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4EE2BD1-6803-46B0-B070-C74D379B7321}" xr6:coauthVersionLast="47" xr6:coauthVersionMax="47" xr10:uidLastSave="{00000000-0000-0000-0000-000000000000}"/>
  <bookViews>
    <workbookView xWindow="4665" yWindow="0" windowWidth="24135" windowHeight="13560" xr2:uid="{B5C8E11D-7610-457C-9ABF-0B9123168B1C}"/>
  </bookViews>
  <sheets>
    <sheet name="Sheet1" sheetId="1" r:id="rId1"/>
  </sheets>
  <calcPr calcId="18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P5" i="1"/>
  <c r="Q5" i="1"/>
  <c r="O5" i="1"/>
  <c r="E5" i="1" a="1"/>
  <c r="E5" i="1" s="1"/>
  <c r="E6" i="1" a="1"/>
  <c r="E6" i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/>
  <c r="E13" i="1" a="1"/>
  <c r="E13" i="1" s="1"/>
  <c r="E14" i="1" a="1"/>
  <c r="E14" i="1" s="1"/>
  <c r="E15" i="1" a="1"/>
  <c r="E15" i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/>
  <c r="E28" i="1" a="1"/>
  <c r="E28" i="1" s="1"/>
  <c r="E29" i="1" a="1"/>
  <c r="E29" i="1" s="1"/>
  <c r="E4" i="1" a="1"/>
  <c r="E4" i="1" s="1"/>
  <c r="O4" i="1"/>
  <c r="P3" i="1"/>
  <c r="AI1" i="1" a="1"/>
  <c r="AI1" i="1" s="1"/>
  <c r="P4" i="1" l="1"/>
  <c r="Q3" i="1" s="1"/>
  <c r="Q4" i="1" l="1"/>
</calcChain>
</file>

<file path=xl/sharedStrings.xml><?xml version="1.0" encoding="utf-8"?>
<sst xmlns="http://schemas.openxmlformats.org/spreadsheetml/2006/main" count="139" uniqueCount="39">
  <si>
    <t>Team A-1</t>
  </si>
  <si>
    <t>Team A</t>
  </si>
  <si>
    <t>Team A-2</t>
  </si>
  <si>
    <t>Team B-1</t>
  </si>
  <si>
    <t>Team B</t>
  </si>
  <si>
    <t>Team C-1</t>
  </si>
  <si>
    <t>Team C</t>
  </si>
  <si>
    <t>Team C-2</t>
  </si>
  <si>
    <t>日期</t>
    <phoneticPr fontId="3" type="noConversion"/>
  </si>
  <si>
    <t>员工</t>
    <phoneticPr fontId="3" type="noConversion"/>
  </si>
  <si>
    <t>销售额</t>
    <phoneticPr fontId="3" type="noConversion"/>
  </si>
  <si>
    <t>团队组别</t>
    <phoneticPr fontId="3" type="noConversion"/>
  </si>
  <si>
    <t>团队</t>
    <phoneticPr fontId="3" type="noConversion"/>
  </si>
  <si>
    <t>开始日期</t>
    <phoneticPr fontId="3" type="noConversion"/>
  </si>
  <si>
    <t>结束日期</t>
    <phoneticPr fontId="3" type="noConversion"/>
  </si>
  <si>
    <t>负责人</t>
    <phoneticPr fontId="3" type="noConversion"/>
  </si>
  <si>
    <t>开始日期-结束日期</t>
    <phoneticPr fontId="3" type="noConversion"/>
  </si>
  <si>
    <t>小明</t>
  </si>
  <si>
    <t>小明</t>
    <phoneticPr fontId="3" type="noConversion"/>
  </si>
  <si>
    <t>小红</t>
  </si>
  <si>
    <t>小张</t>
  </si>
  <si>
    <t>小李</t>
  </si>
  <si>
    <t>小陈</t>
  </si>
  <si>
    <t>小徐</t>
  </si>
  <si>
    <t>小孙</t>
  </si>
  <si>
    <t>小王</t>
  </si>
  <si>
    <t>张三</t>
    <phoneticPr fontId="3" type="noConversion"/>
  </si>
  <si>
    <t>李四</t>
    <phoneticPr fontId="3" type="noConversion"/>
  </si>
  <si>
    <t>员工表</t>
    <phoneticPr fontId="3" type="noConversion"/>
  </si>
  <si>
    <t>汇总表</t>
    <phoneticPr fontId="3" type="noConversion"/>
  </si>
  <si>
    <t>A区销售表</t>
    <phoneticPr fontId="3" type="noConversion"/>
  </si>
  <si>
    <t>1月</t>
  </si>
  <si>
    <t>2月</t>
  </si>
  <si>
    <t>3月</t>
  </si>
  <si>
    <t>求和项:销售额</t>
  </si>
  <si>
    <t>小李</t>
    <phoneticPr fontId="3" type="noConversion"/>
  </si>
  <si>
    <t>日期</t>
  </si>
  <si>
    <t>团队组别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</si>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</sst>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\-0_ ;"/>
  </numFmts>
  <fonts count="4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  <xf numFmtId="0" fontId="0" fillId="6" borderId="4" xfId="0" applyFont="1" applyFill="1" applyBorder="1" applyAlignment="1"/>
    <xf numFmtId="0" fontId="0" fillId="7" borderId="4" xfId="0" applyFont="1" applyFill="1" applyBorder="1" applyAlignment="1"/>
    <xf numFmtId="0" fontId="0" fillId="8" borderId="4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0" fontId="1" fillId="2" borderId="10" xfId="0" applyFont="1" applyFill="1" applyBorder="1" applyAlignment="1"/>
    <xf numFmtId="0" fontId="0" fillId="9" borderId="6" xfId="0" applyFont="1" applyFill="1" applyBorder="1" applyAlignment="1">
      <alignment horizontal="left"/>
    </xf>
    <xf numFmtId="0" fontId="0" fillId="9" borderId="10" xfId="0" applyFont="1" applyFill="1" applyBorder="1" applyAlignment="1">
      <alignment horizontal="left"/>
    </xf>
    <xf numFmtId="0" fontId="0" fillId="8" borderId="6" xfId="0" applyFont="1" applyFill="1" applyBorder="1" applyAlignment="1">
      <alignment horizontal="left"/>
    </xf>
    <xf numFmtId="14" fontId="0" fillId="9" borderId="8" xfId="0" applyNumberFormat="1" applyFont="1" applyFill="1" applyBorder="1" applyAlignment="1">
      <alignment horizontal="left"/>
    </xf>
    <xf numFmtId="14" fontId="0" fillId="8" borderId="8" xfId="0" applyNumberFormat="1" applyFont="1" applyFill="1" applyBorder="1" applyAlignment="1">
      <alignment horizontal="left"/>
    </xf>
    <xf numFmtId="14" fontId="2" fillId="0" borderId="4" xfId="0" applyNumberFormat="1" applyFont="1" applyBorder="1" applyAlignment="1"/>
    <xf numFmtId="176" fontId="0" fillId="8" borderId="4" xfId="0" applyNumberFormat="1" applyFont="1" applyFill="1" applyBorder="1" applyAlignment="1"/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4" fontId="0" fillId="8" borderId="11" xfId="0" applyNumberFormat="1" applyFont="1" applyFill="1" applyBorder="1" applyAlignment="1">
      <alignment horizontal="left"/>
    </xf>
    <xf numFmtId="0" fontId="0" fillId="8" borderId="12" xfId="0" applyFont="1" applyFill="1" applyBorder="1" applyAlignment="1">
      <alignment horizontal="left"/>
    </xf>
    <xf numFmtId="0" fontId="0" fillId="9" borderId="13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376.588698495369" createdVersion="7" refreshedVersion="7" minRefreshableVersion="3" recordCount="26" xr:uid="{870AA983-7D1C-4030-BC1B-D0EB0A7C24C6}">
  <cacheSource type="worksheet">
    <worksheetSource ref="B3:E29" sheet="Sheet1"/>
  </cacheSource>
  <cacheFields count="4">
    <cacheField name="日期" numFmtId="14">
      <sharedItems containsSemiMixedTypes="0" containsNonDate="0" containsDate="1" containsString="0" minDate="2020-01-04T00:00:00" maxDate="2020-03-31T00:00:00" count="22">
        <d v="2020-01-04T00:00:00"/>
        <d v="2020-01-06T00:00:00"/>
        <d v="2020-01-11T00:00:00"/>
        <d v="2020-01-14T00:00:00"/>
        <d v="2020-01-16T00:00:00"/>
        <d v="2020-01-17T00:00:00"/>
        <d v="2020-01-31T00:00:00"/>
        <d v="2020-02-10T00:00:00"/>
        <d v="2020-02-14T00:00:00"/>
        <d v="2020-02-15T00:00:00"/>
        <d v="2020-02-21T00:00:00"/>
        <d v="2020-02-25T00:00:00"/>
        <d v="2020-02-28T00:00:00"/>
        <d v="2020-03-06T00:00:00"/>
        <d v="2020-03-09T00:00:00"/>
        <d v="2020-03-15T00:00:00"/>
        <d v="2020-03-16T00:00:00"/>
        <d v="2020-03-19T00:00:00"/>
        <d v="2020-03-23T00:00:00"/>
        <d v="2020-03-27T00:00:00"/>
        <d v="2020-03-28T00:00:00"/>
        <d v="2020-03-30T00:00:00"/>
      </sharedItems>
      <fieldGroup base="0">
        <rangePr groupBy="months" startDate="2020-01-04T00:00:00" endDate="2020-03-31T00:00:00"/>
        <groupItems count="14">
          <s v="&lt;2020/1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3/31"/>
        </groupItems>
      </fieldGroup>
    </cacheField>
    <cacheField name="员工" numFmtId="0">
      <sharedItems count="8">
        <s v="小陈"/>
        <s v="小明"/>
        <s v="小红"/>
        <s v="小张"/>
        <s v="小李"/>
        <s v="小徐"/>
        <s v="小孙"/>
        <s v="小王"/>
      </sharedItems>
    </cacheField>
    <cacheField name="销售额" numFmtId="0">
      <sharedItems containsSemiMixedTypes="0" containsString="0" containsNumber="1" containsInteger="1" minValue="50" maxValue="450"/>
    </cacheField>
    <cacheField name="团队组别" numFmtId="0">
      <sharedItems count="5">
        <s v="Team B-1"/>
        <s v="Team A-1"/>
        <s v="Team C-1"/>
        <s v="Team C-2"/>
        <s v="Team A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n v="100"/>
    <x v="0"/>
  </r>
  <r>
    <x v="0"/>
    <x v="1"/>
    <n v="400"/>
    <x v="1"/>
  </r>
  <r>
    <x v="1"/>
    <x v="1"/>
    <n v="450"/>
    <x v="1"/>
  </r>
  <r>
    <x v="2"/>
    <x v="1"/>
    <n v="300"/>
    <x v="1"/>
  </r>
  <r>
    <x v="3"/>
    <x v="2"/>
    <n v="450"/>
    <x v="1"/>
  </r>
  <r>
    <x v="4"/>
    <x v="2"/>
    <n v="150"/>
    <x v="1"/>
  </r>
  <r>
    <x v="5"/>
    <x v="3"/>
    <n v="400"/>
    <x v="2"/>
  </r>
  <r>
    <x v="6"/>
    <x v="4"/>
    <n v="450"/>
    <x v="0"/>
  </r>
  <r>
    <x v="7"/>
    <x v="0"/>
    <n v="200"/>
    <x v="0"/>
  </r>
  <r>
    <x v="8"/>
    <x v="0"/>
    <n v="450"/>
    <x v="0"/>
  </r>
  <r>
    <x v="9"/>
    <x v="0"/>
    <n v="100"/>
    <x v="0"/>
  </r>
  <r>
    <x v="10"/>
    <x v="4"/>
    <n v="350"/>
    <x v="0"/>
  </r>
  <r>
    <x v="11"/>
    <x v="4"/>
    <n v="400"/>
    <x v="0"/>
  </r>
  <r>
    <x v="12"/>
    <x v="3"/>
    <n v="50"/>
    <x v="3"/>
  </r>
  <r>
    <x v="13"/>
    <x v="2"/>
    <n v="300"/>
    <x v="3"/>
  </r>
  <r>
    <x v="14"/>
    <x v="2"/>
    <n v="200"/>
    <x v="3"/>
  </r>
  <r>
    <x v="14"/>
    <x v="4"/>
    <n v="350"/>
    <x v="0"/>
  </r>
  <r>
    <x v="15"/>
    <x v="3"/>
    <n v="150"/>
    <x v="3"/>
  </r>
  <r>
    <x v="16"/>
    <x v="5"/>
    <n v="300"/>
    <x v="3"/>
  </r>
  <r>
    <x v="17"/>
    <x v="5"/>
    <n v="300"/>
    <x v="3"/>
  </r>
  <r>
    <x v="18"/>
    <x v="6"/>
    <n v="50"/>
    <x v="4"/>
  </r>
  <r>
    <x v="18"/>
    <x v="7"/>
    <n v="150"/>
    <x v="0"/>
  </r>
  <r>
    <x v="19"/>
    <x v="0"/>
    <n v="350"/>
    <x v="0"/>
  </r>
  <r>
    <x v="20"/>
    <x v="3"/>
    <n v="200"/>
    <x v="3"/>
  </r>
  <r>
    <x v="21"/>
    <x v="5"/>
    <n v="100"/>
    <x v="3"/>
  </r>
  <r>
    <x v="6"/>
    <x v="5"/>
    <n v="25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46734-C8A7-4338-BC57-E176D6366B5B}" name="数据透视表1" cacheId="6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>
  <location ref="S3:W15" firstHeaderRow="1" firstDataRow="2" firstDataCol="2"/>
  <pivotFields count="4"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8">
        <item x="0"/>
        <item x="2"/>
        <item x="4"/>
        <item x="1"/>
        <item x="6"/>
        <item x="7"/>
        <item x="5"/>
        <item x="3"/>
      </items>
    </pivotField>
    <pivotField dataField="1" compact="0" outline="0" showAll="0" defaultSubtotal="0"/>
    <pivotField axis="axisRow" compact="0" outline="0" showAll="0" defaultSubtotal="0">
      <items count="5">
        <item x="1"/>
        <item x="4"/>
        <item x="0"/>
        <item x="2"/>
        <item x="3"/>
      </items>
    </pivotField>
  </pivotFields>
  <rowFields count="2">
    <field x="3"/>
    <field x="1"/>
  </rowFields>
  <rowItems count="11">
    <i>
      <x/>
      <x v="1"/>
    </i>
    <i r="1">
      <x v="3"/>
    </i>
    <i r="1">
      <x v="6"/>
    </i>
    <i>
      <x v="1"/>
      <x v="4"/>
    </i>
    <i>
      <x v="2"/>
      <x/>
    </i>
    <i r="1">
      <x v="2"/>
    </i>
    <i r="1">
      <x v="5"/>
    </i>
    <i>
      <x v="3"/>
      <x v="7"/>
    </i>
    <i>
      <x v="4"/>
      <x v="1"/>
    </i>
    <i r="1">
      <x v="6"/>
    </i>
    <i r="1">
      <x v="7"/>
    </i>
  </rowItems>
  <colFields count="1">
    <field x="0"/>
  </colFields>
  <colItems count="3">
    <i>
      <x v="1"/>
    </i>
    <i>
      <x v="2"/>
    </i>
    <i>
      <x v="3"/>
    </i>
  </colItems>
  <dataFields count="1">
    <dataField name="求和项:销售额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BCE2-6FBD-4ED2-9394-D86211A06D6E}">
  <dimension ref="B1:AR29"/>
  <sheetViews>
    <sheetView showGridLines="0" tabSelected="1" zoomScaleNormal="100" workbookViewId="0">
      <selection activeCell="H4" sqref="H4"/>
    </sheetView>
  </sheetViews>
  <sheetFormatPr defaultRowHeight="16.5" x14ac:dyDescent="0.3"/>
  <cols>
    <col min="1" max="1" width="1.21875" style="1" customWidth="1"/>
    <col min="2" max="2" width="13.44140625" style="1" customWidth="1"/>
    <col min="3" max="3" width="11.77734375" style="1" customWidth="1"/>
    <col min="4" max="5" width="9.88671875" style="1" customWidth="1"/>
    <col min="6" max="6" width="1.109375" style="1" customWidth="1"/>
    <col min="7" max="7" width="10.109375" style="1" customWidth="1"/>
    <col min="8" max="8" width="14.109375" style="1" customWidth="1"/>
    <col min="9" max="10" width="10.5546875" style="1" customWidth="1"/>
    <col min="11" max="11" width="10.109375" style="1" customWidth="1"/>
    <col min="12" max="12" width="2.6640625" style="1" customWidth="1"/>
    <col min="13" max="13" width="12.21875" style="1" bestFit="1" customWidth="1"/>
    <col min="14" max="14" width="8.33203125" style="1" bestFit="1" customWidth="1"/>
    <col min="15" max="15" width="16.21875" style="1" bestFit="1" customWidth="1"/>
    <col min="16" max="17" width="10.109375" style="1" bestFit="1" customWidth="1"/>
    <col min="18" max="18" width="0.77734375" style="1" customWidth="1"/>
    <col min="19" max="19" width="12.21875" style="1" bestFit="1" customWidth="1"/>
    <col min="20" max="21" width="6.6640625" style="1" bestFit="1" customWidth="1"/>
    <col min="22" max="23" width="4.5546875" style="1" bestFit="1" customWidth="1"/>
    <col min="24" max="25" width="8.33203125" style="1" bestFit="1" customWidth="1"/>
    <col min="26" max="26" width="8" style="1" bestFit="1" customWidth="1"/>
    <col min="27" max="32" width="7.88671875" style="1" bestFit="1" customWidth="1"/>
    <col min="33" max="33" width="8" style="1" bestFit="1" customWidth="1"/>
    <col min="34" max="42" width="7.88671875" style="1" bestFit="1" customWidth="1"/>
    <col min="43" max="43" width="8" style="1" bestFit="1" customWidth="1"/>
    <col min="44" max="44" width="4.88671875" style="1" bestFit="1" customWidth="1"/>
    <col min="45" max="16384" width="8.88671875" style="1"/>
  </cols>
  <sheetData>
    <row r="1" spans="2:44" x14ac:dyDescent="0.3">
      <c r="B1" s="2" t="s">
        <v>30</v>
      </c>
      <c r="M1" s="2" t="s">
        <v>29</v>
      </c>
      <c r="AI1" s="1" t="e">
        <f t="array" aca="1" ref="AI1" ca="1">SUM((MMULT(--(#REF!=#REF!),_xlfn.SEQUENCE(COLUMNS(#REF!)))*(#REF!=M5)&gt;0)*_xlfn.SEQUENCE(ROWS(#REF!)))</f>
        <v>#REF!</v>
      </c>
    </row>
    <row r="2" spans="2:44" ht="14.25" customHeight="1" x14ac:dyDescent="0.3">
      <c r="O2" s="3" t="s">
        <v>16</v>
      </c>
      <c r="P2" s="4"/>
      <c r="Q2" s="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2:44" x14ac:dyDescent="0.3">
      <c r="B3" s="12" t="s">
        <v>8</v>
      </c>
      <c r="C3" s="13" t="s">
        <v>9</v>
      </c>
      <c r="D3" s="13" t="s">
        <v>10</v>
      </c>
      <c r="E3" s="14" t="s">
        <v>11</v>
      </c>
      <c r="O3" s="20">
        <v>43831</v>
      </c>
      <c r="P3" s="20">
        <f>O4+1</f>
        <v>43862</v>
      </c>
      <c r="Q3" s="20">
        <f>P4+1</f>
        <v>43891</v>
      </c>
      <c r="S3" s="22" t="s">
        <v>34</v>
      </c>
      <c r="T3"/>
      <c r="U3" s="22" t="s">
        <v>36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x14ac:dyDescent="0.3">
      <c r="B4" s="18">
        <v>43834</v>
      </c>
      <c r="C4" s="15" t="s">
        <v>22</v>
      </c>
      <c r="D4" s="15">
        <v>100</v>
      </c>
      <c r="E4" s="16" t="str">
        <f t="array" ref="E4">INDEX($G$9:$G$23,MATCH(1,(B4&gt;=$I$9:$I$23)*(B4&lt;=$J$9:$J$23)*(C4=$K$9:$K$23),0))</f>
        <v>Team B-1</v>
      </c>
      <c r="M4" s="6" t="s">
        <v>12</v>
      </c>
      <c r="N4" s="6" t="s">
        <v>15</v>
      </c>
      <c r="O4" s="20">
        <f>EOMONTH(O3,0)</f>
        <v>43861</v>
      </c>
      <c r="P4" s="20">
        <f t="shared" ref="P4:Q4" si="0">EOMONTH(P3,0)</f>
        <v>43890</v>
      </c>
      <c r="Q4" s="20">
        <f t="shared" si="0"/>
        <v>43921</v>
      </c>
      <c r="S4" s="22" t="s">
        <v>37</v>
      </c>
      <c r="T4" s="22" t="s">
        <v>38</v>
      </c>
      <c r="U4" s="39" t="s">
        <v>31</v>
      </c>
      <c r="V4" s="39" t="s">
        <v>32</v>
      </c>
      <c r="W4" s="39" t="s">
        <v>33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2:44" x14ac:dyDescent="0.3">
      <c r="B5" s="19">
        <v>43834</v>
      </c>
      <c r="C5" s="17" t="s">
        <v>17</v>
      </c>
      <c r="D5" s="17">
        <v>400</v>
      </c>
      <c r="E5" s="16" t="str">
        <f t="array" ref="E5">INDEX($G$9:$G$23,MATCH(1,(B5&gt;=$I$9:$I$23)*(B5&lt;=$J$9:$J$23)*(C5=$K$9:$K$23),0))</f>
        <v>Team A-1</v>
      </c>
      <c r="M5" s="7" t="s">
        <v>0</v>
      </c>
      <c r="N5" s="7" t="s">
        <v>17</v>
      </c>
      <c r="O5" s="21">
        <f>SUMIFS($D$4:$D$29,$E$4:$E$29,$M5,$C$4:$C$29,$N5,$B$4:$B$29,"&gt;="&amp;O$3,$B$4:$B$29,"&lt;="&amp;O$4)</f>
        <v>1150</v>
      </c>
      <c r="P5" s="21">
        <f t="shared" ref="P5:Q19" si="1">SUMIFS($D$4:$D$29,$E$4:$E$29,$M5,$C$4:$C$29,$N5,$B$4:$B$29,"&gt;="&amp;P$3,$B$4:$B$29,"&lt;="&amp;P$4)</f>
        <v>0</v>
      </c>
      <c r="Q5" s="21">
        <f t="shared" si="1"/>
        <v>0</v>
      </c>
      <c r="S5" t="s">
        <v>0</v>
      </c>
      <c r="T5" t="s">
        <v>19</v>
      </c>
      <c r="U5" s="23">
        <v>600</v>
      </c>
      <c r="V5" s="23"/>
      <c r="W5" s="2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2:44" x14ac:dyDescent="0.3">
      <c r="B6" s="18">
        <v>43836</v>
      </c>
      <c r="C6" s="15" t="s">
        <v>17</v>
      </c>
      <c r="D6" s="15">
        <v>450</v>
      </c>
      <c r="E6" s="16" t="str">
        <f t="array" ref="E6">INDEX($G$9:$G$23,MATCH(1,(B6&gt;=$I$9:$I$23)*(B6&lt;=$J$9:$J$23)*(C6=$K$9:$K$23),0))</f>
        <v>Team A-1</v>
      </c>
      <c r="G6" s="2" t="s">
        <v>28</v>
      </c>
      <c r="M6" s="7" t="s">
        <v>0</v>
      </c>
      <c r="N6" s="7" t="s">
        <v>19</v>
      </c>
      <c r="O6" s="21">
        <f t="shared" ref="O6:O19" si="2">SUMIFS($D$4:$D$29,$E$4:$E$29,$M6,$C$4:$C$29,$N6,$B$4:$B$29,"&gt;="&amp;O$3,$B$4:$B$29,"&lt;="&amp;O$4)</f>
        <v>600</v>
      </c>
      <c r="P6" s="21">
        <f t="shared" si="1"/>
        <v>0</v>
      </c>
      <c r="Q6" s="21">
        <f t="shared" si="1"/>
        <v>0</v>
      </c>
      <c r="S6"/>
      <c r="T6" t="s">
        <v>17</v>
      </c>
      <c r="U6" s="23">
        <v>1150</v>
      </c>
      <c r="V6" s="23"/>
      <c r="W6" s="23"/>
    </row>
    <row r="7" spans="2:44" x14ac:dyDescent="0.3">
      <c r="B7" s="19">
        <v>43841</v>
      </c>
      <c r="C7" s="17" t="s">
        <v>17</v>
      </c>
      <c r="D7" s="17">
        <v>300</v>
      </c>
      <c r="E7" s="16" t="str">
        <f t="array" ref="E7">INDEX($G$9:$G$23,MATCH(1,(B7&gt;=$I$9:$I$23)*(B7&lt;=$J$9:$J$23)*(C7=$K$9:$K$23),0))</f>
        <v>Team A-1</v>
      </c>
      <c r="M7" s="7" t="s">
        <v>0</v>
      </c>
      <c r="N7" s="7" t="s">
        <v>23</v>
      </c>
      <c r="O7" s="21">
        <f t="shared" si="2"/>
        <v>250</v>
      </c>
      <c r="P7" s="21">
        <f t="shared" si="1"/>
        <v>0</v>
      </c>
      <c r="Q7" s="21">
        <f t="shared" si="1"/>
        <v>0</v>
      </c>
      <c r="S7"/>
      <c r="T7" t="s">
        <v>23</v>
      </c>
      <c r="U7" s="23">
        <v>250</v>
      </c>
      <c r="V7" s="23"/>
      <c r="W7" s="23"/>
    </row>
    <row r="8" spans="2:44" x14ac:dyDescent="0.3">
      <c r="B8" s="18">
        <v>43844</v>
      </c>
      <c r="C8" s="15" t="s">
        <v>19</v>
      </c>
      <c r="D8" s="15">
        <v>450</v>
      </c>
      <c r="E8" s="16" t="str">
        <f t="array" ref="E8">INDEX($G$9:$G$23,MATCH(1,(B8&gt;=$I$9:$I$23)*(B8&lt;=$J$9:$J$23)*(C8=$K$9:$K$23),0))</f>
        <v>Team A-1</v>
      </c>
      <c r="G8" s="12" t="s">
        <v>11</v>
      </c>
      <c r="H8" s="13" t="s">
        <v>12</v>
      </c>
      <c r="I8" s="13" t="s">
        <v>13</v>
      </c>
      <c r="J8" s="13" t="s">
        <v>14</v>
      </c>
      <c r="K8" s="14" t="s">
        <v>9</v>
      </c>
      <c r="M8" s="8" t="s">
        <v>2</v>
      </c>
      <c r="N8" s="8" t="s">
        <v>17</v>
      </c>
      <c r="O8" s="21">
        <f t="shared" si="2"/>
        <v>0</v>
      </c>
      <c r="P8" s="21">
        <f t="shared" si="1"/>
        <v>0</v>
      </c>
      <c r="Q8" s="21">
        <f t="shared" si="1"/>
        <v>0</v>
      </c>
      <c r="S8" t="s">
        <v>2</v>
      </c>
      <c r="T8" t="s">
        <v>24</v>
      </c>
      <c r="U8" s="23"/>
      <c r="V8" s="23"/>
      <c r="W8" s="23">
        <v>50</v>
      </c>
    </row>
    <row r="9" spans="2:44" x14ac:dyDescent="0.3">
      <c r="B9" s="19">
        <v>43846</v>
      </c>
      <c r="C9" s="17" t="s">
        <v>19</v>
      </c>
      <c r="D9" s="17">
        <v>150</v>
      </c>
      <c r="E9" s="16" t="str">
        <f t="array" ref="E9">INDEX($G$9:$G$23,MATCH(1,(B9&gt;=$I$9:$I$23)*(B9&lt;=$J$9:$J$23)*(C9=$K$9:$K$23),0))</f>
        <v>Team A-1</v>
      </c>
      <c r="G9" s="27" t="s">
        <v>0</v>
      </c>
      <c r="H9" s="28" t="s">
        <v>1</v>
      </c>
      <c r="I9" s="29">
        <v>43831</v>
      </c>
      <c r="J9" s="29">
        <v>43861</v>
      </c>
      <c r="K9" s="30" t="s">
        <v>17</v>
      </c>
      <c r="M9" s="8" t="s">
        <v>2</v>
      </c>
      <c r="N9" s="8" t="s">
        <v>24</v>
      </c>
      <c r="O9" s="21">
        <f t="shared" si="2"/>
        <v>0</v>
      </c>
      <c r="P9" s="21">
        <f t="shared" si="1"/>
        <v>0</v>
      </c>
      <c r="Q9" s="21">
        <f t="shared" si="1"/>
        <v>50</v>
      </c>
      <c r="S9" t="s">
        <v>3</v>
      </c>
      <c r="T9" t="s">
        <v>22</v>
      </c>
      <c r="U9" s="23">
        <v>100</v>
      </c>
      <c r="V9" s="23">
        <v>750</v>
      </c>
      <c r="W9" s="23">
        <v>350</v>
      </c>
    </row>
    <row r="10" spans="2:44" x14ac:dyDescent="0.3">
      <c r="B10" s="18">
        <v>43847</v>
      </c>
      <c r="C10" s="15" t="s">
        <v>20</v>
      </c>
      <c r="D10" s="15">
        <v>400</v>
      </c>
      <c r="E10" s="16" t="str">
        <f t="array" ref="E10">INDEX($G$9:$G$23,MATCH(1,(B10&gt;=$I$9:$I$23)*(B10&lt;=$J$9:$J$23)*(C10=$K$9:$K$23),0))</f>
        <v>Team C-1</v>
      </c>
      <c r="G10" s="31" t="s">
        <v>0</v>
      </c>
      <c r="H10" s="32" t="s">
        <v>1</v>
      </c>
      <c r="I10" s="33">
        <v>43831</v>
      </c>
      <c r="J10" s="33">
        <v>43861</v>
      </c>
      <c r="K10" s="34" t="s">
        <v>19</v>
      </c>
      <c r="M10" s="8" t="s">
        <v>2</v>
      </c>
      <c r="N10" s="8" t="s">
        <v>26</v>
      </c>
      <c r="O10" s="21">
        <f t="shared" si="2"/>
        <v>0</v>
      </c>
      <c r="P10" s="21">
        <f t="shared" si="1"/>
        <v>0</v>
      </c>
      <c r="Q10" s="21">
        <f t="shared" si="1"/>
        <v>0</v>
      </c>
      <c r="S10"/>
      <c r="T10" t="s">
        <v>21</v>
      </c>
      <c r="U10" s="23">
        <v>450</v>
      </c>
      <c r="V10" s="23">
        <v>750</v>
      </c>
      <c r="W10" s="23">
        <v>350</v>
      </c>
    </row>
    <row r="11" spans="2:44" x14ac:dyDescent="0.3">
      <c r="B11" s="19">
        <v>43861</v>
      </c>
      <c r="C11" s="17" t="s">
        <v>21</v>
      </c>
      <c r="D11" s="17">
        <v>450</v>
      </c>
      <c r="E11" s="16" t="str">
        <f t="array" ref="E11">INDEX($G$9:$G$23,MATCH(1,(B11&gt;=$I$9:$I$23)*(B11&lt;=$J$9:$J$23)*(C11=$K$9:$K$23),0))</f>
        <v>Team B-1</v>
      </c>
      <c r="G11" s="27" t="s">
        <v>0</v>
      </c>
      <c r="H11" s="28" t="s">
        <v>1</v>
      </c>
      <c r="I11" s="29">
        <v>43831</v>
      </c>
      <c r="J11" s="29">
        <v>43861</v>
      </c>
      <c r="K11" s="30" t="s">
        <v>23</v>
      </c>
      <c r="M11" s="9" t="s">
        <v>3</v>
      </c>
      <c r="N11" s="9" t="s">
        <v>25</v>
      </c>
      <c r="O11" s="21">
        <f t="shared" si="2"/>
        <v>0</v>
      </c>
      <c r="P11" s="21">
        <f t="shared" si="1"/>
        <v>0</v>
      </c>
      <c r="Q11" s="21">
        <f t="shared" si="1"/>
        <v>150</v>
      </c>
      <c r="S11"/>
      <c r="T11" t="s">
        <v>25</v>
      </c>
      <c r="U11" s="23"/>
      <c r="V11" s="23"/>
      <c r="W11" s="23">
        <v>150</v>
      </c>
    </row>
    <row r="12" spans="2:44" x14ac:dyDescent="0.3">
      <c r="B12" s="18">
        <v>43871</v>
      </c>
      <c r="C12" s="15" t="s">
        <v>22</v>
      </c>
      <c r="D12" s="15">
        <v>200</v>
      </c>
      <c r="E12" s="16" t="str">
        <f t="array" ref="E12">INDEX($G$9:$G$23,MATCH(1,(B12&gt;=$I$9:$I$23)*(B12&lt;=$J$9:$J$23)*(C12=$K$9:$K$23),0))</f>
        <v>Team B-1</v>
      </c>
      <c r="G12" s="31" t="s">
        <v>2</v>
      </c>
      <c r="H12" s="32" t="s">
        <v>1</v>
      </c>
      <c r="I12" s="33">
        <v>43862</v>
      </c>
      <c r="J12" s="33">
        <v>43921</v>
      </c>
      <c r="K12" s="34" t="s">
        <v>18</v>
      </c>
      <c r="M12" s="9" t="s">
        <v>3</v>
      </c>
      <c r="N12" s="9" t="s">
        <v>22</v>
      </c>
      <c r="O12" s="21">
        <f t="shared" si="2"/>
        <v>100</v>
      </c>
      <c r="P12" s="21">
        <f t="shared" si="1"/>
        <v>750</v>
      </c>
      <c r="Q12" s="21">
        <f t="shared" si="1"/>
        <v>350</v>
      </c>
      <c r="S12" t="s">
        <v>5</v>
      </c>
      <c r="T12" t="s">
        <v>20</v>
      </c>
      <c r="U12" s="23">
        <v>400</v>
      </c>
      <c r="V12" s="23"/>
      <c r="W12" s="23"/>
    </row>
    <row r="13" spans="2:44" x14ac:dyDescent="0.3">
      <c r="B13" s="19">
        <v>43875</v>
      </c>
      <c r="C13" s="17" t="s">
        <v>22</v>
      </c>
      <c r="D13" s="17">
        <v>450</v>
      </c>
      <c r="E13" s="16" t="str">
        <f t="array" ref="E13">INDEX($G$9:$G$23,MATCH(1,(B13&gt;=$I$9:$I$23)*(B13&lt;=$J$9:$J$23)*(C13=$K$9:$K$23),0))</f>
        <v>Team B-1</v>
      </c>
      <c r="G13" s="27" t="s">
        <v>2</v>
      </c>
      <c r="H13" s="28" t="s">
        <v>1</v>
      </c>
      <c r="I13" s="29">
        <v>43862</v>
      </c>
      <c r="J13" s="29">
        <v>43921</v>
      </c>
      <c r="K13" s="30" t="s">
        <v>24</v>
      </c>
      <c r="M13" s="9" t="s">
        <v>3</v>
      </c>
      <c r="N13" s="9" t="s">
        <v>21</v>
      </c>
      <c r="O13" s="21">
        <f t="shared" si="2"/>
        <v>450</v>
      </c>
      <c r="P13" s="21">
        <f t="shared" si="1"/>
        <v>750</v>
      </c>
      <c r="Q13" s="21">
        <f t="shared" si="1"/>
        <v>350</v>
      </c>
      <c r="S13" t="s">
        <v>7</v>
      </c>
      <c r="T13" t="s">
        <v>19</v>
      </c>
      <c r="U13" s="23"/>
      <c r="V13" s="23"/>
      <c r="W13" s="23">
        <v>500</v>
      </c>
    </row>
    <row r="14" spans="2:44" x14ac:dyDescent="0.3">
      <c r="B14" s="18">
        <v>43876</v>
      </c>
      <c r="C14" s="15" t="s">
        <v>22</v>
      </c>
      <c r="D14" s="15">
        <v>100</v>
      </c>
      <c r="E14" s="16" t="str">
        <f t="array" ref="E14">INDEX($G$9:$G$23,MATCH(1,(B14&gt;=$I$9:$I$23)*(B14&lt;=$J$9:$J$23)*(C14=$K$9:$K$23),0))</f>
        <v>Team B-1</v>
      </c>
      <c r="G14" s="31" t="s">
        <v>2</v>
      </c>
      <c r="H14" s="32" t="s">
        <v>1</v>
      </c>
      <c r="I14" s="33">
        <v>43862</v>
      </c>
      <c r="J14" s="33">
        <v>43921</v>
      </c>
      <c r="K14" s="34" t="s">
        <v>26</v>
      </c>
      <c r="M14" s="10" t="s">
        <v>5</v>
      </c>
      <c r="N14" s="10" t="s">
        <v>20</v>
      </c>
      <c r="O14" s="21">
        <f t="shared" si="2"/>
        <v>400</v>
      </c>
      <c r="P14" s="21">
        <f t="shared" si="1"/>
        <v>0</v>
      </c>
      <c r="Q14" s="21">
        <f t="shared" si="1"/>
        <v>0</v>
      </c>
      <c r="S14"/>
      <c r="T14" t="s">
        <v>23</v>
      </c>
      <c r="U14" s="23"/>
      <c r="V14" s="23"/>
      <c r="W14" s="23">
        <v>700</v>
      </c>
    </row>
    <row r="15" spans="2:44" x14ac:dyDescent="0.3">
      <c r="B15" s="19">
        <v>43882</v>
      </c>
      <c r="C15" s="17" t="s">
        <v>21</v>
      </c>
      <c r="D15" s="17">
        <v>350</v>
      </c>
      <c r="E15" s="16" t="str">
        <f t="array" ref="E15">INDEX($G$9:$G$23,MATCH(1,(B15&gt;=$I$9:$I$23)*(B15&lt;=$J$9:$J$23)*(C15=$K$9:$K$23),0))</f>
        <v>Team B-1</v>
      </c>
      <c r="G15" s="27" t="s">
        <v>3</v>
      </c>
      <c r="H15" s="28" t="s">
        <v>4</v>
      </c>
      <c r="I15" s="29">
        <v>43831</v>
      </c>
      <c r="J15" s="29">
        <v>43921</v>
      </c>
      <c r="K15" s="30" t="s">
        <v>25</v>
      </c>
      <c r="M15" s="10" t="s">
        <v>5</v>
      </c>
      <c r="N15" s="10" t="s">
        <v>24</v>
      </c>
      <c r="O15" s="21">
        <f t="shared" si="2"/>
        <v>0</v>
      </c>
      <c r="P15" s="21">
        <f t="shared" si="1"/>
        <v>0</v>
      </c>
      <c r="Q15" s="21">
        <f t="shared" si="1"/>
        <v>0</v>
      </c>
      <c r="S15"/>
      <c r="T15" t="s">
        <v>20</v>
      </c>
      <c r="U15" s="23"/>
      <c r="V15" s="23">
        <v>50</v>
      </c>
      <c r="W15" s="23">
        <v>350</v>
      </c>
    </row>
    <row r="16" spans="2:44" x14ac:dyDescent="0.3">
      <c r="B16" s="18">
        <v>43886</v>
      </c>
      <c r="C16" s="15" t="s">
        <v>21</v>
      </c>
      <c r="D16" s="15">
        <v>400</v>
      </c>
      <c r="E16" s="16" t="str">
        <f t="array" ref="E16">INDEX($G$9:$G$23,MATCH(1,(B16&gt;=$I$9:$I$23)*(B16&lt;=$J$9:$J$23)*(C16=$K$9:$K$23),0))</f>
        <v>Team B-1</v>
      </c>
      <c r="G16" s="31" t="s">
        <v>3</v>
      </c>
      <c r="H16" s="32" t="s">
        <v>4</v>
      </c>
      <c r="I16" s="33">
        <v>43831</v>
      </c>
      <c r="J16" s="33">
        <v>43921</v>
      </c>
      <c r="K16" s="34" t="s">
        <v>22</v>
      </c>
      <c r="M16" s="10" t="s">
        <v>5</v>
      </c>
      <c r="N16" s="10" t="s">
        <v>27</v>
      </c>
      <c r="O16" s="21">
        <f t="shared" si="2"/>
        <v>0</v>
      </c>
      <c r="P16" s="21">
        <f t="shared" si="1"/>
        <v>0</v>
      </c>
      <c r="Q16" s="21">
        <f t="shared" si="1"/>
        <v>0</v>
      </c>
      <c r="S16"/>
      <c r="T16"/>
      <c r="U16"/>
      <c r="V16"/>
      <c r="W16"/>
    </row>
    <row r="17" spans="2:27" x14ac:dyDescent="0.3">
      <c r="B17" s="19">
        <v>43889</v>
      </c>
      <c r="C17" s="17" t="s">
        <v>20</v>
      </c>
      <c r="D17" s="17">
        <v>50</v>
      </c>
      <c r="E17" s="16" t="str">
        <f t="array" ref="E17">INDEX($G$9:$G$23,MATCH(1,(B17&gt;=$I$9:$I$23)*(B17&lt;=$J$9:$J$23)*(C17=$K$9:$K$23),0))</f>
        <v>Team C-2</v>
      </c>
      <c r="G17" s="27" t="s">
        <v>3</v>
      </c>
      <c r="H17" s="28" t="s">
        <v>4</v>
      </c>
      <c r="I17" s="29">
        <v>43831</v>
      </c>
      <c r="J17" s="29">
        <v>43921</v>
      </c>
      <c r="K17" s="30" t="s">
        <v>35</v>
      </c>
      <c r="M17" s="11" t="s">
        <v>7</v>
      </c>
      <c r="N17" s="11" t="s">
        <v>20</v>
      </c>
      <c r="O17" s="21">
        <f t="shared" si="2"/>
        <v>0</v>
      </c>
      <c r="P17" s="21">
        <f t="shared" si="1"/>
        <v>50</v>
      </c>
      <c r="Q17" s="21">
        <f t="shared" si="1"/>
        <v>350</v>
      </c>
      <c r="S17"/>
      <c r="T17"/>
      <c r="U17"/>
      <c r="V17"/>
      <c r="W17"/>
    </row>
    <row r="18" spans="2:27" x14ac:dyDescent="0.3">
      <c r="B18" s="18">
        <v>43896</v>
      </c>
      <c r="C18" s="15" t="s">
        <v>19</v>
      </c>
      <c r="D18" s="15">
        <v>300</v>
      </c>
      <c r="E18" s="16" t="str">
        <f t="array" ref="E18">INDEX($G$9:$G$23,MATCH(1,(B18&gt;=$I$9:$I$23)*(B18&lt;=$J$9:$J$23)*(C18=$K$9:$K$23),0))</f>
        <v>Team C-2</v>
      </c>
      <c r="G18" s="31" t="s">
        <v>5</v>
      </c>
      <c r="H18" s="32" t="s">
        <v>6</v>
      </c>
      <c r="I18" s="33">
        <v>43831</v>
      </c>
      <c r="J18" s="33">
        <v>43861</v>
      </c>
      <c r="K18" s="34" t="s">
        <v>20</v>
      </c>
      <c r="M18" s="11" t="s">
        <v>7</v>
      </c>
      <c r="N18" s="11" t="s">
        <v>19</v>
      </c>
      <c r="O18" s="21">
        <f t="shared" si="2"/>
        <v>0</v>
      </c>
      <c r="P18" s="21">
        <f t="shared" si="1"/>
        <v>0</v>
      </c>
      <c r="Q18" s="21">
        <f t="shared" si="1"/>
        <v>500</v>
      </c>
      <c r="S18"/>
      <c r="T18"/>
      <c r="U18"/>
      <c r="V18"/>
      <c r="W18"/>
    </row>
    <row r="19" spans="2:27" x14ac:dyDescent="0.3">
      <c r="B19" s="19">
        <v>43899</v>
      </c>
      <c r="C19" s="17" t="s">
        <v>19</v>
      </c>
      <c r="D19" s="17">
        <v>200</v>
      </c>
      <c r="E19" s="16" t="str">
        <f t="array" ref="E19">INDEX($G$9:$G$23,MATCH(1,(B19&gt;=$I$9:$I$23)*(B19&lt;=$J$9:$J$23)*(C19=$K$9:$K$23),0))</f>
        <v>Team C-2</v>
      </c>
      <c r="G19" s="27" t="s">
        <v>5</v>
      </c>
      <c r="H19" s="28" t="s">
        <v>6</v>
      </c>
      <c r="I19" s="29">
        <v>43831</v>
      </c>
      <c r="J19" s="29">
        <v>43861</v>
      </c>
      <c r="K19" s="30" t="s">
        <v>24</v>
      </c>
      <c r="M19" s="11" t="s">
        <v>7</v>
      </c>
      <c r="N19" s="11" t="s">
        <v>23</v>
      </c>
      <c r="O19" s="21">
        <f t="shared" si="2"/>
        <v>0</v>
      </c>
      <c r="P19" s="21">
        <f t="shared" si="1"/>
        <v>0</v>
      </c>
      <c r="Q19" s="21">
        <f t="shared" si="1"/>
        <v>700</v>
      </c>
      <c r="S19"/>
      <c r="T19"/>
      <c r="U19"/>
      <c r="V19"/>
      <c r="W19"/>
    </row>
    <row r="20" spans="2:27" x14ac:dyDescent="0.3">
      <c r="B20" s="18">
        <v>43899</v>
      </c>
      <c r="C20" s="15" t="s">
        <v>21</v>
      </c>
      <c r="D20" s="15">
        <v>350</v>
      </c>
      <c r="E20" s="16" t="str">
        <f t="array" ref="E20">INDEX($G$9:$G$23,MATCH(1,(B20&gt;=$I$9:$I$23)*(B20&lt;=$J$9:$J$23)*(C20=$K$9:$K$23),0))</f>
        <v>Team B-1</v>
      </c>
      <c r="G20" s="31" t="s">
        <v>5</v>
      </c>
      <c r="H20" s="32" t="s">
        <v>6</v>
      </c>
      <c r="I20" s="33">
        <v>43831</v>
      </c>
      <c r="J20" s="33">
        <v>43861</v>
      </c>
      <c r="K20" s="34" t="s">
        <v>27</v>
      </c>
      <c r="S20"/>
      <c r="T20"/>
      <c r="U20"/>
      <c r="V20"/>
      <c r="W20"/>
    </row>
    <row r="21" spans="2:27" x14ac:dyDescent="0.3">
      <c r="B21" s="19">
        <v>43905</v>
      </c>
      <c r="C21" s="17" t="s">
        <v>20</v>
      </c>
      <c r="D21" s="17">
        <v>150</v>
      </c>
      <c r="E21" s="16" t="str">
        <f t="array" ref="E21">INDEX($G$9:$G$23,MATCH(1,(B21&gt;=$I$9:$I$23)*(B21&lt;=$J$9:$J$23)*(C21=$K$9:$K$23),0))</f>
        <v>Team C-2</v>
      </c>
      <c r="G21" s="27" t="s">
        <v>7</v>
      </c>
      <c r="H21" s="28" t="s">
        <v>6</v>
      </c>
      <c r="I21" s="29">
        <v>43862</v>
      </c>
      <c r="J21" s="29">
        <v>43921</v>
      </c>
      <c r="K21" s="30" t="s">
        <v>20</v>
      </c>
      <c r="S21"/>
      <c r="T21"/>
      <c r="U21"/>
      <c r="V21"/>
      <c r="W21"/>
    </row>
    <row r="22" spans="2:27" x14ac:dyDescent="0.3">
      <c r="B22" s="18">
        <v>43906</v>
      </c>
      <c r="C22" s="15" t="s">
        <v>23</v>
      </c>
      <c r="D22" s="15">
        <v>300</v>
      </c>
      <c r="E22" s="16" t="str">
        <f t="array" ref="E22">INDEX($G$9:$G$23,MATCH(1,(B22&gt;=$I$9:$I$23)*(B22&lt;=$J$9:$J$23)*(C22=$K$9:$K$23),0))</f>
        <v>Team C-2</v>
      </c>
      <c r="G22" s="31" t="s">
        <v>7</v>
      </c>
      <c r="H22" s="32" t="s">
        <v>6</v>
      </c>
      <c r="I22" s="33">
        <v>43862</v>
      </c>
      <c r="J22" s="33">
        <v>43921</v>
      </c>
      <c r="K22" s="34" t="s">
        <v>19</v>
      </c>
      <c r="S22"/>
      <c r="T22"/>
      <c r="U22"/>
      <c r="V22"/>
      <c r="W22"/>
    </row>
    <row r="23" spans="2:27" x14ac:dyDescent="0.3">
      <c r="B23" s="19">
        <v>43909</v>
      </c>
      <c r="C23" s="17" t="s">
        <v>23</v>
      </c>
      <c r="D23" s="17">
        <v>300</v>
      </c>
      <c r="E23" s="16" t="str">
        <f t="array" ref="E23">INDEX($G$9:$G$23,MATCH(1,(B23&gt;=$I$9:$I$23)*(B23&lt;=$J$9:$J$23)*(C23=$K$9:$K$23),0))</f>
        <v>Team C-2</v>
      </c>
      <c r="G23" s="35" t="s">
        <v>7</v>
      </c>
      <c r="H23" s="36" t="s">
        <v>6</v>
      </c>
      <c r="I23" s="37">
        <v>43862</v>
      </c>
      <c r="J23" s="37">
        <v>43921</v>
      </c>
      <c r="K23" s="38" t="s">
        <v>23</v>
      </c>
    </row>
    <row r="24" spans="2:27" x14ac:dyDescent="0.3">
      <c r="B24" s="18">
        <v>43913</v>
      </c>
      <c r="C24" s="15" t="s">
        <v>24</v>
      </c>
      <c r="D24" s="15">
        <v>50</v>
      </c>
      <c r="E24" s="16" t="str">
        <f t="array" ref="E24">INDEX($G$9:$G$23,MATCH(1,(B24&gt;=$I$9:$I$23)*(B24&lt;=$J$9:$J$23)*(C24=$K$9:$K$23),0))</f>
        <v>Team A-2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x14ac:dyDescent="0.3">
      <c r="B25" s="19">
        <v>43913</v>
      </c>
      <c r="C25" s="17" t="s">
        <v>25</v>
      </c>
      <c r="D25" s="17">
        <v>150</v>
      </c>
      <c r="E25" s="16" t="str">
        <f t="array" ref="E25">INDEX($G$9:$G$23,MATCH(1,(B25&gt;=$I$9:$I$23)*(B25&lt;=$J$9:$J$23)*(C25=$K$9:$K$23),0))</f>
        <v>Team B-1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x14ac:dyDescent="0.3">
      <c r="B26" s="18">
        <v>43917</v>
      </c>
      <c r="C26" s="15" t="s">
        <v>22</v>
      </c>
      <c r="D26" s="15">
        <v>350</v>
      </c>
      <c r="E26" s="16" t="str">
        <f t="array" ref="E26">INDEX($G$9:$G$23,MATCH(1,(B26&gt;=$I$9:$I$23)*(B26&lt;=$J$9:$J$23)*(C26=$K$9:$K$23),0))</f>
        <v>Team B-1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x14ac:dyDescent="0.3">
      <c r="B27" s="19">
        <v>43918</v>
      </c>
      <c r="C27" s="17" t="s">
        <v>20</v>
      </c>
      <c r="D27" s="17">
        <v>200</v>
      </c>
      <c r="E27" s="16" t="str">
        <f t="array" ref="E27">INDEX($G$9:$G$23,MATCH(1,(B27&gt;=$I$9:$I$23)*(B27&lt;=$J$9:$J$23)*(C27=$K$9:$K$23),0))</f>
        <v>Team C-2</v>
      </c>
    </row>
    <row r="28" spans="2:27" x14ac:dyDescent="0.3">
      <c r="B28" s="18">
        <v>43920</v>
      </c>
      <c r="C28" s="15" t="s">
        <v>23</v>
      </c>
      <c r="D28" s="15">
        <v>100</v>
      </c>
      <c r="E28" s="16" t="str">
        <f t="array" ref="E28">INDEX($G$9:$G$23,MATCH(1,(B28&gt;=$I$9:$I$23)*(B28&lt;=$J$9:$J$23)*(C28=$K$9:$K$23),0))</f>
        <v>Team C-2</v>
      </c>
    </row>
    <row r="29" spans="2:27" x14ac:dyDescent="0.3">
      <c r="B29" s="24">
        <v>43861</v>
      </c>
      <c r="C29" s="25" t="s">
        <v>23</v>
      </c>
      <c r="D29" s="25">
        <v>250</v>
      </c>
      <c r="E29" s="26" t="str">
        <f t="array" ref="E29">INDEX($G$9:$G$23,MATCH(1,(B29&gt;=$I$9:$I$23)*(B29&lt;=$J$9:$J$23)*(C29=$K$9:$K$23),0))</f>
        <v>Team A-1</v>
      </c>
    </row>
  </sheetData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2020-06-04T01:20:22Z</dcterms:created>
  <dcterms:modified xsi:type="dcterms:W3CDTF">2021-06-29T06:10:48Z</dcterms:modified>
</cp:coreProperties>
</file>