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halife/Documents/"/>
    </mc:Choice>
  </mc:AlternateContent>
  <xr:revisionPtr revIDLastSave="0" documentId="13_ncr:1_{6BB278E6-AA37-F141-AFC6-B0193B3658BE}" xr6:coauthVersionLast="36" xr6:coauthVersionMax="36" xr10:uidLastSave="{00000000-0000-0000-0000-000000000000}"/>
  <bookViews>
    <workbookView xWindow="200" yWindow="460" windowWidth="33400" windowHeight="18820" xr2:uid="{EFDD7941-6E7A-CD43-919F-6CE79C3F0779}"/>
  </bookViews>
  <sheets>
    <sheet name="전략" sheetId="3" r:id="rId1"/>
    <sheet name="통계" sheetId="2" r:id="rId2"/>
    <sheet name="보유" sheetId="1" r:id="rId3"/>
  </sheets>
  <definedNames>
    <definedName name="_xlnm._FilterDatabase" localSheetId="2" hidden="1">보유!$A$4:$J$18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E19" i="1" l="1"/>
  <c r="E18" i="1"/>
  <c r="E17" i="1"/>
  <c r="E16" i="1"/>
  <c r="E15" i="1"/>
  <c r="C23" i="2" s="1"/>
  <c r="E6" i="1"/>
  <c r="E7" i="1"/>
  <c r="C20" i="2" s="1"/>
  <c r="E8" i="1"/>
  <c r="E9" i="1"/>
  <c r="C21" i="2" s="1"/>
  <c r="E10" i="1"/>
  <c r="E11" i="1"/>
  <c r="C22" i="2" s="1"/>
  <c r="E12" i="1"/>
  <c r="E13" i="1"/>
  <c r="E14" i="1"/>
  <c r="E5" i="1"/>
  <c r="C5" i="2" l="1"/>
  <c r="F2" i="1"/>
  <c r="C19" i="2"/>
  <c r="C24" i="2" s="1"/>
  <c r="C4" i="2"/>
  <c r="C6" i="2" s="1"/>
</calcChain>
</file>

<file path=xl/sharedStrings.xml><?xml version="1.0" encoding="utf-8"?>
<sst xmlns="http://schemas.openxmlformats.org/spreadsheetml/2006/main" count="184" uniqueCount="104">
  <si>
    <t>종목명</t>
    <phoneticPr fontId="2" type="noConversion"/>
  </si>
  <si>
    <t>종류</t>
    <phoneticPr fontId="2" type="noConversion"/>
  </si>
  <si>
    <t>대한항공</t>
    <phoneticPr fontId="2" type="noConversion"/>
  </si>
  <si>
    <t>잔고수량</t>
    <phoneticPr fontId="2" type="noConversion"/>
  </si>
  <si>
    <t>평가금액</t>
    <phoneticPr fontId="2" type="noConversion"/>
  </si>
  <si>
    <t>이머징마켓</t>
    <phoneticPr fontId="2" type="noConversion"/>
  </si>
  <si>
    <t>마켓종류</t>
    <phoneticPr fontId="2" type="noConversion"/>
  </si>
  <si>
    <t>주식</t>
    <phoneticPr fontId="2" type="noConversion"/>
  </si>
  <si>
    <t>성향</t>
    <phoneticPr fontId="2" type="noConversion"/>
  </si>
  <si>
    <t>차익용</t>
    <phoneticPr fontId="2" type="noConversion"/>
  </si>
  <si>
    <t>현대차</t>
    <phoneticPr fontId="2" type="noConversion"/>
  </si>
  <si>
    <t>삼성전자</t>
    <phoneticPr fontId="2" type="noConversion"/>
  </si>
  <si>
    <t>배당 및 차익용</t>
    <phoneticPr fontId="2" type="noConversion"/>
  </si>
  <si>
    <t>타이거 차이나 SOLACTIVE</t>
    <phoneticPr fontId="2" type="noConversion"/>
  </si>
  <si>
    <t>ETF</t>
    <phoneticPr fontId="2" type="noConversion"/>
  </si>
  <si>
    <t>헷지용</t>
    <phoneticPr fontId="2" type="noConversion"/>
  </si>
  <si>
    <t>한화</t>
    <phoneticPr fontId="2" type="noConversion"/>
  </si>
  <si>
    <t>나라</t>
    <phoneticPr fontId="2" type="noConversion"/>
  </si>
  <si>
    <t>한국</t>
    <phoneticPr fontId="2" type="noConversion"/>
  </si>
  <si>
    <t>중국</t>
    <phoneticPr fontId="2" type="noConversion"/>
  </si>
  <si>
    <t>셀트리온</t>
    <phoneticPr fontId="2" type="noConversion"/>
  </si>
  <si>
    <t>EMQQ</t>
    <phoneticPr fontId="2" type="noConversion"/>
  </si>
  <si>
    <t>단위</t>
    <phoneticPr fontId="2" type="noConversion"/>
  </si>
  <si>
    <t>원화</t>
    <phoneticPr fontId="2" type="noConversion"/>
  </si>
  <si>
    <t>달러</t>
    <phoneticPr fontId="2" type="noConversion"/>
  </si>
  <si>
    <t>달러기준</t>
    <phoneticPr fontId="2" type="noConversion"/>
  </si>
  <si>
    <t>QQQ</t>
    <phoneticPr fontId="2" type="noConversion"/>
  </si>
  <si>
    <t>SPY</t>
    <phoneticPr fontId="2" type="noConversion"/>
  </si>
  <si>
    <t>미국</t>
    <phoneticPr fontId="2" type="noConversion"/>
  </si>
  <si>
    <t>장기보유용</t>
    <phoneticPr fontId="2" type="noConversion"/>
  </si>
  <si>
    <t>배당 및 장기보유용</t>
    <phoneticPr fontId="2" type="noConversion"/>
  </si>
  <si>
    <t>선진국</t>
    <phoneticPr fontId="2" type="noConversion"/>
  </si>
  <si>
    <t>평균매입가  
  (달러 또는 원화)</t>
    <phoneticPr fontId="2" type="noConversion"/>
  </si>
  <si>
    <t>현재가   
  (달러 또는 원화)</t>
    <phoneticPr fontId="2" type="noConversion"/>
  </si>
  <si>
    <t>평가금액 
 (원화)</t>
    <phoneticPr fontId="2" type="noConversion"/>
  </si>
  <si>
    <t>SDIV</t>
    <phoneticPr fontId="2" type="noConversion"/>
  </si>
  <si>
    <t>SPHD</t>
    <phoneticPr fontId="2" type="noConversion"/>
  </si>
  <si>
    <t>O</t>
    <phoneticPr fontId="2" type="noConversion"/>
  </si>
  <si>
    <t>주식 및 ETF 설명</t>
    <phoneticPr fontId="2" type="noConversion"/>
  </si>
  <si>
    <t>글로벌 X 수퍼비디던드 ETF</t>
    <phoneticPr fontId="2" type="noConversion"/>
  </si>
  <si>
    <t>INVESCO S&amp;P HIGH DIVIDEND LOW VOL</t>
    <phoneticPr fontId="2" type="noConversion"/>
  </si>
  <si>
    <t>리얼티인컴</t>
    <phoneticPr fontId="2" type="noConversion"/>
  </si>
  <si>
    <t>배당용</t>
    <phoneticPr fontId="2" type="noConversion"/>
  </si>
  <si>
    <t>작성일자</t>
    <phoneticPr fontId="2" type="noConversion"/>
  </si>
  <si>
    <t>2021년 4월 4일 기준</t>
    <phoneticPr fontId="2" type="noConversion"/>
  </si>
  <si>
    <t>AT&amp;T</t>
    <phoneticPr fontId="2" type="noConversion"/>
  </si>
  <si>
    <t>전체 평가금액</t>
    <phoneticPr fontId="2" type="noConversion"/>
  </si>
  <si>
    <t>금 99.99K</t>
    <phoneticPr fontId="2" type="noConversion"/>
  </si>
  <si>
    <t>자원</t>
    <phoneticPr fontId="2" type="noConversion"/>
  </si>
  <si>
    <t>실물</t>
    <phoneticPr fontId="2" type="noConversion"/>
  </si>
  <si>
    <t>합계</t>
    <phoneticPr fontId="2" type="noConversion"/>
  </si>
  <si>
    <t>1) 나의 투자 목적은 무엇인가?</t>
    <phoneticPr fontId="2" type="noConversion"/>
  </si>
  <si>
    <t xml:space="preserve">매월 400만원 현금 흐름을 만들기 위하여 투자 </t>
    <phoneticPr fontId="2" type="noConversion"/>
  </si>
  <si>
    <t>배당 관련 주식비중이 17%로 아직 너무 낮음</t>
    <phoneticPr fontId="2" type="noConversion"/>
  </si>
  <si>
    <t xml:space="preserve">한국주식 비중과 미국주식 비중이 50:50으로 동일함 </t>
    <phoneticPr fontId="2" type="noConversion"/>
  </si>
  <si>
    <t>3) 5월 이후 어떻게 투자 해야 할 것인가?</t>
    <phoneticPr fontId="2" type="noConversion"/>
  </si>
  <si>
    <t>구분</t>
    <phoneticPr fontId="2" type="noConversion"/>
  </si>
  <si>
    <t>현재</t>
    <phoneticPr fontId="2" type="noConversion"/>
  </si>
  <si>
    <t>목표</t>
    <phoneticPr fontId="2" type="noConversion"/>
  </si>
  <si>
    <t>미국비중 주식 높임</t>
    <phoneticPr fontId="2" type="noConversion"/>
  </si>
  <si>
    <t>배당 관련 주식 높임</t>
    <phoneticPr fontId="2" type="noConversion"/>
  </si>
  <si>
    <t>지속적으로 달러 보유</t>
    <phoneticPr fontId="2" type="noConversion"/>
  </si>
  <si>
    <t>지속적으로 금 보유</t>
    <phoneticPr fontId="2" type="noConversion"/>
  </si>
  <si>
    <t xml:space="preserve">기존 배당주식이 떨어졌을 경우 추가 매수 </t>
    <phoneticPr fontId="2" type="noConversion"/>
  </si>
  <si>
    <t>QQQ, SPY는 정액분할투자법 수행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</si>
  <si>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</si>
  <si>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</si>
  <si>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</si>
  <si>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</si>
  <si>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</si>
  <si>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</si>
  <si>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</si>
  <si>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</si>
  <si>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</si>
  <si>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</si>
  <si>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월</t>
    <phoneticPr fontId="2" type="noConversion"/>
  </si>
  <si>
    <t>배당 총액</t>
    <phoneticPr fontId="2" type="noConversion"/>
  </si>
  <si>
    <t>해당 주식</t>
    <phoneticPr fontId="2" type="noConversion"/>
  </si>
  <si>
    <t>O,</t>
    <phoneticPr fontId="2" type="noConversion"/>
  </si>
  <si>
    <t>O, SPHD, SDIV</t>
    <phoneticPr fontId="2" type="noConversion"/>
  </si>
  <si>
    <t>O, SPHD, SDIV, SPY</t>
    <phoneticPr fontId="2" type="noConversion"/>
  </si>
  <si>
    <t>O, SPHD, SDIV, T</t>
    <phoneticPr fontId="2" type="noConversion"/>
  </si>
  <si>
    <t>월 배당 정리</t>
    <phoneticPr fontId="2" type="noConversion"/>
  </si>
  <si>
    <t>5% 이하로 떨어졌을 경우 다른 계좌로 매수</t>
    <phoneticPr fontId="2" type="noConversion"/>
  </si>
  <si>
    <t>투자방식</t>
    <phoneticPr fontId="2" type="noConversion"/>
  </si>
  <si>
    <t>삼성(삼성 우) 지속적 추격 매수</t>
    <phoneticPr fontId="2" type="noConversion"/>
  </si>
  <si>
    <t>최소한 주식으로 년 2,000만원 배당이 나오도록 투자 필요</t>
    <phoneticPr fontId="2" type="noConversion"/>
  </si>
  <si>
    <t>2)2021년 3월 까지 주식 투자 분석 결과</t>
    <phoneticPr fontId="2" type="noConversion"/>
  </si>
  <si>
    <t>반드시 분할매수, 분할 매도 한다.</t>
    <phoneticPr fontId="2" type="noConversion"/>
  </si>
  <si>
    <t>4) 현금 보관 계좌 확보</t>
    <phoneticPr fontId="2" type="noConversion"/>
  </si>
  <si>
    <t>케이뱅크(파킹통장)</t>
    <phoneticPr fontId="2" type="noConversion"/>
  </si>
  <si>
    <t>세전 0.5%</t>
    <phoneticPr fontId="2" type="noConversion"/>
  </si>
  <si>
    <t>세전 0.6%</t>
    <phoneticPr fontId="2" type="noConversion"/>
  </si>
  <si>
    <t>카카오뱅크(세이프박스)</t>
    <phoneticPr fontId="2" type="noConversion"/>
  </si>
  <si>
    <t>최대 1천만원</t>
    <phoneticPr fontId="2" type="noConversion"/>
  </si>
  <si>
    <t xml:space="preserve">나머지 달러 투자 </t>
    <phoneticPr fontId="2" type="noConversion"/>
  </si>
  <si>
    <t>최대 1억원, 매월 넷째주 토요일 지급(5천만)</t>
    <phoneticPr fontId="2" type="noConversion"/>
  </si>
  <si>
    <t>나머지는 달러 투자</t>
    <phoneticPr fontId="2" type="noConversion"/>
  </si>
  <si>
    <t>국내 주식은 단타 매매</t>
    <phoneticPr fontId="2" type="noConversion"/>
  </si>
  <si>
    <t>미국비중 주식은 배우자 양도로 세금 해결</t>
    <phoneticPr fontId="2" type="noConversion"/>
  </si>
  <si>
    <t>매도후 2개월 평균값(23년 1월 부터 안됨)</t>
    <phoneticPr fontId="2" type="noConversion"/>
  </si>
  <si>
    <t>5천만</t>
    <phoneticPr fontId="2" type="noConversion"/>
  </si>
  <si>
    <t>1천만</t>
    <phoneticPr fontId="2" type="noConversion"/>
  </si>
  <si>
    <t>4천만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</si>
</sst>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5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43" fontId="3" fillId="0" borderId="0" xfId="1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>
      <alignment vertical="center"/>
    </xf>
    <xf numFmtId="41" fontId="3" fillId="0" borderId="1" xfId="1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3" fontId="0" fillId="0" borderId="0" xfId="0" applyNumberFormat="1">
      <alignment vertical="center"/>
    </xf>
    <xf numFmtId="43" fontId="3" fillId="0" borderId="1" xfId="0" applyNumberFormat="1" applyFont="1" applyBorder="1" applyAlignment="1">
      <alignment horizontal="center" vertical="center"/>
    </xf>
    <xf numFmtId="43" fontId="0" fillId="0" borderId="1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9" fontId="7" fillId="0" borderId="1" xfId="0" applyNumberFormat="1" applyFont="1" applyBorder="1">
      <alignment vertical="center"/>
    </xf>
    <xf numFmtId="43" fontId="4" fillId="2" borderId="1" xfId="1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마켓 종류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통계!$C$3</c:f>
              <c:strCache>
                <c:ptCount val="1"/>
                <c:pt idx="0">
                  <c:v>평가금액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8-D748-82A8-CFC22C6DF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8-D748-82A8-CFC22C6DF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통계!$B$4:$B$5</c:f>
              <c:strCache>
                <c:ptCount val="2"/>
                <c:pt idx="0">
                  <c:v>이머징마켓</c:v>
                </c:pt>
                <c:pt idx="1">
                  <c:v>선진국</c:v>
                </c:pt>
              </c:strCache>
            </c:strRef>
          </c:cat>
          <c:val>
            <c:numRef>
              <c:f>통계!$C$4:$C$5</c:f>
              <c:numCache>
                <c:formatCode>_(* #,##0.00_);_(* \(#,##0.00\);_(* "-"??_);_(@_)</c:formatCode>
                <c:ptCount val="2"/>
                <c:pt idx="0">
                  <c:v>14696382.375</c:v>
                </c:pt>
                <c:pt idx="1">
                  <c:v>14899461.500000002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3-0F44-821C-C939AF7E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투자성향 분석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C2-D04C-8952-3D49462C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C2-D04C-8952-3D49462C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C2-D04C-8952-3D49462C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C2-D04C-8952-3D49462C63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C2-D04C-8952-3D49462C6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통계!$B$19:$B$23</c:f>
              <c:strCache>
                <c:ptCount val="5"/>
                <c:pt idx="0">
                  <c:v>장기보유용</c:v>
                </c:pt>
                <c:pt idx="1">
                  <c:v>차익용</c:v>
                </c:pt>
                <c:pt idx="2">
                  <c:v>배당 및 차익용</c:v>
                </c:pt>
                <c:pt idx="3">
                  <c:v>헷지용</c:v>
                </c:pt>
                <c:pt idx="4">
                  <c:v>배당용</c:v>
                </c:pt>
              </c:strCache>
            </c:strRef>
          </c:cat>
          <c:val>
            <c:numRef>
              <c:f>통계!$C$19:$C$23</c:f>
              <c:numCache>
                <c:formatCode>_(* #,##0.00_);_(* \(#,##0.00\);_(* "-"??_);_(@_)</c:formatCode>
                <c:ptCount val="5"/>
                <c:pt idx="0">
                  <c:v>12948947.675000001</c:v>
                </c:pt>
                <c:pt idx="1">
                  <c:v>4685000</c:v>
                </c:pt>
                <c:pt idx="2">
                  <c:v>5124000</c:v>
                </c:pt>
                <c:pt idx="3">
                  <c:v>1773132.375</c:v>
                </c:pt>
                <c:pt idx="4">
                  <c:v>5064763.8249999993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7-3847-97DF-5F806D70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101600</xdr:rowOff>
    </xdr:from>
    <xdr:to>
      <xdr:col>9</xdr:col>
      <xdr:colOff>76200</xdr:colOff>
      <xdr:row>15</xdr:row>
      <xdr:rowOff>177800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6D84C3-7FF8-C946-8A8E-7AB39B91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16</xdr:row>
      <xdr:rowOff>50800</xdr:rowOff>
    </xdr:from>
    <xdr:to>
      <xdr:col>9</xdr:col>
      <xdr:colOff>114300</xdr:colOff>
      <xdr:row>39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CA22BC-A09B-BB40-891D-ECA8A48B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2BCF-9A98-AE49-B293-E9C176642511}">
  <dimension ref="A4:D28"/>
  <sheetViews>
    <sheetView tabSelected="1" workbookViewId="0">
      <selection activeCell="C29" sqref="C29"/>
    </sheetView>
  </sheetViews>
  <sheetFormatPr baseColWidth="10" defaultRowHeight="22"/>
  <cols>
    <col min="1" max="1" width="42.7109375" style="19" customWidth="1"/>
    <col min="2" max="3" width="10.7109375" style="19"/>
    <col min="4" max="4" width="47.140625" style="19" customWidth="1"/>
    <col min="5" max="16384" width="10.7109375" style="19"/>
  </cols>
  <sheetData>
    <row r="4" spans="1:4" s="18" customFormat="1">
      <c r="A4" s="18" t="s">
        <v>51</v>
      </c>
    </row>
    <row r="5" spans="1:4">
      <c r="A5" s="19" t="s">
        <v>52</v>
      </c>
    </row>
    <row r="6" spans="1:4">
      <c r="A6" s="19" t="s">
        <v>86</v>
      </c>
    </row>
    <row r="8" spans="1:4" s="18" customFormat="1">
      <c r="A8" s="18" t="s">
        <v>87</v>
      </c>
    </row>
    <row r="9" spans="1:4">
      <c r="A9" s="19" t="s">
        <v>53</v>
      </c>
    </row>
    <row r="10" spans="1:4">
      <c r="A10" s="19" t="s">
        <v>54</v>
      </c>
    </row>
    <row r="13" spans="1:4" s="18" customFormat="1">
      <c r="A13" s="18" t="s">
        <v>55</v>
      </c>
    </row>
    <row r="15" spans="1:4">
      <c r="A15" s="25" t="s">
        <v>56</v>
      </c>
      <c r="B15" s="25" t="s">
        <v>57</v>
      </c>
      <c r="C15" s="25" t="s">
        <v>58</v>
      </c>
      <c r="D15" s="25" t="s">
        <v>84</v>
      </c>
    </row>
    <row r="16" spans="1:4">
      <c r="A16" s="20" t="s">
        <v>59</v>
      </c>
      <c r="B16" s="21">
        <v>0.5</v>
      </c>
      <c r="C16" s="21">
        <v>0.7</v>
      </c>
      <c r="D16" s="20" t="s">
        <v>64</v>
      </c>
    </row>
    <row r="17" spans="1:4">
      <c r="A17" s="20" t="s">
        <v>60</v>
      </c>
      <c r="B17" s="21">
        <v>0.17</v>
      </c>
      <c r="C17" s="21">
        <v>0.6</v>
      </c>
      <c r="D17" s="20" t="s">
        <v>63</v>
      </c>
    </row>
    <row r="18" spans="1:4">
      <c r="A18" s="20" t="s">
        <v>61</v>
      </c>
      <c r="B18" s="21">
        <v>0</v>
      </c>
      <c r="C18" s="21">
        <v>0.5</v>
      </c>
      <c r="D18" s="20"/>
    </row>
    <row r="19" spans="1:4">
      <c r="A19" s="20" t="s">
        <v>62</v>
      </c>
      <c r="B19" s="21">
        <v>0.06</v>
      </c>
      <c r="C19" s="21">
        <v>0.1</v>
      </c>
      <c r="D19" s="20"/>
    </row>
    <row r="20" spans="1:4">
      <c r="A20" s="20" t="s">
        <v>85</v>
      </c>
      <c r="B20" s="20"/>
      <c r="C20" s="20"/>
      <c r="D20" s="20" t="s">
        <v>83</v>
      </c>
    </row>
    <row r="21" spans="1:4">
      <c r="A21" s="20" t="s">
        <v>98</v>
      </c>
      <c r="B21" s="20"/>
      <c r="C21" s="20"/>
      <c r="D21" s="20"/>
    </row>
    <row r="22" spans="1:4">
      <c r="A22" s="20" t="s">
        <v>99</v>
      </c>
      <c r="B22" s="20"/>
      <c r="C22" s="20"/>
      <c r="D22" s="20" t="s">
        <v>100</v>
      </c>
    </row>
    <row r="23" spans="1:4">
      <c r="A23" s="23" t="s">
        <v>88</v>
      </c>
      <c r="B23" s="20"/>
      <c r="C23" s="20"/>
      <c r="D23" s="20"/>
    </row>
    <row r="25" spans="1:4">
      <c r="A25" s="18" t="s">
        <v>89</v>
      </c>
    </row>
    <row r="26" spans="1:4">
      <c r="A26" s="19" t="s">
        <v>90</v>
      </c>
      <c r="B26" s="19" t="s">
        <v>92</v>
      </c>
      <c r="C26" s="19" t="s">
        <v>101</v>
      </c>
      <c r="D26" s="19" t="s">
        <v>96</v>
      </c>
    </row>
    <row r="27" spans="1:4">
      <c r="A27" s="19" t="s">
        <v>93</v>
      </c>
      <c r="B27" s="19" t="s">
        <v>91</v>
      </c>
      <c r="C27" s="19" t="s">
        <v>102</v>
      </c>
      <c r="D27" s="19" t="s">
        <v>94</v>
      </c>
    </row>
    <row r="28" spans="1:4">
      <c r="A28" s="19" t="s">
        <v>95</v>
      </c>
      <c r="C28" s="19" t="s">
        <v>103</v>
      </c>
      <c r="D28" s="19" t="s">
        <v>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329D-37CB-FB40-817F-94D6497D911B}">
  <dimension ref="B3:C24"/>
  <sheetViews>
    <sheetView workbookViewId="0">
      <selection activeCell="L17" sqref="L17"/>
    </sheetView>
  </sheetViews>
  <sheetFormatPr baseColWidth="10" defaultRowHeight="18"/>
  <cols>
    <col min="1" max="1" width="6.140625" customWidth="1"/>
    <col min="2" max="2" width="15" customWidth="1"/>
    <col min="3" max="3" width="14.28515625" bestFit="1" customWidth="1"/>
  </cols>
  <sheetData>
    <row r="3" spans="2:3">
      <c r="B3" s="16" t="s">
        <v>6</v>
      </c>
      <c r="C3" s="16" t="s">
        <v>4</v>
      </c>
    </row>
    <row r="4" spans="2:3">
      <c r="B4" s="16" t="s">
        <v>5</v>
      </c>
      <c r="C4" s="14">
        <f>SUM(보유!E5:E12)</f>
        <v>14696382.375</v>
      </c>
    </row>
    <row r="5" spans="2:3">
      <c r="B5" s="16" t="s">
        <v>31</v>
      </c>
      <c r="C5" s="14">
        <f>SUM(보유!E13:E18)</f>
        <v>14899461.500000002</v>
      </c>
    </row>
    <row r="6" spans="2:3">
      <c r="B6" s="15" t="s">
        <v>50</v>
      </c>
      <c r="C6" s="12">
        <f>SUM(C4:C5)</f>
        <v>29595843.875</v>
      </c>
    </row>
    <row r="18" spans="2:3">
      <c r="B18" s="16" t="s">
        <v>8</v>
      </c>
      <c r="C18" s="16" t="s">
        <v>4</v>
      </c>
    </row>
    <row r="19" spans="2:3">
      <c r="B19" s="16" t="s">
        <v>29</v>
      </c>
      <c r="C19" s="14">
        <f>보유!E5+보유!E6+보유!E13+보유!E14</f>
        <v>12948947.675000001</v>
      </c>
    </row>
    <row r="20" spans="2:3">
      <c r="B20" s="16" t="s">
        <v>9</v>
      </c>
      <c r="C20" s="14">
        <f>보유!E7+보유!E8</f>
        <v>4685000</v>
      </c>
    </row>
    <row r="21" spans="2:3">
      <c r="B21" s="16" t="s">
        <v>12</v>
      </c>
      <c r="C21" s="14">
        <f>보유!E9+보유!E10</f>
        <v>5124000</v>
      </c>
    </row>
    <row r="22" spans="2:3">
      <c r="B22" s="16" t="s">
        <v>15</v>
      </c>
      <c r="C22" s="14">
        <f>보유!E11+보유!E12</f>
        <v>1773132.375</v>
      </c>
    </row>
    <row r="23" spans="2:3">
      <c r="B23" s="16" t="s">
        <v>42</v>
      </c>
      <c r="C23" s="14">
        <f>보유!E15+보유!E16+보유!E17+보유!E18</f>
        <v>5064763.8249999993</v>
      </c>
    </row>
    <row r="24" spans="2:3">
      <c r="B24" t="s">
        <v>50</v>
      </c>
      <c r="C24" s="12">
        <f>SUM(C19:C23)</f>
        <v>29595843.875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8249-CC9A-B540-99E7-9834A9373BDA}">
  <dimension ref="A1:K1048576"/>
  <sheetViews>
    <sheetView workbookViewId="0">
      <selection activeCell="E33" sqref="E33"/>
    </sheetView>
  </sheetViews>
  <sheetFormatPr baseColWidth="10" defaultRowHeight="19"/>
  <cols>
    <col min="1" max="1" width="24.7109375" style="3" bestFit="1" customWidth="1"/>
    <col min="2" max="2" width="21.7109375" style="1" customWidth="1"/>
    <col min="3" max="3" width="29.42578125" style="1" customWidth="1"/>
    <col min="4" max="4" width="10.7109375" style="1"/>
    <col min="5" max="5" width="15.42578125" style="1" customWidth="1"/>
    <col min="6" max="6" width="16.7109375" style="3" customWidth="1"/>
    <col min="7" max="8" width="12.7109375" style="3" customWidth="1"/>
    <col min="9" max="9" width="10.7109375" style="3"/>
    <col min="10" max="10" width="18.5703125" style="3" customWidth="1"/>
    <col min="11" max="11" width="40.42578125" style="3" customWidth="1"/>
    <col min="12" max="16384" width="10.7109375" style="1"/>
  </cols>
  <sheetData>
    <row r="1" spans="1:11" ht="10" customHeight="1"/>
    <row r="2" spans="1:11" ht="44" customHeight="1">
      <c r="A2" s="10" t="s">
        <v>25</v>
      </c>
      <c r="B2" s="7">
        <v>1127.5</v>
      </c>
      <c r="E2" s="10" t="s">
        <v>46</v>
      </c>
      <c r="F2" s="13">
        <f>SUM(E5:E28)</f>
        <v>30291483.875</v>
      </c>
      <c r="J2" s="10" t="s">
        <v>43</v>
      </c>
      <c r="K2" s="6" t="s">
        <v>44</v>
      </c>
    </row>
    <row r="3" spans="1:11" ht="10" customHeight="1"/>
    <row r="4" spans="1:11" ht="40">
      <c r="A4" s="10" t="s">
        <v>0</v>
      </c>
      <c r="B4" s="11" t="s">
        <v>32</v>
      </c>
      <c r="C4" s="11" t="s">
        <v>33</v>
      </c>
      <c r="D4" s="10" t="s">
        <v>3</v>
      </c>
      <c r="E4" s="11" t="s">
        <v>34</v>
      </c>
      <c r="F4" s="10" t="s">
        <v>6</v>
      </c>
      <c r="G4" s="10" t="s">
        <v>17</v>
      </c>
      <c r="H4" s="10" t="s">
        <v>22</v>
      </c>
      <c r="I4" s="10" t="s">
        <v>1</v>
      </c>
      <c r="J4" s="10" t="s">
        <v>8</v>
      </c>
      <c r="K4" s="10" t="s">
        <v>38</v>
      </c>
    </row>
    <row r="5" spans="1:11">
      <c r="A5" s="6" t="s">
        <v>2</v>
      </c>
      <c r="B5" s="7">
        <v>27050</v>
      </c>
      <c r="C5" s="7">
        <v>27250</v>
      </c>
      <c r="D5" s="8">
        <v>37</v>
      </c>
      <c r="E5" s="7">
        <f>IF(H5="달러", C5*D5*$B$2, C5*D5)</f>
        <v>1008250</v>
      </c>
      <c r="F5" s="9" t="s">
        <v>5</v>
      </c>
      <c r="G5" s="9" t="s">
        <v>18</v>
      </c>
      <c r="H5" s="9" t="s">
        <v>23</v>
      </c>
      <c r="I5" s="6" t="s">
        <v>7</v>
      </c>
      <c r="J5" s="6" t="s">
        <v>29</v>
      </c>
      <c r="K5" s="6"/>
    </row>
    <row r="6" spans="1:11">
      <c r="A6" s="6" t="s">
        <v>10</v>
      </c>
      <c r="B6" s="7">
        <v>234000</v>
      </c>
      <c r="C6" s="7">
        <v>234000</v>
      </c>
      <c r="D6" s="8">
        <v>9</v>
      </c>
      <c r="E6" s="7">
        <f t="shared" ref="E6:E19" si="0">IF(H6="달러", C6*D6*$B$2, C6*D6)</f>
        <v>2106000</v>
      </c>
      <c r="F6" s="9" t="s">
        <v>5</v>
      </c>
      <c r="G6" s="9" t="s">
        <v>18</v>
      </c>
      <c r="H6" s="9" t="s">
        <v>23</v>
      </c>
      <c r="I6" s="6" t="s">
        <v>7</v>
      </c>
      <c r="J6" s="6" t="s">
        <v>29</v>
      </c>
      <c r="K6" s="6"/>
    </row>
    <row r="7" spans="1:11">
      <c r="A7" s="6" t="s">
        <v>16</v>
      </c>
      <c r="B7" s="7">
        <v>34800</v>
      </c>
      <c r="C7" s="7">
        <v>30500</v>
      </c>
      <c r="D7" s="8">
        <v>50</v>
      </c>
      <c r="E7" s="7">
        <f t="shared" si="0"/>
        <v>1525000</v>
      </c>
      <c r="F7" s="9" t="s">
        <v>5</v>
      </c>
      <c r="G7" s="9" t="s">
        <v>18</v>
      </c>
      <c r="H7" s="9" t="s">
        <v>23</v>
      </c>
      <c r="I7" s="6" t="s">
        <v>7</v>
      </c>
      <c r="J7" s="6" t="s">
        <v>9</v>
      </c>
      <c r="K7" s="6"/>
    </row>
    <row r="8" spans="1:11">
      <c r="A8" s="6" t="s">
        <v>20</v>
      </c>
      <c r="B8" s="7">
        <v>359000</v>
      </c>
      <c r="C8" s="7">
        <v>316000</v>
      </c>
      <c r="D8" s="8">
        <v>10</v>
      </c>
      <c r="E8" s="7">
        <f t="shared" si="0"/>
        <v>3160000</v>
      </c>
      <c r="F8" s="9" t="s">
        <v>5</v>
      </c>
      <c r="G8" s="9" t="s">
        <v>18</v>
      </c>
      <c r="H8" s="9" t="s">
        <v>23</v>
      </c>
      <c r="I8" s="6" t="s">
        <v>7</v>
      </c>
      <c r="J8" s="6" t="s">
        <v>9</v>
      </c>
      <c r="K8" s="6"/>
    </row>
    <row r="9" spans="1:11">
      <c r="A9" s="6" t="s">
        <v>11</v>
      </c>
      <c r="B9" s="7">
        <v>85900</v>
      </c>
      <c r="C9" s="7">
        <v>85400</v>
      </c>
      <c r="D9" s="8">
        <v>50</v>
      </c>
      <c r="E9" s="7">
        <f t="shared" si="0"/>
        <v>4270000</v>
      </c>
      <c r="F9" s="9" t="s">
        <v>5</v>
      </c>
      <c r="G9" s="9" t="s">
        <v>18</v>
      </c>
      <c r="H9" s="9" t="s">
        <v>23</v>
      </c>
      <c r="I9" s="6" t="s">
        <v>7</v>
      </c>
      <c r="J9" s="6" t="s">
        <v>12</v>
      </c>
      <c r="K9" s="6"/>
    </row>
    <row r="10" spans="1:11">
      <c r="A10" s="6" t="s">
        <v>11</v>
      </c>
      <c r="B10" s="7">
        <v>81700</v>
      </c>
      <c r="C10" s="7">
        <v>85400</v>
      </c>
      <c r="D10" s="8">
        <v>10</v>
      </c>
      <c r="E10" s="7">
        <f t="shared" si="0"/>
        <v>854000</v>
      </c>
      <c r="F10" s="9" t="s">
        <v>5</v>
      </c>
      <c r="G10" s="9" t="s">
        <v>18</v>
      </c>
      <c r="H10" s="9" t="s">
        <v>23</v>
      </c>
      <c r="I10" s="6" t="s">
        <v>7</v>
      </c>
      <c r="J10" s="6" t="s">
        <v>12</v>
      </c>
      <c r="K10" s="6"/>
    </row>
    <row r="11" spans="1:11">
      <c r="A11" s="6" t="s">
        <v>13</v>
      </c>
      <c r="B11" s="7">
        <v>12803</v>
      </c>
      <c r="C11" s="7">
        <v>10940</v>
      </c>
      <c r="D11" s="8">
        <v>60</v>
      </c>
      <c r="E11" s="7">
        <f t="shared" si="0"/>
        <v>656400</v>
      </c>
      <c r="F11" s="9" t="s">
        <v>5</v>
      </c>
      <c r="G11" s="9" t="s">
        <v>19</v>
      </c>
      <c r="H11" s="9" t="s">
        <v>23</v>
      </c>
      <c r="I11" s="6" t="s">
        <v>14</v>
      </c>
      <c r="J11" s="6" t="s">
        <v>15</v>
      </c>
      <c r="K11" s="6"/>
    </row>
    <row r="12" spans="1:11">
      <c r="A12" s="6" t="s">
        <v>21</v>
      </c>
      <c r="B12" s="7">
        <v>74.94</v>
      </c>
      <c r="C12" s="7">
        <v>66.03</v>
      </c>
      <c r="D12" s="8">
        <v>15</v>
      </c>
      <c r="E12" s="7">
        <f t="shared" si="0"/>
        <v>1116732.375</v>
      </c>
      <c r="F12" s="9" t="s">
        <v>5</v>
      </c>
      <c r="G12" s="9" t="s">
        <v>19</v>
      </c>
      <c r="H12" s="9" t="s">
        <v>24</v>
      </c>
      <c r="I12" s="6" t="s">
        <v>14</v>
      </c>
      <c r="J12" s="6" t="s">
        <v>15</v>
      </c>
      <c r="K12" s="6"/>
    </row>
    <row r="13" spans="1:11">
      <c r="A13" s="6" t="s">
        <v>26</v>
      </c>
      <c r="B13" s="7">
        <v>327.94</v>
      </c>
      <c r="C13" s="7">
        <v>324.57</v>
      </c>
      <c r="D13" s="8">
        <v>17</v>
      </c>
      <c r="E13" s="7">
        <f t="shared" si="0"/>
        <v>6221195.4749999996</v>
      </c>
      <c r="F13" s="9" t="s">
        <v>31</v>
      </c>
      <c r="G13" s="9" t="s">
        <v>28</v>
      </c>
      <c r="H13" s="9" t="s">
        <v>24</v>
      </c>
      <c r="I13" s="6" t="s">
        <v>14</v>
      </c>
      <c r="J13" s="6" t="s">
        <v>29</v>
      </c>
      <c r="K13" s="6"/>
    </row>
    <row r="14" spans="1:11">
      <c r="A14" s="6" t="s">
        <v>27</v>
      </c>
      <c r="B14" s="7">
        <v>385.09</v>
      </c>
      <c r="C14" s="7">
        <v>400.61</v>
      </c>
      <c r="D14" s="8">
        <v>8</v>
      </c>
      <c r="E14" s="7">
        <f t="shared" si="0"/>
        <v>3613502.2</v>
      </c>
      <c r="F14" s="9" t="s">
        <v>31</v>
      </c>
      <c r="G14" s="9" t="s">
        <v>28</v>
      </c>
      <c r="H14" s="9" t="s">
        <v>24</v>
      </c>
      <c r="I14" s="6" t="s">
        <v>14</v>
      </c>
      <c r="J14" s="6" t="s">
        <v>30</v>
      </c>
      <c r="K14" s="6"/>
    </row>
    <row r="15" spans="1:11">
      <c r="A15" s="6" t="s">
        <v>45</v>
      </c>
      <c r="B15" s="7">
        <v>29.84</v>
      </c>
      <c r="C15" s="7">
        <v>30.47</v>
      </c>
      <c r="D15" s="8">
        <v>16</v>
      </c>
      <c r="E15" s="7">
        <f t="shared" si="0"/>
        <v>549678.79999999993</v>
      </c>
      <c r="F15" s="9" t="s">
        <v>31</v>
      </c>
      <c r="G15" s="9" t="s">
        <v>28</v>
      </c>
      <c r="H15" s="9" t="s">
        <v>24</v>
      </c>
      <c r="I15" s="6" t="s">
        <v>7</v>
      </c>
      <c r="J15" s="6" t="s">
        <v>42</v>
      </c>
      <c r="K15" s="6"/>
    </row>
    <row r="16" spans="1:11">
      <c r="A16" s="6" t="s">
        <v>35</v>
      </c>
      <c r="B16" s="7">
        <v>13.55</v>
      </c>
      <c r="C16" s="7">
        <v>13.91</v>
      </c>
      <c r="D16" s="8">
        <v>50</v>
      </c>
      <c r="E16" s="7">
        <f t="shared" si="0"/>
        <v>784176.25</v>
      </c>
      <c r="F16" s="9" t="s">
        <v>31</v>
      </c>
      <c r="G16" s="9" t="s">
        <v>28</v>
      </c>
      <c r="H16" s="9" t="s">
        <v>24</v>
      </c>
      <c r="I16" s="6" t="s">
        <v>14</v>
      </c>
      <c r="J16" s="6" t="s">
        <v>42</v>
      </c>
      <c r="K16" s="6" t="s">
        <v>39</v>
      </c>
    </row>
    <row r="17" spans="1:11">
      <c r="A17" s="6" t="s">
        <v>36</v>
      </c>
      <c r="B17" s="7">
        <v>39.75</v>
      </c>
      <c r="C17" s="7">
        <v>43.02</v>
      </c>
      <c r="D17" s="8">
        <v>30</v>
      </c>
      <c r="E17" s="7">
        <f t="shared" si="0"/>
        <v>1455151.5000000002</v>
      </c>
      <c r="F17" s="9" t="s">
        <v>31</v>
      </c>
      <c r="G17" s="9" t="s">
        <v>28</v>
      </c>
      <c r="H17" s="9" t="s">
        <v>24</v>
      </c>
      <c r="I17" s="6" t="s">
        <v>14</v>
      </c>
      <c r="J17" s="6" t="s">
        <v>42</v>
      </c>
      <c r="K17" s="6" t="s">
        <v>40</v>
      </c>
    </row>
    <row r="18" spans="1:11">
      <c r="A18" s="6" t="s">
        <v>37</v>
      </c>
      <c r="B18" s="7">
        <v>60.97</v>
      </c>
      <c r="C18" s="7">
        <v>65.11</v>
      </c>
      <c r="D18" s="8">
        <v>31</v>
      </c>
      <c r="E18" s="7">
        <f t="shared" si="0"/>
        <v>2275757.2749999999</v>
      </c>
      <c r="F18" s="9" t="s">
        <v>31</v>
      </c>
      <c r="G18" s="9" t="s">
        <v>28</v>
      </c>
      <c r="H18" s="9" t="s">
        <v>24</v>
      </c>
      <c r="I18" s="6" t="s">
        <v>7</v>
      </c>
      <c r="J18" s="6" t="s">
        <v>42</v>
      </c>
      <c r="K18" s="6" t="s">
        <v>41</v>
      </c>
    </row>
    <row r="19" spans="1:11" ht="24" customHeight="1">
      <c r="A19" s="6" t="s">
        <v>47</v>
      </c>
      <c r="B19" s="7">
        <v>65984</v>
      </c>
      <c r="C19" s="7">
        <v>63240</v>
      </c>
      <c r="D19" s="8">
        <v>11</v>
      </c>
      <c r="E19" s="7">
        <f t="shared" si="0"/>
        <v>695640</v>
      </c>
      <c r="F19" s="9" t="s">
        <v>48</v>
      </c>
      <c r="G19" s="9" t="s">
        <v>48</v>
      </c>
      <c r="H19" s="9" t="s">
        <v>23</v>
      </c>
      <c r="I19" s="6" t="s">
        <v>49</v>
      </c>
      <c r="J19" s="6" t="s">
        <v>15</v>
      </c>
      <c r="K19" s="6"/>
    </row>
    <row r="20" spans="1:11">
      <c r="B20" s="5"/>
      <c r="C20" s="5"/>
      <c r="D20" s="2"/>
      <c r="E20" s="5"/>
      <c r="F20" s="4"/>
      <c r="G20" s="4"/>
      <c r="H20" s="4"/>
    </row>
    <row r="21" spans="1:11">
      <c r="A21" s="24" t="s">
        <v>82</v>
      </c>
      <c r="B21" s="24"/>
      <c r="C21" s="24"/>
      <c r="D21" s="2"/>
      <c r="E21" s="5"/>
      <c r="F21" s="4"/>
      <c r="G21" s="4"/>
      <c r="H21" s="4"/>
    </row>
    <row r="22" spans="1:11">
      <c r="A22" s="10" t="s">
        <v>75</v>
      </c>
      <c r="B22" s="22" t="s">
        <v>76</v>
      </c>
      <c r="C22" s="22" t="s">
        <v>77</v>
      </c>
      <c r="D22" s="2"/>
      <c r="E22" s="5"/>
      <c r="F22" s="4"/>
      <c r="G22" s="4"/>
      <c r="H22" s="4"/>
    </row>
    <row r="23" spans="1:11">
      <c r="A23" s="17" t="s">
        <v>65</v>
      </c>
      <c r="B23" s="7">
        <v>15.5</v>
      </c>
      <c r="C23" s="7" t="s">
        <v>79</v>
      </c>
      <c r="D23" s="2"/>
      <c r="E23" s="5"/>
      <c r="F23" s="4"/>
      <c r="G23" s="4"/>
      <c r="H23" s="4"/>
    </row>
    <row r="24" spans="1:11">
      <c r="A24" s="17" t="s">
        <v>66</v>
      </c>
      <c r="B24" s="7">
        <v>28.1</v>
      </c>
      <c r="C24" s="7" t="s">
        <v>80</v>
      </c>
      <c r="D24" s="2"/>
      <c r="E24" s="5"/>
      <c r="F24" s="4"/>
      <c r="G24" s="4"/>
      <c r="H24" s="4"/>
    </row>
    <row r="25" spans="1:11">
      <c r="A25" s="17" t="s">
        <v>67</v>
      </c>
      <c r="B25" s="7">
        <v>23.8</v>
      </c>
      <c r="C25" s="7" t="s">
        <v>81</v>
      </c>
      <c r="D25" s="2"/>
      <c r="E25" s="5"/>
      <c r="F25" s="4"/>
      <c r="G25" s="4"/>
      <c r="H25" s="4"/>
    </row>
    <row r="26" spans="1:11">
      <c r="A26" s="17" t="s">
        <v>68</v>
      </c>
      <c r="B26" s="7">
        <v>15.5</v>
      </c>
      <c r="C26" s="7" t="s">
        <v>79</v>
      </c>
      <c r="D26" s="2"/>
      <c r="E26" s="5"/>
      <c r="F26" s="4"/>
      <c r="G26" s="4"/>
      <c r="H26" s="4"/>
    </row>
    <row r="27" spans="1:11">
      <c r="A27" s="17" t="s">
        <v>69</v>
      </c>
      <c r="B27" s="7">
        <v>28.1</v>
      </c>
      <c r="C27" s="7" t="s">
        <v>80</v>
      </c>
      <c r="D27" s="2"/>
      <c r="E27" s="5"/>
      <c r="F27" s="4"/>
      <c r="G27" s="4"/>
      <c r="H27" s="4"/>
    </row>
    <row r="28" spans="1:11">
      <c r="A28" s="17" t="s">
        <v>70</v>
      </c>
      <c r="B28" s="7">
        <v>23.8</v>
      </c>
      <c r="C28" s="7" t="s">
        <v>81</v>
      </c>
      <c r="D28" s="2"/>
      <c r="E28" s="5"/>
      <c r="F28" s="4"/>
      <c r="G28" s="4"/>
      <c r="H28" s="4"/>
    </row>
    <row r="29" spans="1:11">
      <c r="A29" s="17" t="s">
        <v>71</v>
      </c>
      <c r="B29" s="7">
        <v>15.5</v>
      </c>
      <c r="C29" s="7" t="s">
        <v>79</v>
      </c>
      <c r="D29" s="2"/>
      <c r="E29" s="5"/>
      <c r="F29" s="4"/>
      <c r="G29" s="4"/>
      <c r="H29" s="4"/>
    </row>
    <row r="30" spans="1:11">
      <c r="A30" s="17" t="s">
        <v>72</v>
      </c>
      <c r="B30" s="7">
        <v>28.1</v>
      </c>
      <c r="C30" s="7" t="s">
        <v>80</v>
      </c>
      <c r="D30" s="2"/>
      <c r="E30" s="5"/>
      <c r="F30" s="4"/>
      <c r="G30" s="4"/>
      <c r="H30" s="4"/>
    </row>
    <row r="31" spans="1:11">
      <c r="A31" s="17" t="s">
        <v>73</v>
      </c>
      <c r="B31" s="7">
        <v>23.8</v>
      </c>
      <c r="C31" s="7" t="s">
        <v>81</v>
      </c>
      <c r="D31" s="2"/>
      <c r="E31" s="5"/>
      <c r="F31" s="4"/>
      <c r="G31" s="4"/>
      <c r="H31" s="4"/>
    </row>
    <row r="32" spans="1:11">
      <c r="A32" s="17" t="s">
        <v>74</v>
      </c>
      <c r="B32" s="7">
        <v>15</v>
      </c>
      <c r="C32" s="7" t="s">
        <v>79</v>
      </c>
      <c r="D32" s="2"/>
      <c r="E32" s="5"/>
      <c r="F32" s="4"/>
      <c r="G32" s="4"/>
      <c r="H32" s="4"/>
    </row>
    <row r="33" spans="1:8">
      <c r="A33" s="17" t="s">
        <v>50</v>
      </c>
      <c r="B33" s="7">
        <f>SUM(B23:B32)</f>
        <v>217.20000000000002</v>
      </c>
      <c r="C33" s="7" t="s">
        <v>79</v>
      </c>
      <c r="D33" s="2"/>
      <c r="E33" s="5"/>
      <c r="F33" s="4"/>
      <c r="G33" s="4"/>
      <c r="H33" s="4"/>
    </row>
    <row r="34" spans="1:8">
      <c r="A34" s="3" t="s">
        <v>23</v>
      </c>
      <c r="B34" s="5">
        <f>B33*$B$2</f>
        <v>244893.00000000003</v>
      </c>
      <c r="C34" s="5"/>
      <c r="D34" s="2"/>
      <c r="E34" s="5"/>
      <c r="F34" s="4"/>
      <c r="G34" s="4"/>
      <c r="H34" s="4"/>
    </row>
    <row r="35" spans="1:8">
      <c r="B35" s="5"/>
      <c r="C35" s="5"/>
      <c r="D35" s="2"/>
      <c r="E35" s="5"/>
      <c r="F35" s="4"/>
      <c r="G35" s="4"/>
      <c r="H35" s="4"/>
    </row>
    <row r="36" spans="1:8">
      <c r="B36" s="5"/>
      <c r="C36" s="5"/>
      <c r="D36" s="2"/>
      <c r="E36" s="5"/>
      <c r="F36" s="4"/>
      <c r="G36" s="4"/>
      <c r="H36" s="4"/>
    </row>
    <row r="37" spans="1:8">
      <c r="B37" s="5"/>
      <c r="C37" s="5"/>
      <c r="D37" s="2"/>
      <c r="E37" s="5"/>
      <c r="F37" s="4"/>
      <c r="G37" s="4"/>
      <c r="H37" s="4"/>
    </row>
    <row r="38" spans="1:8">
      <c r="B38" s="5"/>
      <c r="C38" s="5"/>
      <c r="D38" s="2"/>
      <c r="E38" s="2"/>
      <c r="F38" s="4"/>
      <c r="G38" s="4"/>
      <c r="H38" s="4"/>
    </row>
    <row r="39" spans="1:8">
      <c r="B39" s="5"/>
      <c r="C39" s="5"/>
      <c r="D39" s="2"/>
      <c r="E39" s="2"/>
      <c r="F39" s="4"/>
      <c r="G39" s="4"/>
      <c r="H39" s="4"/>
    </row>
    <row r="40" spans="1:8">
      <c r="B40" s="5"/>
      <c r="C40" s="5"/>
      <c r="D40" s="2"/>
      <c r="E40" s="2"/>
      <c r="F40" s="4"/>
      <c r="G40" s="4"/>
      <c r="H40" s="4"/>
    </row>
    <row r="41" spans="1:8">
      <c r="B41" s="5"/>
      <c r="C41" s="5"/>
      <c r="D41" s="2"/>
      <c r="E41" s="2"/>
      <c r="F41" s="4"/>
      <c r="G41" s="4"/>
      <c r="H41" s="4"/>
    </row>
    <row r="42" spans="1:8">
      <c r="B42" s="5"/>
      <c r="C42" s="5"/>
      <c r="D42" s="2"/>
      <c r="E42" s="2"/>
      <c r="F42" s="4"/>
      <c r="G42" s="4"/>
      <c r="H42" s="4"/>
    </row>
    <row r="43" spans="1:8">
      <c r="B43" s="2"/>
      <c r="C43" s="2"/>
      <c r="D43" s="2"/>
      <c r="E43" s="2"/>
      <c r="F43" s="4"/>
      <c r="G43" s="4"/>
      <c r="H43" s="4"/>
    </row>
    <row r="44" spans="1:8">
      <c r="B44" s="2"/>
      <c r="C44" s="2"/>
      <c r="D44" s="2"/>
      <c r="E44" s="2"/>
      <c r="F44" s="4"/>
      <c r="G44" s="4"/>
      <c r="H44" s="4"/>
    </row>
    <row r="45" spans="1:8">
      <c r="B45" s="2"/>
      <c r="C45" s="2"/>
      <c r="D45" s="2"/>
      <c r="E45" s="2"/>
      <c r="F45" s="4"/>
      <c r="G45" s="4"/>
      <c r="H45" s="4"/>
    </row>
    <row r="46" spans="1:8">
      <c r="B46" s="2"/>
      <c r="C46" s="2"/>
      <c r="D46" s="2"/>
      <c r="E46" s="2"/>
      <c r="F46" s="4"/>
      <c r="G46" s="4"/>
      <c r="H46" s="4"/>
    </row>
    <row r="1048576" spans="3:3">
      <c r="C1048576" s="7" t="s">
        <v>78</v>
      </c>
    </row>
  </sheetData>
  <autoFilter ref="A4:J18" xr:uid="{20B9F2C9-CB40-1B4A-B862-642051263147}"/>
  <mergeCells count="1">
    <mergeCell ref="A21:C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전략</vt:lpstr>
      <vt:lpstr>통계</vt:lpstr>
      <vt:lpstr>보유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2021-04-04T23:55:33Z</dcterms:created>
  <dcterms:modified xsi:type="dcterms:W3CDTF">2021-04-06T05:24:01Z</dcterms:modified>
</cp:coreProperties>
</file>