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whalife/Rproject/quant/"/>
    </mc:Choice>
  </mc:AlternateContent>
  <xr:revisionPtr revIDLastSave="0" documentId="13_ncr:1_{F234F486-1C06-C745-89B9-979964812BFE}" xr6:coauthVersionLast="36" xr6:coauthVersionMax="36" xr10:uidLastSave="{00000000-0000-0000-0000-000000000000}"/>
  <bookViews>
    <workbookView xWindow="0" yWindow="460" windowWidth="30940" windowHeight="18540" xr2:uid="{6D65C825-3D78-814D-92A2-F7FFBFD6A0DB}"/>
  </bookViews>
  <sheets>
    <sheet name="자산분석(20210510)" sheetId="3" r:id="rId1"/>
    <sheet name="2020년 지출내역" sheetId="1" r:id="rId2"/>
    <sheet name="자산분석(2020년)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E19" i="3"/>
  <c r="F19" i="3" s="1"/>
  <c r="G12" i="3"/>
  <c r="G11" i="3"/>
  <c r="G13" i="3"/>
  <c r="G14" i="3"/>
  <c r="G15" i="3"/>
  <c r="G16" i="3"/>
  <c r="G17" i="3"/>
  <c r="G9" i="3"/>
  <c r="G8" i="3"/>
  <c r="G4" i="2" l="1"/>
  <c r="O22" i="1"/>
  <c r="P22" i="1"/>
  <c r="Q22" i="1"/>
  <c r="R22" i="1"/>
  <c r="S22" i="1"/>
  <c r="T22" i="1"/>
  <c r="U22" i="1"/>
  <c r="V22" i="1"/>
  <c r="D22" i="1"/>
  <c r="E22" i="1"/>
  <c r="F22" i="1"/>
  <c r="G22" i="1"/>
  <c r="H22" i="1"/>
  <c r="I22" i="1"/>
  <c r="J22" i="1"/>
  <c r="K22" i="1"/>
  <c r="L22" i="1"/>
  <c r="M22" i="1"/>
  <c r="N22" i="1"/>
  <c r="C22" i="1"/>
  <c r="B22" i="1"/>
</calcChain>
</file>

<file path=xl/sharedStrings.xml><?xml version="1.0" encoding="utf-8"?>
<sst xmlns="http://schemas.openxmlformats.org/spreadsheetml/2006/main" count="137" uniqueCount="113">
  <si>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</si>
  <si>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</si>
  <si>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</si>
  <si>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</si>
  <si>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</si>
  <si>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</si>
  <si>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</si>
  <si>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</si>
  <si>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</si>
  <si>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</si>
  <si>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</si>
  <si>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</si>
  <si>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월급</t>
    <phoneticPr fontId="2" type="noConversion"/>
  </si>
  <si>
    <t>총월급</t>
    <phoneticPr fontId="2" type="noConversion"/>
  </si>
  <si>
    <t>실수령액</t>
    <phoneticPr fontId="2" type="noConversion"/>
  </si>
  <si>
    <t>설명</t>
    <phoneticPr fontId="2" type="noConversion"/>
  </si>
  <si>
    <t>급여</t>
    <phoneticPr fontId="2" type="noConversion"/>
  </si>
  <si>
    <t>소급</t>
    <phoneticPr fontId="2" type="noConversion"/>
  </si>
  <si>
    <t>급여+연말정산</t>
    <phoneticPr fontId="2" type="noConversion"/>
  </si>
  <si>
    <t>설 상여</t>
    <phoneticPr fontId="2" type="noConversion"/>
  </si>
  <si>
    <t>추석 상여</t>
    <phoneticPr fontId="2" type="noConversion"/>
  </si>
  <si>
    <t>20주년 금,상품권 포함</t>
    <phoneticPr fontId="2" type="noConversion"/>
  </si>
  <si>
    <t>합계</t>
    <phoneticPr fontId="2" type="noConversion"/>
  </si>
  <si>
    <t>연금보험료</t>
    <phoneticPr fontId="2" type="noConversion"/>
  </si>
  <si>
    <t>구내식당</t>
    <phoneticPr fontId="2" type="noConversion"/>
  </si>
  <si>
    <t>연차</t>
    <phoneticPr fontId="2" type="noConversion"/>
  </si>
  <si>
    <t>특별상여</t>
    <phoneticPr fontId="2" type="noConversion"/>
  </si>
  <si>
    <t>신용카드 지출</t>
    <phoneticPr fontId="2" type="noConversion"/>
  </si>
  <si>
    <t>고정 지출</t>
    <phoneticPr fontId="2" type="noConversion"/>
  </si>
  <si>
    <t>아파트관리비</t>
    <phoneticPr fontId="2" type="noConversion"/>
  </si>
  <si>
    <t>한화손보</t>
    <phoneticPr fontId="2" type="noConversion"/>
  </si>
  <si>
    <t>청약통장</t>
    <phoneticPr fontId="2" type="noConversion"/>
  </si>
  <si>
    <t>현대카드</t>
    <phoneticPr fontId="2" type="noConversion"/>
  </si>
  <si>
    <t>하나카드</t>
    <phoneticPr fontId="2" type="noConversion"/>
  </si>
  <si>
    <t>LGU인터넷</t>
    <phoneticPr fontId="2" type="noConversion"/>
  </si>
  <si>
    <t>구두닦이</t>
    <phoneticPr fontId="2" type="noConversion"/>
  </si>
  <si>
    <t>메리츠</t>
    <phoneticPr fontId="2" type="noConversion"/>
  </si>
  <si>
    <t>하나적립</t>
    <phoneticPr fontId="2" type="noConversion"/>
  </si>
  <si>
    <t>KT</t>
    <phoneticPr fontId="2" type="noConversion"/>
  </si>
  <si>
    <t>칸재산세</t>
    <phoneticPr fontId="2" type="noConversion"/>
  </si>
  <si>
    <t>동탄재산세</t>
    <phoneticPr fontId="2" type="noConversion"/>
  </si>
  <si>
    <t>롯데카드</t>
    <phoneticPr fontId="2" type="noConversion"/>
  </si>
  <si>
    <t>현대카드 : 정수기(21,900원), 하이패스</t>
    <phoneticPr fontId="2" type="noConversion"/>
  </si>
  <si>
    <t>개인보험료</t>
    <phoneticPr fontId="2" type="noConversion"/>
  </si>
  <si>
    <t>대출 원리금상환</t>
    <phoneticPr fontId="2" type="noConversion"/>
  </si>
  <si>
    <t>한화</t>
    <phoneticPr fontId="2" type="noConversion"/>
  </si>
  <si>
    <t>하나은행</t>
    <phoneticPr fontId="2" type="noConversion"/>
  </si>
  <si>
    <t xml:space="preserve"> </t>
    <phoneticPr fontId="2" type="noConversion"/>
  </si>
  <si>
    <t>보험</t>
    <phoneticPr fontId="2" type="noConversion"/>
  </si>
  <si>
    <t>상태</t>
    <phoneticPr fontId="2" type="noConversion"/>
  </si>
  <si>
    <t>완납</t>
    <phoneticPr fontId="2" type="noConversion"/>
  </si>
  <si>
    <t>연금개시/나이</t>
    <phoneticPr fontId="2" type="noConversion"/>
  </si>
  <si>
    <t>2030.06.21/55세</t>
    <phoneticPr fontId="2" type="noConversion"/>
  </si>
  <si>
    <t>만기일자</t>
    <phoneticPr fontId="2" type="noConversion"/>
  </si>
  <si>
    <t>납입기간</t>
    <phoneticPr fontId="2" type="noConversion"/>
  </si>
  <si>
    <t>10년</t>
    <phoneticPr fontId="2" type="noConversion"/>
  </si>
  <si>
    <t>사랑모아정기</t>
    <phoneticPr fontId="2" type="noConversion"/>
  </si>
  <si>
    <t>5년</t>
    <phoneticPr fontId="2" type="noConversion"/>
  </si>
  <si>
    <t>2044.10.05 / 70세</t>
    <phoneticPr fontId="2" type="noConversion"/>
  </si>
  <si>
    <t>진행</t>
    <phoneticPr fontId="2" type="noConversion"/>
  </si>
  <si>
    <t>CI보험</t>
    <phoneticPr fontId="2" type="noConversion"/>
  </si>
  <si>
    <t>15년</t>
    <phoneticPr fontId="2" type="noConversion"/>
  </si>
  <si>
    <t>에이스암보험</t>
    <phoneticPr fontId="2" type="noConversion"/>
  </si>
  <si>
    <t>2045.04.15 / 70세</t>
    <phoneticPr fontId="2" type="noConversion"/>
  </si>
  <si>
    <t>메르츠 보험</t>
    <phoneticPr fontId="2" type="noConversion"/>
  </si>
  <si>
    <t>월납</t>
    <phoneticPr fontId="2" type="noConversion"/>
  </si>
  <si>
    <t>2035.06.19/60세</t>
    <phoneticPr fontId="2" type="noConversion"/>
  </si>
  <si>
    <t>단위: 천원</t>
    <phoneticPr fontId="2" type="noConversion"/>
  </si>
  <si>
    <t>월대체활용</t>
    <phoneticPr fontId="2" type="noConversion"/>
  </si>
  <si>
    <t>월대체활용하면 현재 약 50회 정도 대납가능(25만원 정도)함, 그러나 현재 180회/100회로 80회로 전체 불가능함</t>
    <phoneticPr fontId="2" type="noConversion"/>
  </si>
  <si>
    <t>미래로복지1</t>
    <phoneticPr fontId="2" type="noConversion"/>
  </si>
  <si>
    <t>미래로복지2</t>
    <phoneticPr fontId="2" type="noConversion"/>
  </si>
  <si>
    <t>퇴직금 : 250,507 (현재 11.18)</t>
    <phoneticPr fontId="2" type="noConversion"/>
  </si>
  <si>
    <t>칸 아파트</t>
    <phoneticPr fontId="2" type="noConversion"/>
  </si>
  <si>
    <t>대출/전세금</t>
    <phoneticPr fontId="2" type="noConversion"/>
  </si>
  <si>
    <t>금액</t>
    <phoneticPr fontId="2" type="noConversion"/>
  </si>
  <si>
    <t>퇴직금 담보</t>
    <phoneticPr fontId="2" type="noConversion"/>
  </si>
  <si>
    <t>보험금계약대출</t>
    <phoneticPr fontId="2" type="noConversion"/>
  </si>
  <si>
    <t>현 시세</t>
    <phoneticPr fontId="2" type="noConversion"/>
  </si>
  <si>
    <t>부동산</t>
    <phoneticPr fontId="2" type="noConversion"/>
  </si>
  <si>
    <t>계약일자</t>
    <phoneticPr fontId="2" type="noConversion"/>
  </si>
  <si>
    <t>차액</t>
    <phoneticPr fontId="2" type="noConversion"/>
  </si>
  <si>
    <t>하나은행 담보대출</t>
    <phoneticPr fontId="2" type="noConversion"/>
  </si>
  <si>
    <t>매매 당시 시세</t>
    <phoneticPr fontId="2" type="noConversion"/>
  </si>
  <si>
    <t>구분</t>
    <phoneticPr fontId="2" type="noConversion"/>
  </si>
  <si>
    <t>세부명</t>
    <phoneticPr fontId="2" type="noConversion"/>
  </si>
  <si>
    <t>STX KAN 아파트</t>
    <phoneticPr fontId="2" type="noConversion"/>
  </si>
  <si>
    <t>구입금액</t>
    <phoneticPr fontId="2" type="noConversion"/>
  </si>
  <si>
    <t>현재 금액</t>
    <phoneticPr fontId="2" type="noConversion"/>
  </si>
  <si>
    <t>레버리지금액</t>
    <phoneticPr fontId="2" type="noConversion"/>
  </si>
  <si>
    <t>수익률</t>
    <phoneticPr fontId="2" type="noConversion"/>
  </si>
  <si>
    <t>금</t>
    <phoneticPr fontId="2" type="noConversion"/>
  </si>
  <si>
    <t>평가일자</t>
    <phoneticPr fontId="2" type="noConversion"/>
  </si>
  <si>
    <t>한국금거래소</t>
    <phoneticPr fontId="2" type="noConversion"/>
  </si>
  <si>
    <t>바고</t>
    <phoneticPr fontId="2" type="noConversion"/>
  </si>
  <si>
    <t>200g</t>
    <phoneticPr fontId="2" type="noConversion"/>
  </si>
  <si>
    <t>현금</t>
    <phoneticPr fontId="2" type="noConversion"/>
  </si>
  <si>
    <t>한국주식</t>
    <phoneticPr fontId="2" type="noConversion"/>
  </si>
  <si>
    <t>달러</t>
    <phoneticPr fontId="2" type="noConversion"/>
  </si>
  <si>
    <t>코인</t>
    <phoneticPr fontId="2" type="noConversion"/>
  </si>
  <si>
    <t>1차</t>
    <phoneticPr fontId="2" type="noConversion"/>
  </si>
  <si>
    <t>2차</t>
    <phoneticPr fontId="2" type="noConversion"/>
  </si>
  <si>
    <t>해외주식</t>
    <phoneticPr fontId="2" type="noConversion"/>
  </si>
  <si>
    <t>성장 주식</t>
    <phoneticPr fontId="2" type="noConversion"/>
  </si>
  <si>
    <t>배당 주식</t>
    <phoneticPr fontId="2" type="noConversion"/>
  </si>
  <si>
    <t>디지털자산</t>
    <phoneticPr fontId="2" type="noConversion"/>
  </si>
  <si>
    <t>해외주식 매수용</t>
    <phoneticPr fontId="2" type="noConversion"/>
  </si>
  <si>
    <t>부동산 매수용</t>
    <phoneticPr fontId="2" type="noConversion"/>
  </si>
  <si>
    <t>저축</t>
    <phoneticPr fontId="2" type="noConversion"/>
  </si>
  <si>
    <t>주택청약 등</t>
    <phoneticPr fontId="2" type="noConversion"/>
  </si>
  <si>
    <t>하나은행 상품</t>
    <phoneticPr fontId="2" type="noConversion"/>
  </si>
  <si>
    <t>안정자산</t>
    <phoneticPr fontId="2" type="noConversion"/>
  </si>
  <si>
    <t>투자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</si>
</sst>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b/>
      <sz val="13"/>
      <color rgb="FFFF0000"/>
      <name val="맑은 고딕"/>
      <family val="2"/>
      <charset val="129"/>
      <scheme val="minor"/>
    </font>
    <font>
      <sz val="13"/>
      <color rgb="FFFF0000"/>
      <name val="맑은 고딕"/>
      <family val="2"/>
      <charset val="129"/>
      <scheme val="minor"/>
    </font>
    <font>
      <sz val="13"/>
      <color rgb="FF0070C0"/>
      <name val="맑은 고딕"/>
      <family val="2"/>
      <charset val="129"/>
      <scheme val="minor"/>
    </font>
    <font>
      <b/>
      <sz val="13"/>
      <color rgb="FF0070C0"/>
      <name val="맑은 고딕"/>
      <family val="2"/>
      <charset val="129"/>
      <scheme val="minor"/>
    </font>
    <font>
      <b/>
      <sz val="2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20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>
      <alignment vertical="center"/>
    </xf>
    <xf numFmtId="41" fontId="6" fillId="0" borderId="1" xfId="1" applyFont="1" applyBorder="1">
      <alignment vertical="center"/>
    </xf>
    <xf numFmtId="0" fontId="7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41" fontId="4" fillId="0" borderId="1" xfId="1" applyFont="1" applyBorder="1">
      <alignment vertical="center"/>
    </xf>
    <xf numFmtId="41" fontId="5" fillId="0" borderId="1" xfId="1" applyFont="1" applyBorder="1">
      <alignment vertical="center"/>
    </xf>
    <xf numFmtId="41" fontId="7" fillId="0" borderId="1" xfId="1" applyFont="1" applyBorder="1">
      <alignment vertical="center"/>
    </xf>
    <xf numFmtId="41" fontId="8" fillId="0" borderId="1" xfId="1" applyFont="1" applyBorder="1">
      <alignment vertical="center"/>
    </xf>
    <xf numFmtId="14" fontId="3" fillId="0" borderId="1" xfId="0" applyNumberFormat="1" applyFont="1" applyBorder="1">
      <alignment vertical="center"/>
    </xf>
    <xf numFmtId="0" fontId="3" fillId="0" borderId="0" xfId="0" applyFont="1" applyAlignment="1">
      <alignment horizontal="right" vertical="center"/>
    </xf>
    <xf numFmtId="14" fontId="3" fillId="0" borderId="1" xfId="1" applyNumberFormat="1" applyFont="1" applyBorder="1">
      <alignment vertical="center"/>
    </xf>
    <xf numFmtId="41" fontId="7" fillId="0" borderId="1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0" fillId="0" borderId="1" xfId="0" applyFont="1" applyBorder="1">
      <alignment vertical="center"/>
    </xf>
    <xf numFmtId="31" fontId="10" fillId="0" borderId="1" xfId="0" applyNumberFormat="1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41" fontId="10" fillId="0" borderId="1" xfId="1" applyFont="1" applyBorder="1">
      <alignment vertical="center"/>
    </xf>
    <xf numFmtId="10" fontId="10" fillId="0" borderId="1" xfId="2" applyNumberFormat="1" applyFont="1" applyBorder="1">
      <alignment vertical="center"/>
    </xf>
    <xf numFmtId="41" fontId="10" fillId="0" borderId="1" xfId="0" applyNumberFormat="1" applyFont="1" applyBorder="1">
      <alignment vertical="center"/>
    </xf>
    <xf numFmtId="41" fontId="12" fillId="0" borderId="1" xfId="0" applyNumberFormat="1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'자산분석(20210510)'!$A$8:$A$17</c:f>
              <c:strCache>
                <c:ptCount val="10"/>
                <c:pt idx="0">
                  <c:v>안정자산</c:v>
                </c:pt>
                <c:pt idx="2">
                  <c:v>현금</c:v>
                </c:pt>
                <c:pt idx="5">
                  <c:v>투자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'자산분석(20210510)'!$B$8:$B$17</c:f>
              <c:strCache>
                <c:ptCount val="10"/>
                <c:pt idx="0">
                  <c:v>부동산</c:v>
                </c:pt>
                <c:pt idx="1">
                  <c:v>금</c:v>
                </c:pt>
                <c:pt idx="2">
                  <c:v>저축</c:v>
                </c:pt>
                <c:pt idx="3">
                  <c:v>현금</c:v>
                </c:pt>
                <c:pt idx="4">
                  <c:v>달러</c:v>
                </c:pt>
                <c:pt idx="5">
                  <c:v>한국주식</c:v>
                </c:pt>
                <c:pt idx="6">
                  <c:v>한국주식</c:v>
                </c:pt>
                <c:pt idx="7">
                  <c:v>해외주식</c:v>
                </c:pt>
                <c:pt idx="8">
                  <c:v>해외주식</c:v>
                </c:pt>
                <c:pt idx="9">
                  <c:v>코인</c:v>
                </c:pt>
              </c:strCache>
            </c:strRef>
          </c:cat>
          <c:val>
            <c:numRef>
              <c:f>'자산분석(20210510)'!$E$8:$E$17</c:f>
              <c:numCache>
                <c:formatCode>_(* #,##0_);_(* \(#,##0\);_(* "-"_);_(@_)</c:formatCode>
                <c:ptCount val="10"/>
                <c:pt idx="0">
                  <c:v>75000</c:v>
                </c:pt>
                <c:pt idx="1">
                  <c:v>1318</c:v>
                </c:pt>
                <c:pt idx="2">
                  <c:v>370</c:v>
                </c:pt>
                <c:pt idx="3">
                  <c:v>16600</c:v>
                </c:pt>
                <c:pt idx="4">
                  <c:v>3600</c:v>
                </c:pt>
                <c:pt idx="5">
                  <c:v>989</c:v>
                </c:pt>
                <c:pt idx="6">
                  <c:v>528</c:v>
                </c:pt>
                <c:pt idx="7" formatCode="General">
                  <c:v>1158</c:v>
                </c:pt>
                <c:pt idx="8" formatCode="General">
                  <c:v>1075</c:v>
                </c:pt>
                <c:pt idx="9" formatCode="General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8-5441-950C-72E699562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19</xdr:row>
      <xdr:rowOff>165100</xdr:rowOff>
    </xdr:from>
    <xdr:to>
      <xdr:col>6</xdr:col>
      <xdr:colOff>139700</xdr:colOff>
      <xdr:row>38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BEE02D5-3625-4B4E-8558-5357B2380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DA53-136A-0C4E-BF11-5C6860F79A52}">
  <dimension ref="A4:H19"/>
  <sheetViews>
    <sheetView tabSelected="1" topLeftCell="A6" workbookViewId="0">
      <selection activeCell="H31" sqref="H31"/>
    </sheetView>
  </sheetViews>
  <sheetFormatPr baseColWidth="10" defaultRowHeight="20"/>
  <cols>
    <col min="1" max="1" width="14.28515625" style="34" customWidth="1"/>
    <col min="2" max="2" width="24" style="34" customWidth="1"/>
    <col min="3" max="3" width="17.28515625" style="34" customWidth="1"/>
    <col min="4" max="4" width="15.28515625" style="34" customWidth="1"/>
    <col min="5" max="5" width="14.5703125" style="34" customWidth="1"/>
    <col min="6" max="6" width="20.140625" style="34" customWidth="1"/>
    <col min="7" max="7" width="13.85546875" style="34" customWidth="1"/>
    <col min="8" max="8" width="28.42578125" style="34" customWidth="1"/>
    <col min="9" max="16384" width="10.7109375" style="34"/>
  </cols>
  <sheetData>
    <row r="4" spans="1:8">
      <c r="B4" s="36" t="s">
        <v>92</v>
      </c>
      <c r="C4" s="37">
        <v>44326</v>
      </c>
    </row>
    <row r="7" spans="1:8" s="35" customFormat="1">
      <c r="A7" s="38"/>
      <c r="B7" s="38" t="s">
        <v>84</v>
      </c>
      <c r="C7" s="38" t="s">
        <v>85</v>
      </c>
      <c r="D7" s="38" t="s">
        <v>87</v>
      </c>
      <c r="E7" s="38" t="s">
        <v>88</v>
      </c>
      <c r="F7" s="38" t="s">
        <v>89</v>
      </c>
      <c r="G7" s="38" t="s">
        <v>90</v>
      </c>
      <c r="H7" s="38" t="s">
        <v>94</v>
      </c>
    </row>
    <row r="8" spans="1:8">
      <c r="A8" s="43" t="s">
        <v>111</v>
      </c>
      <c r="B8" s="38" t="s">
        <v>79</v>
      </c>
      <c r="C8" s="36" t="s">
        <v>86</v>
      </c>
      <c r="D8" s="39">
        <v>28400</v>
      </c>
      <c r="E8" s="39">
        <v>75000</v>
      </c>
      <c r="F8" s="39">
        <v>16700</v>
      </c>
      <c r="G8" s="40">
        <f>(E8-F8-D8)/D8</f>
        <v>1.0528169014084507</v>
      </c>
      <c r="H8" s="36"/>
    </row>
    <row r="9" spans="1:8">
      <c r="A9" s="44"/>
      <c r="B9" s="38" t="s">
        <v>91</v>
      </c>
      <c r="C9" s="36" t="s">
        <v>93</v>
      </c>
      <c r="D9" s="39">
        <v>1290</v>
      </c>
      <c r="E9" s="39">
        <v>1318</v>
      </c>
      <c r="F9" s="39"/>
      <c r="G9" s="40">
        <f>(E9-F9-D9)/D9</f>
        <v>2.1705426356589147E-2</v>
      </c>
      <c r="H9" s="36" t="s">
        <v>95</v>
      </c>
    </row>
    <row r="10" spans="1:8">
      <c r="A10" s="43" t="s">
        <v>96</v>
      </c>
      <c r="B10" s="38" t="s">
        <v>108</v>
      </c>
      <c r="C10" s="36" t="s">
        <v>110</v>
      </c>
      <c r="D10" s="39">
        <v>370</v>
      </c>
      <c r="E10" s="39">
        <v>370</v>
      </c>
      <c r="F10" s="39"/>
      <c r="G10" s="40">
        <f>(E10-F10-D10)/D10</f>
        <v>0</v>
      </c>
      <c r="H10" s="36" t="s">
        <v>109</v>
      </c>
    </row>
    <row r="11" spans="1:8">
      <c r="A11" s="45"/>
      <c r="B11" s="38" t="s">
        <v>96</v>
      </c>
      <c r="C11" s="36" t="s">
        <v>107</v>
      </c>
      <c r="D11" s="39">
        <v>14000</v>
      </c>
      <c r="E11" s="39">
        <v>16600</v>
      </c>
      <c r="F11" s="39"/>
      <c r="G11" s="40">
        <f t="shared" ref="G11:G17" si="0">(E11-F11-D11)/D11</f>
        <v>0.18571428571428572</v>
      </c>
      <c r="H11" s="36"/>
    </row>
    <row r="12" spans="1:8">
      <c r="A12" s="44"/>
      <c r="B12" s="38" t="s">
        <v>98</v>
      </c>
      <c r="C12" s="36" t="s">
        <v>106</v>
      </c>
      <c r="D12" s="39">
        <v>3600</v>
      </c>
      <c r="E12" s="39">
        <v>3600</v>
      </c>
      <c r="F12" s="39"/>
      <c r="G12" s="40">
        <f t="shared" si="0"/>
        <v>0</v>
      </c>
      <c r="H12" s="36"/>
    </row>
    <row r="13" spans="1:8">
      <c r="A13" s="43" t="s">
        <v>112</v>
      </c>
      <c r="B13" s="38" t="s">
        <v>97</v>
      </c>
      <c r="C13" s="36" t="s">
        <v>100</v>
      </c>
      <c r="D13" s="39">
        <v>1010</v>
      </c>
      <c r="E13" s="39">
        <v>989</v>
      </c>
      <c r="F13" s="39"/>
      <c r="G13" s="40">
        <f t="shared" si="0"/>
        <v>-2.0792079207920793E-2</v>
      </c>
      <c r="H13" s="36"/>
    </row>
    <row r="14" spans="1:8">
      <c r="A14" s="45"/>
      <c r="B14" s="38" t="s">
        <v>97</v>
      </c>
      <c r="C14" s="36" t="s">
        <v>101</v>
      </c>
      <c r="D14" s="39">
        <v>614</v>
      </c>
      <c r="E14" s="39">
        <v>528</v>
      </c>
      <c r="F14" s="39"/>
      <c r="G14" s="40">
        <f t="shared" si="0"/>
        <v>-0.14006514657980457</v>
      </c>
      <c r="H14" s="36"/>
    </row>
    <row r="15" spans="1:8">
      <c r="A15" s="45"/>
      <c r="B15" s="38" t="s">
        <v>102</v>
      </c>
      <c r="C15" s="36" t="s">
        <v>103</v>
      </c>
      <c r="D15" s="36">
        <v>1130</v>
      </c>
      <c r="E15" s="36">
        <v>1158</v>
      </c>
      <c r="F15" s="36"/>
      <c r="G15" s="40">
        <f t="shared" si="0"/>
        <v>2.4778761061946902E-2</v>
      </c>
      <c r="H15" s="36"/>
    </row>
    <row r="16" spans="1:8">
      <c r="A16" s="45"/>
      <c r="B16" s="38" t="s">
        <v>102</v>
      </c>
      <c r="C16" s="36" t="s">
        <v>104</v>
      </c>
      <c r="D16" s="36">
        <v>981</v>
      </c>
      <c r="E16" s="36">
        <v>1075</v>
      </c>
      <c r="F16" s="36"/>
      <c r="G16" s="40">
        <f t="shared" si="0"/>
        <v>9.5820591233435268E-2</v>
      </c>
      <c r="H16" s="36"/>
    </row>
    <row r="17" spans="1:8">
      <c r="A17" s="44"/>
      <c r="B17" s="38" t="s">
        <v>99</v>
      </c>
      <c r="C17" s="36" t="s">
        <v>105</v>
      </c>
      <c r="D17" s="36">
        <v>156</v>
      </c>
      <c r="E17" s="36">
        <v>179</v>
      </c>
      <c r="F17" s="36"/>
      <c r="G17" s="40">
        <f t="shared" si="0"/>
        <v>0.14743589743589744</v>
      </c>
      <c r="H17" s="36"/>
    </row>
    <row r="18" spans="1:8" ht="5" customHeight="1">
      <c r="A18" s="38"/>
      <c r="B18" s="38"/>
      <c r="C18" s="36"/>
      <c r="D18" s="36"/>
      <c r="E18" s="36"/>
      <c r="F18" s="36"/>
      <c r="G18" s="40"/>
      <c r="H18" s="36"/>
    </row>
    <row r="19" spans="1:8" ht="37" customHeight="1">
      <c r="A19" s="38"/>
      <c r="B19" s="38" t="s">
        <v>22</v>
      </c>
      <c r="C19" s="36"/>
      <c r="D19" s="36"/>
      <c r="E19" s="41">
        <f>SUM(E8:E17)</f>
        <v>100817</v>
      </c>
      <c r="F19" s="42">
        <f>E19-F8</f>
        <v>84117</v>
      </c>
      <c r="G19" s="40"/>
      <c r="H19" s="36"/>
    </row>
  </sheetData>
  <mergeCells count="3">
    <mergeCell ref="A8:A9"/>
    <mergeCell ref="A10:A12"/>
    <mergeCell ref="A13:A1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D186-70DB-2340-8210-A1A8AE8E8D8C}">
  <dimension ref="A2:V22"/>
  <sheetViews>
    <sheetView zoomScale="125" workbookViewId="0">
      <selection activeCell="D25" sqref="D25"/>
    </sheetView>
  </sheetViews>
  <sheetFormatPr baseColWidth="10" defaultRowHeight="19"/>
  <cols>
    <col min="1" max="1" width="6.42578125" style="1" customWidth="1"/>
    <col min="2" max="3" width="10.7109375" style="1"/>
    <col min="4" max="4" width="18.7109375" style="1" customWidth="1"/>
    <col min="5" max="5" width="11.28515625" style="1" customWidth="1"/>
    <col min="6" max="6" width="9.42578125" style="1" customWidth="1"/>
    <col min="7" max="7" width="9.85546875" style="1" customWidth="1"/>
    <col min="8" max="8" width="7.85546875" style="1" customWidth="1"/>
    <col min="9" max="9" width="9.85546875" style="1" customWidth="1"/>
    <col min="10" max="10" width="8.42578125" style="1" customWidth="1"/>
    <col min="11" max="11" width="8.7109375" style="1" customWidth="1"/>
    <col min="12" max="12" width="7.85546875" style="1" customWidth="1"/>
    <col min="13" max="13" width="12.28515625" style="1" customWidth="1"/>
    <col min="14" max="15" width="7.7109375" style="1" customWidth="1"/>
    <col min="16" max="16" width="8.42578125" style="1" customWidth="1"/>
    <col min="17" max="17" width="7.140625" style="1" customWidth="1"/>
    <col min="18" max="18" width="10.7109375" style="1"/>
    <col min="19" max="19" width="6" style="1" customWidth="1"/>
    <col min="20" max="20" width="7.85546875" style="1" customWidth="1"/>
    <col min="21" max="16384" width="10.7109375" style="1"/>
  </cols>
  <sheetData>
    <row r="2" spans="1:22">
      <c r="J2" s="1" t="s">
        <v>42</v>
      </c>
    </row>
    <row r="3" spans="1:22">
      <c r="A3" s="11"/>
      <c r="B3" s="26" t="s">
        <v>12</v>
      </c>
      <c r="C3" s="26"/>
      <c r="D3" s="26"/>
      <c r="E3" s="26"/>
      <c r="F3" s="26"/>
      <c r="G3" s="26"/>
      <c r="H3" s="27" t="s">
        <v>44</v>
      </c>
      <c r="I3" s="28"/>
      <c r="J3" s="27" t="s">
        <v>27</v>
      </c>
      <c r="K3" s="29"/>
      <c r="L3" s="28"/>
      <c r="M3" s="27" t="s">
        <v>28</v>
      </c>
      <c r="N3" s="29"/>
      <c r="O3" s="29"/>
      <c r="P3" s="29"/>
      <c r="Q3" s="29"/>
      <c r="R3" s="29"/>
      <c r="S3" s="29"/>
      <c r="T3" s="28"/>
      <c r="U3" s="11"/>
      <c r="V3" s="11"/>
    </row>
    <row r="4" spans="1:22" ht="20">
      <c r="A4" s="16"/>
      <c r="B4" s="13" t="s">
        <v>13</v>
      </c>
      <c r="C4" s="13" t="s">
        <v>14</v>
      </c>
      <c r="D4" s="13" t="s">
        <v>15</v>
      </c>
      <c r="E4" s="14" t="s">
        <v>23</v>
      </c>
      <c r="F4" s="15" t="s">
        <v>43</v>
      </c>
      <c r="G4" s="15" t="s">
        <v>24</v>
      </c>
      <c r="H4" s="15" t="s">
        <v>45</v>
      </c>
      <c r="I4" s="15" t="s">
        <v>46</v>
      </c>
      <c r="J4" s="12" t="s">
        <v>32</v>
      </c>
      <c r="K4" s="12" t="s">
        <v>33</v>
      </c>
      <c r="L4" s="12" t="s">
        <v>41</v>
      </c>
      <c r="M4" s="15" t="s">
        <v>29</v>
      </c>
      <c r="N4" s="15" t="s">
        <v>37</v>
      </c>
      <c r="O4" s="15" t="s">
        <v>31</v>
      </c>
      <c r="P4" s="15" t="s">
        <v>30</v>
      </c>
      <c r="Q4" s="15" t="s">
        <v>36</v>
      </c>
      <c r="R4" s="15" t="s">
        <v>34</v>
      </c>
      <c r="S4" s="15" t="s">
        <v>38</v>
      </c>
      <c r="T4" s="15" t="s">
        <v>35</v>
      </c>
      <c r="U4" s="15" t="s">
        <v>39</v>
      </c>
      <c r="V4" s="15" t="s">
        <v>40</v>
      </c>
    </row>
    <row r="5" spans="1:22">
      <c r="A5" s="13" t="s">
        <v>0</v>
      </c>
      <c r="B5" s="8">
        <v>2792</v>
      </c>
      <c r="C5" s="8">
        <v>2180</v>
      </c>
      <c r="D5" s="8" t="s">
        <v>25</v>
      </c>
      <c r="E5" s="9"/>
      <c r="F5" s="8"/>
      <c r="G5" s="8"/>
      <c r="H5" s="8"/>
      <c r="I5" s="8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>
      <c r="A6" s="13" t="s">
        <v>0</v>
      </c>
      <c r="B6" s="8">
        <v>8518</v>
      </c>
      <c r="C6" s="8">
        <v>6269</v>
      </c>
      <c r="D6" s="8" t="s">
        <v>26</v>
      </c>
      <c r="E6" s="9"/>
      <c r="F6" s="8"/>
      <c r="G6" s="8"/>
      <c r="H6" s="8"/>
      <c r="I6" s="8"/>
      <c r="J6" s="5"/>
      <c r="K6" s="5"/>
      <c r="L6" s="5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>
      <c r="A7" s="13" t="s">
        <v>0</v>
      </c>
      <c r="B7" s="8">
        <v>6425</v>
      </c>
      <c r="C7" s="8">
        <v>4626</v>
      </c>
      <c r="D7" s="8" t="s">
        <v>19</v>
      </c>
      <c r="E7" s="9"/>
      <c r="F7" s="8"/>
      <c r="G7" s="8"/>
      <c r="H7" s="8"/>
      <c r="I7" s="8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>
      <c r="A8" s="13" t="s">
        <v>0</v>
      </c>
      <c r="B8" s="8">
        <v>6959</v>
      </c>
      <c r="C8" s="8">
        <v>4626</v>
      </c>
      <c r="D8" s="8" t="s">
        <v>16</v>
      </c>
      <c r="E8" s="19">
        <v>300</v>
      </c>
      <c r="F8" s="9">
        <v>361</v>
      </c>
      <c r="G8" s="9">
        <v>106</v>
      </c>
      <c r="H8" s="9">
        <v>121</v>
      </c>
      <c r="I8" s="9">
        <v>638</v>
      </c>
      <c r="J8" s="9">
        <v>3399</v>
      </c>
      <c r="K8" s="9">
        <v>0</v>
      </c>
      <c r="L8" s="9">
        <v>3747</v>
      </c>
      <c r="M8" s="6">
        <v>264</v>
      </c>
      <c r="N8" s="10">
        <v>10</v>
      </c>
      <c r="O8" s="10">
        <v>10</v>
      </c>
      <c r="P8" s="6">
        <v>30</v>
      </c>
      <c r="Q8" s="6">
        <v>106</v>
      </c>
      <c r="R8" s="6">
        <v>38</v>
      </c>
      <c r="S8" s="6">
        <v>79</v>
      </c>
      <c r="T8" s="6">
        <v>17</v>
      </c>
      <c r="U8" s="6"/>
      <c r="V8" s="6"/>
    </row>
    <row r="9" spans="1:22">
      <c r="A9" s="13" t="s">
        <v>1</v>
      </c>
      <c r="B9" s="8">
        <v>787</v>
      </c>
      <c r="C9" s="8">
        <v>787</v>
      </c>
      <c r="D9" s="8" t="s">
        <v>17</v>
      </c>
      <c r="E9" s="19"/>
      <c r="F9" s="9"/>
      <c r="G9" s="9"/>
      <c r="H9" s="9"/>
      <c r="I9" s="9"/>
      <c r="J9" s="9"/>
      <c r="K9" s="9"/>
      <c r="L9" s="9"/>
      <c r="M9" s="6"/>
      <c r="N9" s="10"/>
      <c r="O9" s="10"/>
      <c r="P9" s="6"/>
      <c r="Q9" s="6"/>
      <c r="R9" s="6"/>
      <c r="S9" s="6"/>
      <c r="T9" s="6"/>
      <c r="U9" s="6"/>
      <c r="V9" s="6"/>
    </row>
    <row r="10" spans="1:22">
      <c r="A10" s="13" t="s">
        <v>1</v>
      </c>
      <c r="B10" s="8">
        <v>7621</v>
      </c>
      <c r="C10" s="8">
        <v>8352</v>
      </c>
      <c r="D10" s="8" t="s">
        <v>18</v>
      </c>
      <c r="E10" s="19">
        <v>300</v>
      </c>
      <c r="F10" s="9">
        <v>361</v>
      </c>
      <c r="G10" s="9">
        <v>69</v>
      </c>
      <c r="H10" s="9">
        <v>121</v>
      </c>
      <c r="I10" s="9">
        <v>638</v>
      </c>
      <c r="J10" s="9">
        <v>977</v>
      </c>
      <c r="K10" s="9">
        <v>690</v>
      </c>
      <c r="L10" s="9">
        <v>2607</v>
      </c>
      <c r="M10" s="6">
        <v>366</v>
      </c>
      <c r="N10" s="10">
        <v>10</v>
      </c>
      <c r="O10" s="10">
        <v>10</v>
      </c>
      <c r="P10" s="6">
        <v>30</v>
      </c>
      <c r="Q10" s="6">
        <v>106</v>
      </c>
      <c r="R10" s="6">
        <v>38</v>
      </c>
      <c r="S10" s="6">
        <v>79</v>
      </c>
      <c r="T10" s="6">
        <v>17</v>
      </c>
      <c r="U10" s="6"/>
      <c r="V10" s="6"/>
    </row>
    <row r="11" spans="1:22">
      <c r="A11" s="13" t="s">
        <v>2</v>
      </c>
      <c r="B11" s="8">
        <v>7245</v>
      </c>
      <c r="C11" s="8">
        <v>4758</v>
      </c>
      <c r="D11" s="8" t="s">
        <v>16</v>
      </c>
      <c r="E11" s="19">
        <v>300</v>
      </c>
      <c r="F11" s="9">
        <v>361</v>
      </c>
      <c r="G11" s="9">
        <v>103</v>
      </c>
      <c r="H11" s="9">
        <v>121</v>
      </c>
      <c r="I11" s="9">
        <v>638</v>
      </c>
      <c r="J11" s="9">
        <v>252</v>
      </c>
      <c r="K11" s="9">
        <v>614</v>
      </c>
      <c r="L11" s="9">
        <v>2525</v>
      </c>
      <c r="M11" s="6">
        <v>363</v>
      </c>
      <c r="N11" s="10">
        <v>10</v>
      </c>
      <c r="O11" s="10">
        <v>10</v>
      </c>
      <c r="P11" s="6">
        <v>30</v>
      </c>
      <c r="Q11" s="6">
        <v>106</v>
      </c>
      <c r="R11" s="6">
        <v>38</v>
      </c>
      <c r="S11" s="6">
        <v>79</v>
      </c>
      <c r="T11" s="6">
        <v>17</v>
      </c>
      <c r="U11" s="6"/>
      <c r="V11" s="6"/>
    </row>
    <row r="12" spans="1:22">
      <c r="A12" s="13" t="s">
        <v>3</v>
      </c>
      <c r="B12" s="8">
        <v>7818</v>
      </c>
      <c r="C12" s="8">
        <v>6010</v>
      </c>
      <c r="D12" s="8" t="s">
        <v>16</v>
      </c>
      <c r="E12" s="19">
        <v>300</v>
      </c>
      <c r="F12" s="9">
        <v>361</v>
      </c>
      <c r="G12" s="9">
        <v>80</v>
      </c>
      <c r="H12" s="9">
        <v>121</v>
      </c>
      <c r="I12" s="9">
        <v>638</v>
      </c>
      <c r="J12" s="9">
        <v>1389</v>
      </c>
      <c r="K12" s="9">
        <v>272</v>
      </c>
      <c r="L12" s="9">
        <v>1981</v>
      </c>
      <c r="M12" s="6">
        <v>318</v>
      </c>
      <c r="N12" s="10">
        <v>10</v>
      </c>
      <c r="O12" s="10">
        <v>10</v>
      </c>
      <c r="P12" s="6">
        <v>30</v>
      </c>
      <c r="Q12" s="6">
        <v>106</v>
      </c>
      <c r="R12" s="6">
        <v>38</v>
      </c>
      <c r="S12" s="6">
        <v>85</v>
      </c>
      <c r="T12" s="6">
        <v>17</v>
      </c>
      <c r="U12" s="6"/>
      <c r="V12" s="6"/>
    </row>
    <row r="13" spans="1:22">
      <c r="A13" s="13" t="s">
        <v>4</v>
      </c>
      <c r="B13" s="8">
        <v>9140</v>
      </c>
      <c r="C13" s="8">
        <v>5259</v>
      </c>
      <c r="D13" s="8" t="s">
        <v>16</v>
      </c>
      <c r="E13" s="19">
        <v>300</v>
      </c>
      <c r="F13" s="9">
        <v>361</v>
      </c>
      <c r="G13" s="9">
        <v>138</v>
      </c>
      <c r="H13" s="9">
        <v>121</v>
      </c>
      <c r="I13" s="9">
        <v>638</v>
      </c>
      <c r="J13" s="9">
        <v>1158</v>
      </c>
      <c r="K13" s="9">
        <v>369</v>
      </c>
      <c r="L13" s="9">
        <v>288</v>
      </c>
      <c r="M13" s="6">
        <v>258</v>
      </c>
      <c r="N13" s="10">
        <v>10</v>
      </c>
      <c r="O13" s="10">
        <v>10</v>
      </c>
      <c r="P13" s="6">
        <v>30</v>
      </c>
      <c r="Q13" s="6">
        <v>106</v>
      </c>
      <c r="R13" s="6">
        <v>38</v>
      </c>
      <c r="S13" s="6">
        <v>90</v>
      </c>
      <c r="T13" s="6">
        <v>17</v>
      </c>
      <c r="U13" s="6"/>
      <c r="V13" s="6"/>
    </row>
    <row r="14" spans="1:22">
      <c r="A14" s="13" t="s">
        <v>5</v>
      </c>
      <c r="B14" s="8">
        <v>8490</v>
      </c>
      <c r="C14" s="8">
        <v>5446</v>
      </c>
      <c r="D14" s="8" t="s">
        <v>16</v>
      </c>
      <c r="E14" s="19">
        <v>300</v>
      </c>
      <c r="F14" s="9">
        <v>361</v>
      </c>
      <c r="G14" s="9">
        <v>114</v>
      </c>
      <c r="H14" s="9">
        <v>121</v>
      </c>
      <c r="I14" s="9">
        <v>638</v>
      </c>
      <c r="J14" s="9">
        <v>1018</v>
      </c>
      <c r="K14" s="9">
        <v>515</v>
      </c>
      <c r="L14" s="9">
        <v>0</v>
      </c>
      <c r="M14" s="6">
        <v>239</v>
      </c>
      <c r="N14" s="10">
        <v>10</v>
      </c>
      <c r="O14" s="10">
        <v>10</v>
      </c>
      <c r="P14" s="6">
        <v>30</v>
      </c>
      <c r="Q14" s="6">
        <v>106</v>
      </c>
      <c r="R14" s="6">
        <v>38</v>
      </c>
      <c r="S14" s="6">
        <v>79</v>
      </c>
      <c r="T14" s="6">
        <v>17</v>
      </c>
      <c r="U14" s="6"/>
      <c r="V14" s="6"/>
    </row>
    <row r="15" spans="1:22">
      <c r="A15" s="13" t="s">
        <v>6</v>
      </c>
      <c r="B15" s="8">
        <v>8011</v>
      </c>
      <c r="C15" s="8">
        <v>5540</v>
      </c>
      <c r="D15" s="8" t="s">
        <v>16</v>
      </c>
      <c r="E15" s="19">
        <v>300</v>
      </c>
      <c r="F15" s="9">
        <v>361</v>
      </c>
      <c r="G15" s="9">
        <v>117</v>
      </c>
      <c r="H15" s="9">
        <v>121</v>
      </c>
      <c r="I15" s="9">
        <v>638</v>
      </c>
      <c r="J15" s="9">
        <v>538</v>
      </c>
      <c r="K15" s="9">
        <v>843</v>
      </c>
      <c r="L15" s="9">
        <v>3</v>
      </c>
      <c r="M15" s="6">
        <v>229</v>
      </c>
      <c r="N15" s="10">
        <v>10</v>
      </c>
      <c r="O15" s="10">
        <v>10</v>
      </c>
      <c r="P15" s="6">
        <v>30</v>
      </c>
      <c r="Q15" s="6">
        <v>106</v>
      </c>
      <c r="R15" s="6">
        <v>38</v>
      </c>
      <c r="S15" s="6">
        <v>96</v>
      </c>
      <c r="T15" s="6">
        <v>17</v>
      </c>
      <c r="U15" s="6">
        <v>345</v>
      </c>
      <c r="V15" s="6">
        <v>256</v>
      </c>
    </row>
    <row r="16" spans="1:22">
      <c r="A16" s="13" t="s">
        <v>7</v>
      </c>
      <c r="B16" s="8">
        <v>8302</v>
      </c>
      <c r="C16" s="8">
        <v>5458</v>
      </c>
      <c r="D16" s="8" t="s">
        <v>16</v>
      </c>
      <c r="E16" s="19">
        <v>300</v>
      </c>
      <c r="F16" s="9">
        <v>361</v>
      </c>
      <c r="G16" s="9">
        <v>136</v>
      </c>
      <c r="H16" s="9">
        <v>121</v>
      </c>
      <c r="I16" s="9">
        <v>638</v>
      </c>
      <c r="J16" s="9">
        <v>213</v>
      </c>
      <c r="K16" s="9">
        <v>1000</v>
      </c>
      <c r="L16" s="9">
        <v>15</v>
      </c>
      <c r="M16" s="6">
        <v>216</v>
      </c>
      <c r="N16" s="10">
        <v>10</v>
      </c>
      <c r="O16" s="10">
        <v>10</v>
      </c>
      <c r="P16" s="6">
        <v>30</v>
      </c>
      <c r="Q16" s="6">
        <v>106</v>
      </c>
      <c r="R16" s="6">
        <v>38</v>
      </c>
      <c r="S16" s="6">
        <v>97</v>
      </c>
      <c r="T16" s="6">
        <v>17</v>
      </c>
      <c r="U16" s="6"/>
      <c r="V16" s="6"/>
    </row>
    <row r="17" spans="1:22">
      <c r="A17" s="13" t="s">
        <v>8</v>
      </c>
      <c r="B17" s="8">
        <v>7873</v>
      </c>
      <c r="C17" s="8">
        <v>5580</v>
      </c>
      <c r="D17" s="8" t="s">
        <v>16</v>
      </c>
      <c r="E17" s="19">
        <v>300</v>
      </c>
      <c r="F17" s="9">
        <v>361</v>
      </c>
      <c r="G17" s="9">
        <v>110</v>
      </c>
      <c r="H17" s="9">
        <v>121</v>
      </c>
      <c r="I17" s="9">
        <v>638</v>
      </c>
      <c r="J17" s="9">
        <v>482</v>
      </c>
      <c r="K17" s="9">
        <v>672</v>
      </c>
      <c r="L17" s="9">
        <v>0</v>
      </c>
      <c r="M17" s="6">
        <v>218</v>
      </c>
      <c r="N17" s="10">
        <v>10</v>
      </c>
      <c r="O17" s="10">
        <v>10</v>
      </c>
      <c r="P17" s="6">
        <v>30</v>
      </c>
      <c r="Q17" s="6">
        <v>106</v>
      </c>
      <c r="R17" s="6">
        <v>38</v>
      </c>
      <c r="S17" s="6">
        <v>97</v>
      </c>
      <c r="T17" s="6">
        <v>17</v>
      </c>
      <c r="U17" s="6">
        <v>345</v>
      </c>
      <c r="V17" s="6">
        <v>256</v>
      </c>
    </row>
    <row r="18" spans="1:22">
      <c r="A18" s="13" t="s">
        <v>8</v>
      </c>
      <c r="B18" s="8">
        <v>7348</v>
      </c>
      <c r="C18" s="8">
        <v>5112</v>
      </c>
      <c r="D18" s="8" t="s">
        <v>20</v>
      </c>
      <c r="E18" s="19"/>
      <c r="F18" s="9"/>
      <c r="G18" s="9"/>
      <c r="H18" s="9" t="s">
        <v>47</v>
      </c>
      <c r="I18" s="9"/>
      <c r="J18" s="9"/>
      <c r="K18" s="9"/>
      <c r="L18" s="9"/>
      <c r="M18" s="6"/>
      <c r="N18" s="10"/>
      <c r="O18" s="10"/>
      <c r="P18" s="6"/>
      <c r="Q18" s="6"/>
      <c r="R18" s="6"/>
      <c r="S18" s="6"/>
      <c r="T18" s="6"/>
      <c r="U18" s="6"/>
      <c r="V18" s="6"/>
    </row>
    <row r="19" spans="1:22">
      <c r="A19" s="13" t="s">
        <v>9</v>
      </c>
      <c r="B19" s="8">
        <v>14717</v>
      </c>
      <c r="C19" s="8">
        <v>4737</v>
      </c>
      <c r="D19" s="8" t="s">
        <v>21</v>
      </c>
      <c r="E19" s="19">
        <v>300</v>
      </c>
      <c r="F19" s="9">
        <v>361</v>
      </c>
      <c r="G19" s="9">
        <v>167</v>
      </c>
      <c r="H19" s="9">
        <v>121</v>
      </c>
      <c r="I19" s="9">
        <v>638</v>
      </c>
      <c r="J19" s="9">
        <v>676</v>
      </c>
      <c r="K19" s="9">
        <v>923</v>
      </c>
      <c r="L19" s="9">
        <v>30</v>
      </c>
      <c r="M19" s="6">
        <v>227</v>
      </c>
      <c r="N19" s="10">
        <v>10</v>
      </c>
      <c r="O19" s="10">
        <v>10</v>
      </c>
      <c r="P19" s="6">
        <v>30</v>
      </c>
      <c r="Q19" s="6">
        <v>106</v>
      </c>
      <c r="R19" s="6">
        <v>38</v>
      </c>
      <c r="S19" s="6">
        <v>97</v>
      </c>
      <c r="T19" s="6">
        <v>17</v>
      </c>
      <c r="U19" s="6"/>
      <c r="V19" s="6"/>
    </row>
    <row r="20" spans="1:22">
      <c r="A20" s="13" t="s">
        <v>10</v>
      </c>
      <c r="B20" s="8"/>
      <c r="C20" s="8"/>
      <c r="D20" s="8"/>
      <c r="E20" s="9"/>
      <c r="F20" s="8"/>
      <c r="G20" s="8"/>
      <c r="H20" s="8"/>
      <c r="I20" s="8"/>
      <c r="J20" s="9"/>
      <c r="K20" s="9"/>
      <c r="L20" s="9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>
      <c r="A21" s="13" t="s">
        <v>11</v>
      </c>
      <c r="B21" s="8"/>
      <c r="C21" s="8"/>
      <c r="D21" s="8"/>
      <c r="E21" s="9"/>
      <c r="F21" s="8"/>
      <c r="G21" s="8"/>
      <c r="H21" s="8"/>
      <c r="I21" s="8"/>
      <c r="J21" s="9"/>
      <c r="K21" s="9"/>
      <c r="L21" s="9"/>
      <c r="M21" s="6"/>
      <c r="N21" s="6"/>
      <c r="O21" s="6"/>
      <c r="P21" s="6"/>
      <c r="Q21" s="6"/>
      <c r="R21" s="6"/>
      <c r="S21" s="6"/>
      <c r="T21" s="6"/>
      <c r="U21" s="5"/>
      <c r="V21" s="5"/>
    </row>
    <row r="22" spans="1:22" s="2" customFormat="1">
      <c r="A22" s="13" t="s">
        <v>22</v>
      </c>
      <c r="B22" s="17">
        <f>SUM(B5:B21)</f>
        <v>112046</v>
      </c>
      <c r="C22" s="17">
        <f>SUM(C5:C21)</f>
        <v>74740</v>
      </c>
      <c r="D22" s="17">
        <f t="shared" ref="D22:N22" si="0">SUM(D5:D21)</f>
        <v>0</v>
      </c>
      <c r="E22" s="20">
        <f t="shared" si="0"/>
        <v>3000</v>
      </c>
      <c r="F22" s="18">
        <f t="shared" si="0"/>
        <v>3610</v>
      </c>
      <c r="G22" s="18">
        <f t="shared" si="0"/>
        <v>1140</v>
      </c>
      <c r="H22" s="18">
        <f t="shared" si="0"/>
        <v>1210</v>
      </c>
      <c r="I22" s="18">
        <f t="shared" si="0"/>
        <v>6380</v>
      </c>
      <c r="J22" s="18">
        <f t="shared" si="0"/>
        <v>10102</v>
      </c>
      <c r="K22" s="18">
        <f t="shared" si="0"/>
        <v>5898</v>
      </c>
      <c r="L22" s="18">
        <f t="shared" si="0"/>
        <v>11196</v>
      </c>
      <c r="M22" s="18">
        <f t="shared" si="0"/>
        <v>2698</v>
      </c>
      <c r="N22" s="20">
        <f t="shared" si="0"/>
        <v>100</v>
      </c>
      <c r="O22" s="20">
        <f>SUM(O5:O21)</f>
        <v>100</v>
      </c>
      <c r="P22" s="18">
        <f t="shared" ref="P22" si="1">SUM(P5:P21)</f>
        <v>300</v>
      </c>
      <c r="Q22" s="18">
        <f t="shared" ref="Q22" si="2">SUM(Q5:Q21)</f>
        <v>1060</v>
      </c>
      <c r="R22" s="18">
        <f t="shared" ref="R22" si="3">SUM(R5:R21)</f>
        <v>380</v>
      </c>
      <c r="S22" s="18">
        <f t="shared" ref="S22" si="4">SUM(S5:S21)</f>
        <v>878</v>
      </c>
      <c r="T22" s="18">
        <f t="shared" ref="T22" si="5">SUM(T5:T21)</f>
        <v>170</v>
      </c>
      <c r="U22" s="18">
        <f t="shared" ref="U22" si="6">SUM(U5:U21)</f>
        <v>690</v>
      </c>
      <c r="V22" s="18">
        <f t="shared" ref="V22" si="7">SUM(V5:V21)</f>
        <v>512</v>
      </c>
    </row>
  </sheetData>
  <mergeCells count="4">
    <mergeCell ref="B3:G3"/>
    <mergeCell ref="H3:I3"/>
    <mergeCell ref="J3:L3"/>
    <mergeCell ref="M3:T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6A2C-2E2B-0C40-90FB-78A7C8C1E537}">
  <dimension ref="A2:G21"/>
  <sheetViews>
    <sheetView zoomScale="114" workbookViewId="0">
      <selection activeCell="D26" sqref="D26"/>
    </sheetView>
  </sheetViews>
  <sheetFormatPr baseColWidth="10" defaultRowHeight="19"/>
  <cols>
    <col min="1" max="1" width="15.28515625" style="1" customWidth="1"/>
    <col min="2" max="2" width="16.28515625" style="1" customWidth="1"/>
    <col min="3" max="4" width="10.7109375" style="1"/>
    <col min="5" max="5" width="14.28515625" style="1" customWidth="1"/>
    <col min="6" max="6" width="16.7109375" style="1" customWidth="1"/>
    <col min="7" max="7" width="17.140625" style="1" customWidth="1"/>
    <col min="8" max="16384" width="10.7109375" style="1"/>
  </cols>
  <sheetData>
    <row r="2" spans="1:7" ht="32">
      <c r="A2" s="30" t="s">
        <v>79</v>
      </c>
      <c r="B2" s="30"/>
      <c r="C2" s="30"/>
      <c r="D2" s="30"/>
      <c r="E2" s="30"/>
      <c r="F2" s="30"/>
    </row>
    <row r="3" spans="1:7">
      <c r="A3" s="25"/>
      <c r="B3" s="13" t="s">
        <v>74</v>
      </c>
      <c r="C3" s="13" t="s">
        <v>75</v>
      </c>
      <c r="D3" s="13" t="s">
        <v>78</v>
      </c>
      <c r="E3" s="13" t="s">
        <v>80</v>
      </c>
      <c r="F3" s="13" t="s">
        <v>83</v>
      </c>
      <c r="G3" s="13" t="s">
        <v>81</v>
      </c>
    </row>
    <row r="4" spans="1:7">
      <c r="A4" s="31" t="s">
        <v>73</v>
      </c>
      <c r="B4" s="5" t="s">
        <v>76</v>
      </c>
      <c r="C4" s="8">
        <v>0</v>
      </c>
      <c r="D4" s="8">
        <v>750000</v>
      </c>
      <c r="E4" s="23">
        <v>43622</v>
      </c>
      <c r="F4" s="8">
        <v>450000</v>
      </c>
      <c r="G4" s="24">
        <f>D4-F4</f>
        <v>300000</v>
      </c>
    </row>
    <row r="5" spans="1:7">
      <c r="A5" s="32"/>
      <c r="B5" s="5" t="s">
        <v>82</v>
      </c>
      <c r="C5" s="8">
        <v>167609</v>
      </c>
      <c r="D5" s="8"/>
      <c r="E5" s="23"/>
      <c r="F5" s="8"/>
      <c r="G5" s="24"/>
    </row>
    <row r="6" spans="1:7">
      <c r="A6" s="33"/>
      <c r="B6" s="5" t="s">
        <v>77</v>
      </c>
      <c r="C6" s="8">
        <v>0</v>
      </c>
      <c r="D6" s="8"/>
      <c r="E6" s="23"/>
      <c r="F6" s="8"/>
      <c r="G6" s="10"/>
    </row>
    <row r="8" spans="1:7" ht="32">
      <c r="A8" s="30" t="s">
        <v>48</v>
      </c>
      <c r="B8" s="30"/>
      <c r="C8" s="30"/>
      <c r="D8" s="30"/>
      <c r="E8" s="30"/>
      <c r="F8" s="30"/>
    </row>
    <row r="9" spans="1:7">
      <c r="F9" s="22" t="s">
        <v>67</v>
      </c>
    </row>
    <row r="10" spans="1:7">
      <c r="A10" s="13" t="s">
        <v>48</v>
      </c>
      <c r="B10" s="13" t="s">
        <v>49</v>
      </c>
      <c r="C10" s="13" t="s">
        <v>54</v>
      </c>
      <c r="D10" s="13" t="s">
        <v>65</v>
      </c>
      <c r="E10" s="13" t="s">
        <v>51</v>
      </c>
      <c r="F10" s="13" t="s">
        <v>53</v>
      </c>
    </row>
    <row r="11" spans="1:7">
      <c r="A11" s="13" t="s">
        <v>56</v>
      </c>
      <c r="B11" s="7" t="s">
        <v>50</v>
      </c>
      <c r="C11" s="5" t="s">
        <v>57</v>
      </c>
      <c r="D11" s="5">
        <v>0</v>
      </c>
      <c r="E11" s="5"/>
      <c r="F11" s="5" t="s">
        <v>58</v>
      </c>
    </row>
    <row r="12" spans="1:7">
      <c r="A12" s="13" t="s">
        <v>62</v>
      </c>
      <c r="B12" s="7" t="s">
        <v>50</v>
      </c>
      <c r="C12" s="5" t="s">
        <v>55</v>
      </c>
      <c r="D12" s="5">
        <v>0</v>
      </c>
      <c r="E12" s="5"/>
      <c r="F12" s="5" t="s">
        <v>63</v>
      </c>
    </row>
    <row r="13" spans="1:7">
      <c r="A13" s="13" t="s">
        <v>70</v>
      </c>
      <c r="B13" s="7" t="s">
        <v>50</v>
      </c>
      <c r="C13" s="5" t="s">
        <v>55</v>
      </c>
      <c r="D13" s="5">
        <v>0</v>
      </c>
      <c r="E13" s="5" t="s">
        <v>52</v>
      </c>
      <c r="F13" s="21">
        <v>2958465</v>
      </c>
    </row>
    <row r="14" spans="1:7">
      <c r="A14" s="13" t="s">
        <v>71</v>
      </c>
      <c r="B14" s="7" t="s">
        <v>59</v>
      </c>
      <c r="C14" s="5" t="s">
        <v>55</v>
      </c>
      <c r="D14" s="5">
        <v>300</v>
      </c>
      <c r="E14" s="5" t="s">
        <v>66</v>
      </c>
      <c r="F14" s="21">
        <v>2958465</v>
      </c>
    </row>
    <row r="15" spans="1:7">
      <c r="A15" s="13" t="s">
        <v>60</v>
      </c>
      <c r="B15" s="7" t="s">
        <v>59</v>
      </c>
      <c r="C15" s="5" t="s">
        <v>61</v>
      </c>
      <c r="D15" s="5">
        <v>373</v>
      </c>
      <c r="E15" s="5"/>
      <c r="F15" s="21">
        <v>2958465</v>
      </c>
      <c r="G15" s="3" t="s">
        <v>68</v>
      </c>
    </row>
    <row r="16" spans="1:7">
      <c r="A16" s="13" t="s">
        <v>64</v>
      </c>
      <c r="B16" s="7" t="s">
        <v>59</v>
      </c>
      <c r="C16" s="5"/>
      <c r="D16" s="5">
        <v>103</v>
      </c>
      <c r="E16" s="5"/>
      <c r="F16" s="5"/>
    </row>
    <row r="18" spans="1:6">
      <c r="A18" s="4" t="s">
        <v>69</v>
      </c>
    </row>
    <row r="21" spans="1:6" ht="32">
      <c r="A21" s="30" t="s">
        <v>72</v>
      </c>
      <c r="B21" s="30"/>
      <c r="C21" s="30"/>
      <c r="D21" s="30"/>
      <c r="E21" s="30"/>
      <c r="F21" s="30"/>
    </row>
  </sheetData>
  <mergeCells count="4">
    <mergeCell ref="A8:F8"/>
    <mergeCell ref="A21:F21"/>
    <mergeCell ref="A2:F2"/>
    <mergeCell ref="A4:A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자산분석(20210510)</vt:lpstr>
      <vt:lpstr>2020년 지출내역</vt:lpstr>
      <vt:lpstr>자산분석(2020년)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2020-11-17T23:51:02Z</dcterms:created>
  <dcterms:modified xsi:type="dcterms:W3CDTF">2021-05-10T05:21:56Z</dcterms:modified>
</cp:coreProperties>
</file>