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usvangrunsven/Documents/GitHub/SSO-group26/assignment2/"/>
    </mc:Choice>
  </mc:AlternateContent>
  <xr:revisionPtr revIDLastSave="0" documentId="13_ncr:1_{FB481ACB-B6A5-B14C-9038-2E990D98C247}" xr6:coauthVersionLast="47" xr6:coauthVersionMax="47" xr10:uidLastSave="{00000000-0000-0000-0000-000000000000}"/>
  <bookViews>
    <workbookView xWindow="220" yWindow="500" windowWidth="27240" windowHeight="15940" activeTab="1" xr2:uid="{F0BFEBBF-DEC1-2547-8B31-F63FC2DC2A09}"/>
  </bookViews>
  <sheets>
    <sheet name="Sheet1" sheetId="1" r:id="rId1"/>
    <sheet name="Sheet2" sheetId="2" r:id="rId2"/>
  </sheets>
  <definedNames>
    <definedName name="solver_adj" localSheetId="0" hidden="1">Sheet1!$C$12:$G$12</definedName>
    <definedName name="solver_adj" localSheetId="1" hidden="1">Sheet2!$C$13:$G$13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Sheet1!$I$5</definedName>
    <definedName name="solver_lhs1" localSheetId="1" hidden="1">Sheet2!$C$13:$G$13</definedName>
    <definedName name="solver_lhs2" localSheetId="0" hidden="1">Sheet1!$I$6</definedName>
    <definedName name="solver_lhs2" localSheetId="1" hidden="1">Sheet2!$J$5</definedName>
    <definedName name="solver_lhs3" localSheetId="0" hidden="1">Sheet1!$I$7</definedName>
    <definedName name="solver_lhs3" localSheetId="1" hidden="1">Sheet2!$J$6</definedName>
    <definedName name="solver_lhs4" localSheetId="0" hidden="1">Sheet1!$I$8</definedName>
    <definedName name="solver_lhs4" localSheetId="1" hidden="1">Sheet2!$J$7</definedName>
    <definedName name="solver_lhs5" localSheetId="0" hidden="1">Sheet1!$I$8</definedName>
    <definedName name="solver_lhs5" localSheetId="1" hidden="1">Sheet2!$J$8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5</definedName>
    <definedName name="solver_opt" localSheetId="0" hidden="1">Sheet1!$C$19</definedName>
    <definedName name="solver_opt" localSheetId="1" hidden="1">Sheet2!$C$21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hs1" localSheetId="0" hidden="1">Sheet1!$K$5</definedName>
    <definedName name="solver_rhs1" localSheetId="1" hidden="1">"integer"</definedName>
    <definedName name="solver_rhs2" localSheetId="0" hidden="1">Sheet1!$K$6</definedName>
    <definedName name="solver_rhs2" localSheetId="1" hidden="1">Sheet2!$L$5</definedName>
    <definedName name="solver_rhs3" localSheetId="0" hidden="1">Sheet1!$K$7</definedName>
    <definedName name="solver_rhs3" localSheetId="1" hidden="1">Sheet2!$L$6</definedName>
    <definedName name="solver_rhs4" localSheetId="0" hidden="1">Sheet1!$K$8</definedName>
    <definedName name="solver_rhs4" localSheetId="1" hidden="1">Sheet2!$L$7</definedName>
    <definedName name="solver_rhs5" localSheetId="0" hidden="1">Sheet1!$K$8</definedName>
    <definedName name="solver_rhs5" localSheetId="1" hidden="1">Sheet2!$L$8</definedName>
    <definedName name="solver_rlx" localSheetId="0" hidden="1">2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2" l="1"/>
  <c r="C69" i="2"/>
  <c r="J56" i="2"/>
  <c r="J55" i="2"/>
  <c r="J54" i="2"/>
  <c r="J53" i="2"/>
  <c r="J8" i="2"/>
  <c r="J7" i="2"/>
  <c r="J6" i="2"/>
  <c r="J5" i="2"/>
  <c r="I5" i="1"/>
  <c r="C36" i="1"/>
  <c r="G36" i="1"/>
  <c r="G35" i="1"/>
  <c r="F35" i="1"/>
  <c r="C22" i="1"/>
  <c r="G15" i="1"/>
  <c r="F15" i="1"/>
  <c r="E15" i="1"/>
  <c r="D15" i="1"/>
  <c r="C15" i="1"/>
  <c r="I9" i="1"/>
  <c r="C19" i="1" l="1"/>
  <c r="I8" i="1"/>
  <c r="M8" i="1" s="1"/>
  <c r="M5" i="1"/>
  <c r="I6" i="1"/>
  <c r="M6" i="1" s="1"/>
  <c r="I7" i="1"/>
  <c r="M7" i="1" s="1"/>
  <c r="C17" i="1"/>
  <c r="C21" i="1" s="1"/>
</calcChain>
</file>

<file path=xl/sharedStrings.xml><?xml version="1.0" encoding="utf-8"?>
<sst xmlns="http://schemas.openxmlformats.org/spreadsheetml/2006/main" count="128" uniqueCount="46">
  <si>
    <t>Constraints</t>
  </si>
  <si>
    <t>Raw carrots</t>
  </si>
  <si>
    <t>Baked potatoes</t>
  </si>
  <si>
    <t>Wheat bread</t>
  </si>
  <si>
    <t>Cheddar cheese</t>
  </si>
  <si>
    <t>Peanut butter</t>
  </si>
  <si>
    <t>Totals</t>
  </si>
  <si>
    <t>Calories</t>
  </si>
  <si>
    <t>&gt;=</t>
  </si>
  <si>
    <t>Fat</t>
  </si>
  <si>
    <t>Protein</t>
  </si>
  <si>
    <t>Carbohydrate</t>
  </si>
  <si>
    <t>Price</t>
  </si>
  <si>
    <t>min</t>
  </si>
  <si>
    <t>Decision variables</t>
  </si>
  <si>
    <t>Eaten</t>
  </si>
  <si>
    <t>Objective function</t>
  </si>
  <si>
    <t>Cost</t>
  </si>
  <si>
    <t xml:space="preserve">Extra price butter </t>
  </si>
  <si>
    <t>Objective</t>
  </si>
  <si>
    <t>Total price</t>
  </si>
  <si>
    <t>Exercise 1 with the possibility to buy extra resource 2 (this was an extra question that was added live during the lecture)</t>
  </si>
  <si>
    <t>Required resources/quantity</t>
  </si>
  <si>
    <t>LO model (using notation from product mix demo):</t>
  </si>
  <si>
    <t>Quantity (x_i)</t>
  </si>
  <si>
    <t>Profit/quantity</t>
  </si>
  <si>
    <t>Resource 1</t>
  </si>
  <si>
    <t>Resource 2</t>
  </si>
  <si>
    <t>Product 1</t>
  </si>
  <si>
    <t>Product 2</t>
  </si>
  <si>
    <t>Product 3</t>
  </si>
  <si>
    <t>Usage</t>
  </si>
  <si>
    <t>Available</t>
  </si>
  <si>
    <t>Extra resources</t>
  </si>
  <si>
    <t>Quantity (y_i)</t>
  </si>
  <si>
    <t>Price/quantity</t>
  </si>
  <si>
    <t>Color coding:</t>
  </si>
  <si>
    <t>PARAMETERS</t>
  </si>
  <si>
    <t>FORMULAS</t>
  </si>
  <si>
    <t>DECISION VARIABLES</t>
  </si>
  <si>
    <t>OBJECTIVE</t>
  </si>
  <si>
    <t>Min price</t>
  </si>
  <si>
    <t xml:space="preserve">No min price </t>
  </si>
  <si>
    <t>Peanut butter expensive</t>
  </si>
  <si>
    <t>Totals incl price min 5 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</si>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</sst>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13138</xdr:colOff>
      <xdr:row>30</xdr:row>
      <xdr:rowOff>59122</xdr:rowOff>
    </xdr:from>
    <xdr:to>
      <xdr:col>11</xdr:col>
      <xdr:colOff>547414</xdr:colOff>
      <xdr:row>36</xdr:row>
      <xdr:rowOff>48083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F8C2EF-C492-8D4A-85E4-902E5CE72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938" y="668722"/>
          <a:ext cx="2490076" cy="12081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96C3-8E46-3A48-BC45-8F7B631AA8FD}">
  <dimension ref="B3:P45"/>
  <sheetViews>
    <sheetView workbookViewId="0">
      <selection activeCell="M22" sqref="M22"/>
    </sheetView>
  </sheetViews>
  <sheetFormatPr baseColWidth="10" defaultRowHeight="16" x14ac:dyDescent="0.2"/>
  <cols>
    <col min="2" max="2" width="16.33203125" bestFit="1" customWidth="1"/>
    <col min="3" max="3" width="12.1640625" bestFit="1" customWidth="1"/>
    <col min="4" max="4" width="13.83203125" bestFit="1" customWidth="1"/>
    <col min="5" max="5" width="11.83203125" bestFit="1" customWidth="1"/>
    <col min="6" max="6" width="14" bestFit="1" customWidth="1"/>
    <col min="7" max="7" width="12.33203125" bestFit="1" customWidth="1"/>
    <col min="9" max="9" width="12.1640625" bestFit="1" customWidth="1"/>
    <col min="10" max="10" width="3.1640625" bestFit="1" customWidth="1"/>
    <col min="11" max="11" width="10.33203125" bestFit="1" customWidth="1"/>
    <col min="12" max="12" width="12" customWidth="1"/>
    <col min="13" max="13" width="12.1640625" bestFit="1" customWidth="1"/>
  </cols>
  <sheetData>
    <row r="3" spans="2:16" x14ac:dyDescent="0.2">
      <c r="B3" s="1" t="s">
        <v>0</v>
      </c>
    </row>
    <row r="4" spans="2:16" x14ac:dyDescent="0.2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I4" s="2" t="s">
        <v>6</v>
      </c>
      <c r="K4" s="2" t="s">
        <v>0</v>
      </c>
    </row>
    <row r="5" spans="2:16" x14ac:dyDescent="0.2">
      <c r="B5" t="s">
        <v>7</v>
      </c>
      <c r="C5">
        <v>23</v>
      </c>
      <c r="D5">
        <v>171</v>
      </c>
      <c r="E5">
        <v>65</v>
      </c>
      <c r="F5">
        <v>112</v>
      </c>
      <c r="G5">
        <v>188</v>
      </c>
      <c r="I5">
        <f>SUMPRODUCT(C5:G5,C15:G15)</f>
        <v>3063.8416875010016</v>
      </c>
      <c r="J5" s="3" t="s">
        <v>8</v>
      </c>
      <c r="K5">
        <v>2000</v>
      </c>
      <c r="M5">
        <f>SUMPRODUCT(G5:K5,G12:K12)</f>
        <v>1744.6332800123917</v>
      </c>
    </row>
    <row r="6" spans="2:16" x14ac:dyDescent="0.2">
      <c r="B6" t="s">
        <v>9</v>
      </c>
      <c r="C6">
        <v>0.1</v>
      </c>
      <c r="D6">
        <v>0.2</v>
      </c>
      <c r="E6">
        <v>0</v>
      </c>
      <c r="F6">
        <v>9.3000000000000007</v>
      </c>
      <c r="G6">
        <v>16</v>
      </c>
      <c r="I6">
        <f>SUMPRODUCT(C6:G6,C15:G15)</f>
        <v>150.02236189608919</v>
      </c>
      <c r="J6" s="3" t="s">
        <v>8</v>
      </c>
      <c r="K6">
        <v>50</v>
      </c>
      <c r="M6">
        <f>SUMPRODUCT(G6:K6,G12:K12)</f>
        <v>148.47942808616099</v>
      </c>
    </row>
    <row r="7" spans="2:16" x14ac:dyDescent="0.2">
      <c r="B7" t="s">
        <v>10</v>
      </c>
      <c r="C7">
        <v>0.6</v>
      </c>
      <c r="D7">
        <v>3.7</v>
      </c>
      <c r="E7">
        <v>2.2000000000000002</v>
      </c>
      <c r="F7">
        <v>7</v>
      </c>
      <c r="G7">
        <v>7.7</v>
      </c>
      <c r="I7">
        <f>SUMPRODUCT(C7:G7,C15:G15)</f>
        <v>100.00000025013667</v>
      </c>
      <c r="J7" s="3" t="s">
        <v>8</v>
      </c>
      <c r="K7">
        <v>100</v>
      </c>
      <c r="M7">
        <f>SUMPRODUCT(G7:K7,G12:K12)</f>
        <v>71.455724766464982</v>
      </c>
    </row>
    <row r="8" spans="2:16" x14ac:dyDescent="0.2">
      <c r="B8" t="s">
        <v>11</v>
      </c>
      <c r="C8">
        <v>6</v>
      </c>
      <c r="D8">
        <v>30</v>
      </c>
      <c r="E8">
        <v>13</v>
      </c>
      <c r="F8">
        <v>0</v>
      </c>
      <c r="G8">
        <v>2</v>
      </c>
      <c r="I8">
        <f>SUMPRODUCT(C8:G8,C15:G15)</f>
        <v>250</v>
      </c>
      <c r="J8" s="3" t="s">
        <v>8</v>
      </c>
      <c r="K8">
        <v>250</v>
      </c>
      <c r="M8">
        <f>SUMPRODUCT(G8:K8,G12:K12)</f>
        <v>18.559928510770124</v>
      </c>
    </row>
    <row r="9" spans="2:16" x14ac:dyDescent="0.2">
      <c r="B9" t="s">
        <v>12</v>
      </c>
      <c r="C9">
        <v>0.14000000000000001</v>
      </c>
      <c r="D9">
        <v>0.12</v>
      </c>
      <c r="E9">
        <v>0.2</v>
      </c>
      <c r="F9">
        <v>0.75</v>
      </c>
      <c r="G9">
        <v>0.15</v>
      </c>
      <c r="I9">
        <f>SUMPRODUCT(C9:G9,C12:G12)</f>
        <v>2.3177549242646789</v>
      </c>
      <c r="K9" t="s">
        <v>13</v>
      </c>
    </row>
    <row r="11" spans="2:16" x14ac:dyDescent="0.2">
      <c r="B11" s="4" t="s">
        <v>14</v>
      </c>
      <c r="L11" t="s">
        <v>41</v>
      </c>
    </row>
    <row r="12" spans="2:16" x14ac:dyDescent="0.2">
      <c r="B12" s="2" t="s">
        <v>15</v>
      </c>
      <c r="C12">
        <v>0</v>
      </c>
      <c r="D12">
        <v>7.7146690496409951</v>
      </c>
      <c r="E12">
        <v>0</v>
      </c>
      <c r="F12">
        <v>0</v>
      </c>
      <c r="G12">
        <v>9.2799642553850621</v>
      </c>
      <c r="L12">
        <v>0</v>
      </c>
      <c r="M12">
        <v>7.7146690496409951</v>
      </c>
      <c r="N12">
        <v>0</v>
      </c>
      <c r="O12">
        <v>0</v>
      </c>
      <c r="P12">
        <v>9.2799642553850621</v>
      </c>
    </row>
    <row r="13" spans="2:16" x14ac:dyDescent="0.2">
      <c r="L13" t="s">
        <v>42</v>
      </c>
    </row>
    <row r="14" spans="2:16" x14ac:dyDescent="0.2">
      <c r="B14" s="1" t="s">
        <v>16</v>
      </c>
      <c r="L14">
        <v>0</v>
      </c>
      <c r="M14">
        <v>7.7146690496409951</v>
      </c>
      <c r="N14">
        <v>0</v>
      </c>
      <c r="O14">
        <v>0</v>
      </c>
      <c r="P14">
        <v>9.2799642553850621</v>
      </c>
    </row>
    <row r="15" spans="2:16" x14ac:dyDescent="0.2">
      <c r="B15" t="s">
        <v>15</v>
      </c>
      <c r="C15">
        <f>C12</f>
        <v>0</v>
      </c>
      <c r="D15">
        <f>D12</f>
        <v>7.7146690496409951</v>
      </c>
      <c r="E15">
        <f>E12</f>
        <v>0</v>
      </c>
      <c r="F15">
        <f>F12</f>
        <v>0</v>
      </c>
      <c r="G15">
        <f>G12</f>
        <v>9.2799642553850621</v>
      </c>
    </row>
    <row r="16" spans="2:16" x14ac:dyDescent="0.2">
      <c r="B16" t="s">
        <v>17</v>
      </c>
      <c r="C16">
        <v>0.14000000000000001</v>
      </c>
      <c r="D16">
        <v>0.12</v>
      </c>
      <c r="E16">
        <v>0.2</v>
      </c>
      <c r="F16">
        <v>0.75</v>
      </c>
      <c r="G16">
        <v>0.15</v>
      </c>
    </row>
    <row r="17" spans="2:9" x14ac:dyDescent="0.2">
      <c r="B17" t="s">
        <v>18</v>
      </c>
      <c r="C17">
        <f>IF(C15&lt;5, C9, 0.25)</f>
        <v>0.14000000000000001</v>
      </c>
      <c r="D17">
        <v>0.12</v>
      </c>
      <c r="E17">
        <v>0.2</v>
      </c>
      <c r="F17">
        <v>0.75</v>
      </c>
      <c r="G17">
        <v>0.15</v>
      </c>
    </row>
    <row r="19" spans="2:9" x14ac:dyDescent="0.2">
      <c r="B19" s="1" t="s">
        <v>19</v>
      </c>
      <c r="C19">
        <f>SUMPRODUCT(C15:G15,C16:G16)</f>
        <v>2.3177549242646789</v>
      </c>
    </row>
    <row r="21" spans="2:9" x14ac:dyDescent="0.2">
      <c r="B21" t="s">
        <v>20</v>
      </c>
      <c r="C21">
        <f>SUMPRODUCT(C15:G15,C17:G17)</f>
        <v>2.3177549242646789</v>
      </c>
    </row>
    <row r="22" spans="2:9" x14ac:dyDescent="0.2">
      <c r="C22">
        <f>SUMPRODUCT(C9:G9,C12:G12)</f>
        <v>2.3177549242646789</v>
      </c>
    </row>
    <row r="28" spans="2:9" x14ac:dyDescent="0.2">
      <c r="B28" s="1" t="s">
        <v>21</v>
      </c>
    </row>
    <row r="30" spans="2:9" x14ac:dyDescent="0.2">
      <c r="F30" t="s">
        <v>22</v>
      </c>
      <c r="I30" s="1" t="s">
        <v>23</v>
      </c>
    </row>
    <row r="31" spans="2:9" x14ac:dyDescent="0.2">
      <c r="C31" t="s">
        <v>24</v>
      </c>
      <c r="D31" t="s">
        <v>25</v>
      </c>
      <c r="F31" s="5" t="s">
        <v>26</v>
      </c>
      <c r="G31" s="5" t="s">
        <v>27</v>
      </c>
    </row>
    <row r="32" spans="2:9" x14ac:dyDescent="0.2">
      <c r="B32" t="s">
        <v>28</v>
      </c>
      <c r="C32" s="6">
        <v>0</v>
      </c>
      <c r="D32" s="7">
        <v>2</v>
      </c>
      <c r="F32" s="7">
        <v>1</v>
      </c>
      <c r="G32" s="7">
        <v>1</v>
      </c>
    </row>
    <row r="33" spans="2:7" x14ac:dyDescent="0.2">
      <c r="B33" t="s">
        <v>29</v>
      </c>
      <c r="C33" s="6">
        <v>0</v>
      </c>
      <c r="D33" s="7">
        <v>4</v>
      </c>
      <c r="F33" s="7">
        <v>3</v>
      </c>
      <c r="G33" s="7">
        <v>0</v>
      </c>
    </row>
    <row r="34" spans="2:7" x14ac:dyDescent="0.2">
      <c r="B34" t="s">
        <v>30</v>
      </c>
      <c r="C34" s="6">
        <v>5</v>
      </c>
      <c r="D34" s="7">
        <v>8</v>
      </c>
      <c r="F34" s="7">
        <v>2</v>
      </c>
      <c r="G34" s="7">
        <v>3</v>
      </c>
    </row>
    <row r="35" spans="2:7" x14ac:dyDescent="0.2">
      <c r="E35" t="s">
        <v>31</v>
      </c>
      <c r="F35" s="8">
        <f>SUMPRODUCT(C32:C34,F32:F34)</f>
        <v>10</v>
      </c>
      <c r="G35" s="8">
        <f>SUMPRODUCT(C32:C34,G32:G34)</f>
        <v>15</v>
      </c>
    </row>
    <row r="36" spans="2:7" x14ac:dyDescent="0.2">
      <c r="B36" t="s">
        <v>19</v>
      </c>
      <c r="C36" s="9">
        <f>SUMPRODUCT(C32:C34,D32:D34)-C40*D40</f>
        <v>37</v>
      </c>
      <c r="E36" t="s">
        <v>32</v>
      </c>
      <c r="F36" s="7">
        <v>10</v>
      </c>
      <c r="G36" s="7">
        <f>12+C40</f>
        <v>15</v>
      </c>
    </row>
    <row r="38" spans="2:7" x14ac:dyDescent="0.2">
      <c r="B38" t="s">
        <v>33</v>
      </c>
    </row>
    <row r="39" spans="2:7" x14ac:dyDescent="0.2">
      <c r="C39" t="s">
        <v>34</v>
      </c>
      <c r="D39" t="s">
        <v>35</v>
      </c>
    </row>
    <row r="40" spans="2:7" x14ac:dyDescent="0.2">
      <c r="B40" t="s">
        <v>27</v>
      </c>
      <c r="C40" s="6">
        <v>3</v>
      </c>
      <c r="D40" s="7">
        <v>1</v>
      </c>
    </row>
    <row r="42" spans="2:7" x14ac:dyDescent="0.2">
      <c r="B42" s="10" t="s">
        <v>36</v>
      </c>
      <c r="C42" s="7" t="s">
        <v>37</v>
      </c>
    </row>
    <row r="43" spans="2:7" x14ac:dyDescent="0.2">
      <c r="C43" s="8" t="s">
        <v>38</v>
      </c>
    </row>
    <row r="44" spans="2:7" x14ac:dyDescent="0.2">
      <c r="C44" s="6" t="s">
        <v>39</v>
      </c>
    </row>
    <row r="45" spans="2:7" x14ac:dyDescent="0.2">
      <c r="C45" s="9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BFED-C4E5-9642-8330-9B2DA4C52C88}">
  <dimension ref="B3:S69"/>
  <sheetViews>
    <sheetView tabSelected="1" workbookViewId="0">
      <selection activeCell="C13" sqref="C13"/>
    </sheetView>
  </sheetViews>
  <sheetFormatPr baseColWidth="10" defaultRowHeight="16" x14ac:dyDescent="0.2"/>
  <sheetData>
    <row r="3" spans="2:19" x14ac:dyDescent="0.2">
      <c r="B3" s="1" t="s">
        <v>0</v>
      </c>
    </row>
    <row r="4" spans="2:19" x14ac:dyDescent="0.2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43</v>
      </c>
      <c r="J4" t="s">
        <v>6</v>
      </c>
      <c r="L4" t="s">
        <v>0</v>
      </c>
      <c r="Q4" t="s">
        <v>44</v>
      </c>
      <c r="R4" t="s">
        <v>0</v>
      </c>
    </row>
    <row r="5" spans="2:19" x14ac:dyDescent="0.2">
      <c r="B5" t="s">
        <v>7</v>
      </c>
      <c r="C5">
        <v>23</v>
      </c>
      <c r="D5">
        <v>171</v>
      </c>
      <c r="E5">
        <v>65</v>
      </c>
      <c r="F5">
        <v>112</v>
      </c>
      <c r="G5">
        <v>188</v>
      </c>
      <c r="H5">
        <v>188</v>
      </c>
      <c r="J5">
        <f>SUMPRODUCT(C5:H5,C17:H17)</f>
        <v>6360.6</v>
      </c>
      <c r="K5" t="s">
        <v>8</v>
      </c>
      <c r="L5">
        <v>2000</v>
      </c>
      <c r="Q5">
        <v>6172.6</v>
      </c>
      <c r="R5" t="s">
        <v>8</v>
      </c>
      <c r="S5">
        <v>2000</v>
      </c>
    </row>
    <row r="6" spans="2:19" x14ac:dyDescent="0.2">
      <c r="B6" t="s">
        <v>9</v>
      </c>
      <c r="C6">
        <v>0.1</v>
      </c>
      <c r="D6">
        <v>0.2</v>
      </c>
      <c r="E6">
        <v>0</v>
      </c>
      <c r="F6">
        <v>9.3000000000000007</v>
      </c>
      <c r="G6">
        <v>16</v>
      </c>
      <c r="H6">
        <v>16</v>
      </c>
      <c r="J6">
        <f>SUMPRODUCT(C6:H6,C17:H17)</f>
        <v>102.12</v>
      </c>
      <c r="K6" t="s">
        <v>8</v>
      </c>
      <c r="L6">
        <v>50</v>
      </c>
      <c r="Q6">
        <v>86.12</v>
      </c>
      <c r="R6" t="s">
        <v>8</v>
      </c>
      <c r="S6">
        <v>50</v>
      </c>
    </row>
    <row r="7" spans="2:19" x14ac:dyDescent="0.2">
      <c r="B7" t="s">
        <v>10</v>
      </c>
      <c r="C7">
        <v>0.6</v>
      </c>
      <c r="D7">
        <v>3.7</v>
      </c>
      <c r="E7">
        <v>2.2000000000000002</v>
      </c>
      <c r="F7">
        <v>7</v>
      </c>
      <c r="G7">
        <v>7.7</v>
      </c>
      <c r="H7">
        <v>7.7</v>
      </c>
      <c r="J7">
        <f>SUMPRODUCT(C7:H7,C17:H17)</f>
        <v>159.42000000000002</v>
      </c>
      <c r="K7" t="s">
        <v>8</v>
      </c>
      <c r="L7">
        <v>100</v>
      </c>
      <c r="Q7">
        <v>151.72</v>
      </c>
      <c r="R7" t="s">
        <v>8</v>
      </c>
      <c r="S7">
        <v>100</v>
      </c>
    </row>
    <row r="8" spans="2:19" x14ac:dyDescent="0.2">
      <c r="B8" t="s">
        <v>11</v>
      </c>
      <c r="C8">
        <v>6</v>
      </c>
      <c r="D8">
        <v>30</v>
      </c>
      <c r="E8">
        <v>13</v>
      </c>
      <c r="F8">
        <v>0</v>
      </c>
      <c r="G8">
        <v>2</v>
      </c>
      <c r="H8">
        <v>2</v>
      </c>
      <c r="J8">
        <f>SUMPRODUCT(C8:H8,C17:H17)</f>
        <v>930</v>
      </c>
      <c r="K8" t="s">
        <v>8</v>
      </c>
      <c r="L8">
        <v>250</v>
      </c>
      <c r="Q8">
        <v>928</v>
      </c>
      <c r="R8" t="s">
        <v>8</v>
      </c>
      <c r="S8">
        <v>250</v>
      </c>
    </row>
    <row r="9" spans="2:19" x14ac:dyDescent="0.2">
      <c r="B9" t="s">
        <v>12</v>
      </c>
      <c r="C9">
        <v>0.14000000000000001</v>
      </c>
      <c r="D9">
        <v>0.12</v>
      </c>
      <c r="E9">
        <v>0.2</v>
      </c>
      <c r="F9">
        <v>0.75</v>
      </c>
      <c r="G9">
        <v>0.15</v>
      </c>
      <c r="H9">
        <v>0.25</v>
      </c>
    </row>
    <row r="12" spans="2:19" x14ac:dyDescent="0.2">
      <c r="B12" s="1" t="s">
        <v>14</v>
      </c>
    </row>
    <row r="13" spans="2:19" x14ac:dyDescent="0.2">
      <c r="B13" t="s">
        <v>15</v>
      </c>
      <c r="C13">
        <v>0</v>
      </c>
      <c r="D13">
        <v>30.6</v>
      </c>
      <c r="E13">
        <v>0</v>
      </c>
      <c r="F13">
        <v>0</v>
      </c>
      <c r="G13">
        <v>5</v>
      </c>
      <c r="H13">
        <v>1</v>
      </c>
    </row>
    <row r="15" spans="2:19" x14ac:dyDescent="0.2">
      <c r="G15">
        <v>6</v>
      </c>
    </row>
    <row r="16" spans="2:19" x14ac:dyDescent="0.2">
      <c r="B16" s="1" t="s">
        <v>16</v>
      </c>
    </row>
    <row r="17" spans="2:9" x14ac:dyDescent="0.2">
      <c r="B17" t="s">
        <v>15</v>
      </c>
      <c r="C17">
        <v>0</v>
      </c>
      <c r="D17">
        <v>30.6</v>
      </c>
      <c r="E17">
        <v>0</v>
      </c>
      <c r="F17">
        <v>0</v>
      </c>
      <c r="G17">
        <v>5</v>
      </c>
      <c r="H17">
        <v>1</v>
      </c>
    </row>
    <row r="18" spans="2:9" x14ac:dyDescent="0.2">
      <c r="B18" t="s">
        <v>17</v>
      </c>
      <c r="C18">
        <v>0.14000000000000001</v>
      </c>
      <c r="D18">
        <v>0.12</v>
      </c>
      <c r="E18">
        <v>0.2</v>
      </c>
      <c r="F18">
        <v>0.75</v>
      </c>
      <c r="G18">
        <v>0.15</v>
      </c>
      <c r="H18">
        <v>0.25</v>
      </c>
    </row>
    <row r="19" spans="2:9" x14ac:dyDescent="0.2">
      <c r="B19" t="s">
        <v>45</v>
      </c>
      <c r="C19">
        <v>0</v>
      </c>
      <c r="D19">
        <v>3.6720000000000002</v>
      </c>
      <c r="E19">
        <v>0</v>
      </c>
      <c r="F19">
        <v>0</v>
      </c>
      <c r="G19">
        <v>0.75</v>
      </c>
      <c r="H19">
        <v>0.25</v>
      </c>
    </row>
    <row r="21" spans="2:9" x14ac:dyDescent="0.2">
      <c r="B21" s="1" t="s">
        <v>19</v>
      </c>
      <c r="C21">
        <f>SUMPRODUCT(C17:G17,C18:G18)</f>
        <v>4.4220000000000006</v>
      </c>
    </row>
    <row r="26" spans="2:9" x14ac:dyDescent="0.2">
      <c r="B26" s="1" t="s">
        <v>21</v>
      </c>
    </row>
    <row r="28" spans="2:9" x14ac:dyDescent="0.2">
      <c r="F28" t="s">
        <v>22</v>
      </c>
      <c r="I28" s="1" t="s">
        <v>23</v>
      </c>
    </row>
    <row r="29" spans="2:9" x14ac:dyDescent="0.2">
      <c r="C29" t="s">
        <v>24</v>
      </c>
      <c r="D29" t="s">
        <v>25</v>
      </c>
      <c r="F29" t="s">
        <v>26</v>
      </c>
      <c r="G29" t="s">
        <v>27</v>
      </c>
    </row>
    <row r="30" spans="2:9" x14ac:dyDescent="0.2">
      <c r="B30" t="s">
        <v>28</v>
      </c>
      <c r="C30">
        <v>0</v>
      </c>
      <c r="D30">
        <v>2</v>
      </c>
      <c r="F30">
        <v>1</v>
      </c>
      <c r="G30">
        <v>1</v>
      </c>
    </row>
    <row r="31" spans="2:9" x14ac:dyDescent="0.2">
      <c r="B31" t="s">
        <v>29</v>
      </c>
      <c r="C31">
        <v>0</v>
      </c>
      <c r="D31">
        <v>4</v>
      </c>
      <c r="F31">
        <v>3</v>
      </c>
      <c r="G31">
        <v>0</v>
      </c>
    </row>
    <row r="32" spans="2:9" x14ac:dyDescent="0.2">
      <c r="B32" t="s">
        <v>30</v>
      </c>
      <c r="C32">
        <v>5</v>
      </c>
      <c r="D32">
        <v>8</v>
      </c>
      <c r="F32">
        <v>2</v>
      </c>
      <c r="G32">
        <v>3</v>
      </c>
    </row>
    <row r="33" spans="2:7" x14ac:dyDescent="0.2">
      <c r="E33" t="s">
        <v>31</v>
      </c>
      <c r="F33">
        <v>10</v>
      </c>
      <c r="G33">
        <v>15</v>
      </c>
    </row>
    <row r="34" spans="2:7" x14ac:dyDescent="0.2">
      <c r="B34" t="s">
        <v>19</v>
      </c>
      <c r="C34">
        <v>37</v>
      </c>
      <c r="E34" t="s">
        <v>32</v>
      </c>
      <c r="F34">
        <v>10</v>
      </c>
      <c r="G34">
        <v>15</v>
      </c>
    </row>
    <row r="36" spans="2:7" x14ac:dyDescent="0.2">
      <c r="B36" t="s">
        <v>33</v>
      </c>
    </row>
    <row r="37" spans="2:7" x14ac:dyDescent="0.2">
      <c r="C37" t="s">
        <v>34</v>
      </c>
      <c r="D37" t="s">
        <v>35</v>
      </c>
    </row>
    <row r="38" spans="2:7" x14ac:dyDescent="0.2">
      <c r="B38" t="s">
        <v>27</v>
      </c>
      <c r="C38">
        <v>3</v>
      </c>
      <c r="D38">
        <v>1</v>
      </c>
    </row>
    <row r="40" spans="2:7" x14ac:dyDescent="0.2">
      <c r="B40" t="s">
        <v>36</v>
      </c>
      <c r="C40" t="s">
        <v>37</v>
      </c>
    </row>
    <row r="41" spans="2:7" x14ac:dyDescent="0.2">
      <c r="C41" t="s">
        <v>38</v>
      </c>
    </row>
    <row r="42" spans="2:7" x14ac:dyDescent="0.2">
      <c r="C42" t="s">
        <v>39</v>
      </c>
    </row>
    <row r="43" spans="2:7" x14ac:dyDescent="0.2">
      <c r="C43" t="s">
        <v>40</v>
      </c>
    </row>
    <row r="51" spans="2:12" x14ac:dyDescent="0.2">
      <c r="B51" s="1" t="s">
        <v>0</v>
      </c>
    </row>
    <row r="52" spans="2:12" x14ac:dyDescent="0.2"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43</v>
      </c>
      <c r="J52" t="s">
        <v>6</v>
      </c>
      <c r="L52" t="s">
        <v>0</v>
      </c>
    </row>
    <row r="53" spans="2:12" x14ac:dyDescent="0.2">
      <c r="B53" t="s">
        <v>7</v>
      </c>
      <c r="C53">
        <v>23</v>
      </c>
      <c r="D53">
        <v>171</v>
      </c>
      <c r="E53">
        <v>65</v>
      </c>
      <c r="F53">
        <v>112</v>
      </c>
      <c r="G53">
        <v>188</v>
      </c>
      <c r="H53">
        <v>188</v>
      </c>
      <c r="J53">
        <f>SUMPRODUCT(C53:H53,C65:H65)</f>
        <v>6360.6</v>
      </c>
      <c r="K53" t="s">
        <v>8</v>
      </c>
      <c r="L53">
        <v>2000</v>
      </c>
    </row>
    <row r="54" spans="2:12" x14ac:dyDescent="0.2">
      <c r="B54" t="s">
        <v>9</v>
      </c>
      <c r="C54">
        <v>0.1</v>
      </c>
      <c r="D54">
        <v>0.2</v>
      </c>
      <c r="E54">
        <v>0</v>
      </c>
      <c r="F54">
        <v>9.3000000000000007</v>
      </c>
      <c r="G54">
        <v>16</v>
      </c>
      <c r="H54">
        <v>16</v>
      </c>
      <c r="J54">
        <f>SUMPRODUCT(C54:H54,C65:H65)</f>
        <v>102.12</v>
      </c>
      <c r="K54" t="s">
        <v>8</v>
      </c>
      <c r="L54">
        <v>50</v>
      </c>
    </row>
    <row r="55" spans="2:12" x14ac:dyDescent="0.2">
      <c r="B55" t="s">
        <v>10</v>
      </c>
      <c r="C55">
        <v>0.6</v>
      </c>
      <c r="D55">
        <v>3.7</v>
      </c>
      <c r="E55">
        <v>2.2000000000000002</v>
      </c>
      <c r="F55">
        <v>7</v>
      </c>
      <c r="G55">
        <v>7.7</v>
      </c>
      <c r="H55">
        <v>7.7</v>
      </c>
      <c r="J55">
        <f>SUMPRODUCT(C55:H55,C65:H65)</f>
        <v>159.42000000000002</v>
      </c>
      <c r="K55" t="s">
        <v>8</v>
      </c>
      <c r="L55">
        <v>100</v>
      </c>
    </row>
    <row r="56" spans="2:12" x14ac:dyDescent="0.2">
      <c r="B56" t="s">
        <v>11</v>
      </c>
      <c r="C56">
        <v>6</v>
      </c>
      <c r="D56">
        <v>30</v>
      </c>
      <c r="E56">
        <v>13</v>
      </c>
      <c r="F56">
        <v>0</v>
      </c>
      <c r="G56">
        <v>2</v>
      </c>
      <c r="H56">
        <v>2</v>
      </c>
      <c r="J56">
        <f>SUMPRODUCT(C56:H56,C65:H65)</f>
        <v>930</v>
      </c>
      <c r="K56" t="s">
        <v>8</v>
      </c>
      <c r="L56">
        <v>250</v>
      </c>
    </row>
    <row r="57" spans="2:12" x14ac:dyDescent="0.2">
      <c r="B57" t="s">
        <v>12</v>
      </c>
      <c r="C57">
        <v>0.14000000000000001</v>
      </c>
      <c r="D57">
        <v>0.12</v>
      </c>
      <c r="E57">
        <v>0.2</v>
      </c>
      <c r="F57">
        <v>0.75</v>
      </c>
      <c r="G57">
        <v>0.15</v>
      </c>
      <c r="H57">
        <v>0.25</v>
      </c>
    </row>
    <row r="60" spans="2:12" x14ac:dyDescent="0.2">
      <c r="B60" s="1" t="s">
        <v>14</v>
      </c>
    </row>
    <row r="61" spans="2:12" x14ac:dyDescent="0.2">
      <c r="B61" t="s">
        <v>15</v>
      </c>
      <c r="C61">
        <v>0</v>
      </c>
      <c r="D61">
        <v>30.6</v>
      </c>
      <c r="E61">
        <v>0</v>
      </c>
      <c r="F61">
        <v>0</v>
      </c>
      <c r="G61">
        <v>5</v>
      </c>
      <c r="H61">
        <v>1</v>
      </c>
    </row>
    <row r="63" spans="2:12" x14ac:dyDescent="0.2">
      <c r="G63">
        <v>6</v>
      </c>
    </row>
    <row r="64" spans="2:12" x14ac:dyDescent="0.2">
      <c r="B64" s="1" t="s">
        <v>16</v>
      </c>
    </row>
    <row r="65" spans="2:8" x14ac:dyDescent="0.2">
      <c r="B65" t="s">
        <v>15</v>
      </c>
      <c r="C65">
        <v>0</v>
      </c>
      <c r="D65">
        <v>30.6</v>
      </c>
      <c r="E65">
        <v>0</v>
      </c>
      <c r="F65">
        <v>0</v>
      </c>
      <c r="G65">
        <v>5</v>
      </c>
      <c r="H65">
        <v>1</v>
      </c>
    </row>
    <row r="66" spans="2:8" x14ac:dyDescent="0.2">
      <c r="B66" t="s">
        <v>17</v>
      </c>
      <c r="C66">
        <v>0.14000000000000001</v>
      </c>
      <c r="D66">
        <v>0.12</v>
      </c>
      <c r="E66">
        <v>0.2</v>
      </c>
      <c r="F66">
        <v>0.75</v>
      </c>
      <c r="G66">
        <v>0.15</v>
      </c>
      <c r="H66">
        <v>0.25</v>
      </c>
    </row>
    <row r="67" spans="2:8" x14ac:dyDescent="0.2">
      <c r="B67" t="s">
        <v>45</v>
      </c>
      <c r="C67">
        <v>0</v>
      </c>
      <c r="D67">
        <v>3.6720000000000002</v>
      </c>
      <c r="E67">
        <v>0</v>
      </c>
      <c r="F67">
        <v>0</v>
      </c>
      <c r="G67">
        <v>0.75</v>
      </c>
      <c r="H67">
        <v>0.25</v>
      </c>
    </row>
    <row r="69" spans="2:8" x14ac:dyDescent="0.2">
      <c r="B69" s="1" t="s">
        <v>19</v>
      </c>
      <c r="C69">
        <f>SUMPRODUCT(C65:H65,C66:H66)</f>
        <v>4.6720000000000006</v>
      </c>
    </row>
  </sheetData>
  <pageMargins left="0.7" right="0.7" top="0.75" bottom="0.75" header="0.3" footer="0.3"/>
  <ignoredErrors>
    <ignoredError sqref="C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Setorg</dc:creator>
  <cp:lastModifiedBy>Anna Setorg</cp:lastModifiedBy>
  <dcterms:created xsi:type="dcterms:W3CDTF">2022-10-04T11:09:46Z</dcterms:created>
  <dcterms:modified xsi:type="dcterms:W3CDTF">2022-10-10T07:51:15Z</dcterms:modified>
</cp:coreProperties>
</file>