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B6C523C9-152C-4CB4-82C1-DDA627B28577}" xr6:coauthVersionLast="46" xr6:coauthVersionMax="46" xr10:uidLastSave="{00000000-0000-0000-0000-000000000000}"/>
  <bookViews>
    <workbookView xWindow="-108" yWindow="-108" windowWidth="23256" windowHeight="12576" tabRatio="888" activeTab="4" xr2:uid="{00000000-000D-0000-FFFF-FFFF00000000}"/>
  </bookViews>
  <sheets>
    <sheet name="PF_FP_S1_Ac_7y" sheetId="1" r:id="rId1"/>
    <sheet name="PF_FP_S1_Ac_18y" sheetId="2" r:id="rId2"/>
    <sheet name="PF_FP_S1_Tgr_40y" sheetId="3" r:id="rId3"/>
    <sheet name="PF_FP_S1_Tgr_60y" sheetId="4" r:id="rId4"/>
    <sheet name="PF_FP_E_Hbr_40y" sheetId="5" r:id="rId5"/>
    <sheet name="PF_FP_S2_Ac_7y" sheetId="6" r:id="rId6"/>
    <sheet name="PF_FP_S2_Ac_18y" sheetId="7" r:id="rId7"/>
    <sheet name="PF_FP_S2_Tgr_40y" sheetId="8" r:id="rId8"/>
    <sheet name="PF_FP_S2_Tgr_60y" sheetId="9" r:id="rId9"/>
    <sheet name="PF_FP_E2_Hbr_40y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5" l="1"/>
  <c r="H89" i="5" s="1"/>
  <c r="H130" i="5" s="1"/>
  <c r="H171" i="5" s="1"/>
  <c r="H47" i="5"/>
  <c r="H88" i="5" s="1"/>
  <c r="H129" i="5" s="1"/>
  <c r="H170" i="5" s="1"/>
  <c r="H46" i="5"/>
  <c r="H87" i="5" s="1"/>
  <c r="H128" i="5" s="1"/>
  <c r="H169" i="5" s="1"/>
  <c r="H45" i="5"/>
  <c r="H86" i="5" s="1"/>
  <c r="H127" i="5" s="1"/>
  <c r="H168" i="5" s="1"/>
  <c r="H44" i="5"/>
  <c r="H85" i="5" s="1"/>
  <c r="H126" i="5" s="1"/>
  <c r="H167" i="5" s="1"/>
  <c r="H42" i="5"/>
  <c r="H83" i="5" s="1"/>
  <c r="H124" i="5" s="1"/>
  <c r="H165" i="5" s="1"/>
  <c r="H41" i="5"/>
  <c r="H82" i="5" s="1"/>
  <c r="H123" i="5" s="1"/>
  <c r="H164" i="5" s="1"/>
  <c r="H40" i="5"/>
  <c r="H81" i="5" s="1"/>
  <c r="H122" i="5" s="1"/>
  <c r="H163" i="5" s="1"/>
  <c r="H39" i="5"/>
  <c r="H80" i="5" s="1"/>
  <c r="H121" i="5" s="1"/>
  <c r="H162" i="5" s="1"/>
  <c r="H38" i="5"/>
  <c r="H79" i="5" s="1"/>
  <c r="H120" i="5" s="1"/>
  <c r="H161" i="5" s="1"/>
  <c r="H202" i="5" s="1"/>
  <c r="H37" i="5"/>
  <c r="H78" i="5" s="1"/>
  <c r="H119" i="5" s="1"/>
  <c r="H160" i="5" s="1"/>
  <c r="H201" i="5" s="1"/>
  <c r="H36" i="5"/>
  <c r="H77" i="5" s="1"/>
  <c r="H118" i="5" s="1"/>
  <c r="H159" i="5" s="1"/>
  <c r="H200" i="5" s="1"/>
  <c r="H35" i="5"/>
  <c r="H76" i="5" s="1"/>
  <c r="H117" i="5" s="1"/>
  <c r="H158" i="5" s="1"/>
  <c r="H199" i="5" s="1"/>
  <c r="H34" i="5"/>
  <c r="H75" i="5" s="1"/>
  <c r="H116" i="5" s="1"/>
  <c r="H157" i="5" s="1"/>
  <c r="H198" i="5" s="1"/>
  <c r="H33" i="5"/>
  <c r="H74" i="5" s="1"/>
  <c r="H115" i="5" s="1"/>
  <c r="H156" i="5" s="1"/>
  <c r="H197" i="5" s="1"/>
  <c r="H32" i="5"/>
  <c r="H73" i="5" s="1"/>
  <c r="H114" i="5" s="1"/>
  <c r="H155" i="5" s="1"/>
  <c r="H196" i="5" s="1"/>
  <c r="H31" i="5"/>
  <c r="H72" i="5" s="1"/>
  <c r="H113" i="5" s="1"/>
  <c r="H154" i="5" s="1"/>
  <c r="H195" i="5" s="1"/>
  <c r="H30" i="5"/>
  <c r="H71" i="5" s="1"/>
  <c r="H112" i="5" s="1"/>
  <c r="H153" i="5" s="1"/>
  <c r="H194" i="5" s="1"/>
  <c r="H29" i="5"/>
  <c r="H70" i="5" s="1"/>
  <c r="H111" i="5" s="1"/>
  <c r="H152" i="5" s="1"/>
  <c r="H193" i="5" s="1"/>
  <c r="H28" i="5"/>
  <c r="H69" i="5" s="1"/>
  <c r="H110" i="5" s="1"/>
  <c r="H151" i="5" s="1"/>
  <c r="H192" i="5" s="1"/>
  <c r="H27" i="5"/>
  <c r="H68" i="5" s="1"/>
  <c r="H109" i="5" s="1"/>
  <c r="H150" i="5" s="1"/>
  <c r="H191" i="5" s="1"/>
  <c r="H26" i="5"/>
  <c r="H67" i="5" s="1"/>
  <c r="H108" i="5" s="1"/>
  <c r="H149" i="5" s="1"/>
  <c r="H190" i="5" s="1"/>
  <c r="H25" i="5"/>
  <c r="H66" i="5" s="1"/>
  <c r="H107" i="5" s="1"/>
  <c r="H148" i="5" s="1"/>
  <c r="H189" i="5" s="1"/>
  <c r="H24" i="5"/>
  <c r="H65" i="5" s="1"/>
  <c r="H106" i="5" s="1"/>
  <c r="H147" i="5" s="1"/>
  <c r="H188" i="5" s="1"/>
  <c r="H23" i="5"/>
  <c r="H64" i="5" s="1"/>
  <c r="H105" i="5" s="1"/>
  <c r="H146" i="5" s="1"/>
  <c r="H187" i="5" s="1"/>
  <c r="H22" i="5"/>
  <c r="H63" i="5" s="1"/>
  <c r="H104" i="5" s="1"/>
  <c r="H145" i="5" s="1"/>
  <c r="H186" i="5" s="1"/>
  <c r="H21" i="5"/>
  <c r="H62" i="5" s="1"/>
  <c r="H103" i="5" s="1"/>
  <c r="H144" i="5" s="1"/>
  <c r="H185" i="5" s="1"/>
  <c r="H20" i="5"/>
  <c r="H61" i="5" s="1"/>
  <c r="H102" i="5" s="1"/>
  <c r="H143" i="5" s="1"/>
  <c r="H184" i="5" s="1"/>
  <c r="H19" i="5"/>
  <c r="H60" i="5" s="1"/>
  <c r="H101" i="5" s="1"/>
  <c r="H142" i="5" s="1"/>
  <c r="H183" i="5" s="1"/>
  <c r="H18" i="5"/>
  <c r="H59" i="5" s="1"/>
  <c r="H100" i="5" s="1"/>
  <c r="H141" i="5" s="1"/>
  <c r="H182" i="5" s="1"/>
  <c r="H17" i="5"/>
  <c r="H58" i="5" s="1"/>
  <c r="H99" i="5" s="1"/>
  <c r="H140" i="5" s="1"/>
  <c r="H181" i="5" s="1"/>
  <c r="H16" i="5"/>
  <c r="H57" i="5" s="1"/>
  <c r="H98" i="5" s="1"/>
  <c r="H139" i="5" s="1"/>
  <c r="H180" i="5" s="1"/>
  <c r="H15" i="5"/>
  <c r="H56" i="5" s="1"/>
  <c r="H97" i="5" s="1"/>
  <c r="H138" i="5" s="1"/>
  <c r="H179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9" i="5"/>
  <c r="H50" i="5" s="1"/>
  <c r="H91" i="5" s="1"/>
  <c r="H132" i="5" s="1"/>
  <c r="H173" i="5" s="1"/>
  <c r="H8" i="5"/>
  <c r="H49" i="5" s="1"/>
  <c r="H90" i="5" s="1"/>
  <c r="H131" i="5" s="1"/>
  <c r="H172" i="5" s="1"/>
  <c r="H85" i="11"/>
  <c r="H126" i="11" s="1"/>
  <c r="H167" i="11" s="1"/>
  <c r="H48" i="11"/>
  <c r="H89" i="11" s="1"/>
  <c r="H130" i="11" s="1"/>
  <c r="H171" i="11" s="1"/>
  <c r="H47" i="11"/>
  <c r="H88" i="11" s="1"/>
  <c r="H129" i="11" s="1"/>
  <c r="H170" i="11" s="1"/>
  <c r="H46" i="11"/>
  <c r="H87" i="11" s="1"/>
  <c r="H128" i="11" s="1"/>
  <c r="H169" i="11" s="1"/>
  <c r="H45" i="11"/>
  <c r="H86" i="11" s="1"/>
  <c r="H127" i="11" s="1"/>
  <c r="H168" i="11" s="1"/>
  <c r="H44" i="11"/>
  <c r="H42" i="11"/>
  <c r="H83" i="11" s="1"/>
  <c r="H124" i="11" s="1"/>
  <c r="H165" i="11" s="1"/>
  <c r="H41" i="11"/>
  <c r="H82" i="11" s="1"/>
  <c r="H123" i="11" s="1"/>
  <c r="H164" i="11" s="1"/>
  <c r="H40" i="11"/>
  <c r="H81" i="11" s="1"/>
  <c r="H122" i="11" s="1"/>
  <c r="H163" i="11" s="1"/>
  <c r="H39" i="11"/>
  <c r="H80" i="11" s="1"/>
  <c r="H121" i="11" s="1"/>
  <c r="H162" i="11" s="1"/>
  <c r="H38" i="11"/>
  <c r="H79" i="11" s="1"/>
  <c r="H120" i="11" s="1"/>
  <c r="H161" i="11" s="1"/>
  <c r="H202" i="11" s="1"/>
  <c r="H37" i="11"/>
  <c r="H78" i="11" s="1"/>
  <c r="H119" i="11" s="1"/>
  <c r="H160" i="11" s="1"/>
  <c r="H201" i="11" s="1"/>
  <c r="H36" i="11"/>
  <c r="H77" i="11" s="1"/>
  <c r="H118" i="11" s="1"/>
  <c r="H159" i="11" s="1"/>
  <c r="H200" i="11" s="1"/>
  <c r="H35" i="11"/>
  <c r="H76" i="11" s="1"/>
  <c r="H117" i="11" s="1"/>
  <c r="H158" i="11" s="1"/>
  <c r="H199" i="11" s="1"/>
  <c r="H34" i="11"/>
  <c r="H75" i="11" s="1"/>
  <c r="H116" i="11" s="1"/>
  <c r="H157" i="11" s="1"/>
  <c r="H198" i="11" s="1"/>
  <c r="H33" i="11"/>
  <c r="H74" i="11" s="1"/>
  <c r="H115" i="11" s="1"/>
  <c r="H156" i="11" s="1"/>
  <c r="H197" i="11" s="1"/>
  <c r="H32" i="11"/>
  <c r="H73" i="11" s="1"/>
  <c r="H114" i="11" s="1"/>
  <c r="H155" i="11" s="1"/>
  <c r="H196" i="11" s="1"/>
  <c r="H31" i="11"/>
  <c r="H72" i="11" s="1"/>
  <c r="H113" i="11" s="1"/>
  <c r="H154" i="11" s="1"/>
  <c r="H195" i="11" s="1"/>
  <c r="H30" i="11"/>
  <c r="H71" i="11" s="1"/>
  <c r="H112" i="11" s="1"/>
  <c r="H153" i="11" s="1"/>
  <c r="H194" i="11" s="1"/>
  <c r="H29" i="11"/>
  <c r="H70" i="11" s="1"/>
  <c r="H111" i="11" s="1"/>
  <c r="H152" i="11" s="1"/>
  <c r="H193" i="11" s="1"/>
  <c r="H28" i="11"/>
  <c r="H69" i="11" s="1"/>
  <c r="H110" i="11" s="1"/>
  <c r="H151" i="11" s="1"/>
  <c r="H192" i="11" s="1"/>
  <c r="H27" i="11"/>
  <c r="H68" i="11" s="1"/>
  <c r="H109" i="11" s="1"/>
  <c r="H150" i="11" s="1"/>
  <c r="H191" i="11" s="1"/>
  <c r="H26" i="11"/>
  <c r="H67" i="11" s="1"/>
  <c r="H108" i="11" s="1"/>
  <c r="H149" i="11" s="1"/>
  <c r="H190" i="11" s="1"/>
  <c r="H25" i="11"/>
  <c r="H66" i="11" s="1"/>
  <c r="H107" i="11" s="1"/>
  <c r="H148" i="11" s="1"/>
  <c r="H189" i="11" s="1"/>
  <c r="H24" i="11"/>
  <c r="H65" i="11" s="1"/>
  <c r="H106" i="11" s="1"/>
  <c r="H147" i="11" s="1"/>
  <c r="H188" i="11" s="1"/>
  <c r="H23" i="11"/>
  <c r="H64" i="11" s="1"/>
  <c r="H105" i="11" s="1"/>
  <c r="H146" i="11" s="1"/>
  <c r="H187" i="11" s="1"/>
  <c r="H22" i="11"/>
  <c r="H63" i="11" s="1"/>
  <c r="H104" i="11" s="1"/>
  <c r="H145" i="11" s="1"/>
  <c r="H186" i="11" s="1"/>
  <c r="H21" i="11"/>
  <c r="H62" i="11" s="1"/>
  <c r="H103" i="11" s="1"/>
  <c r="H144" i="11" s="1"/>
  <c r="H185" i="11" s="1"/>
  <c r="H20" i="11"/>
  <c r="H61" i="11" s="1"/>
  <c r="H102" i="11" s="1"/>
  <c r="H143" i="11" s="1"/>
  <c r="H184" i="11" s="1"/>
  <c r="H19" i="11"/>
  <c r="H60" i="11" s="1"/>
  <c r="H101" i="11" s="1"/>
  <c r="H142" i="11" s="1"/>
  <c r="H183" i="11" s="1"/>
  <c r="H18" i="11"/>
  <c r="H59" i="11" s="1"/>
  <c r="H100" i="11" s="1"/>
  <c r="H141" i="11" s="1"/>
  <c r="H182" i="11" s="1"/>
  <c r="H17" i="11"/>
  <c r="H58" i="11" s="1"/>
  <c r="H99" i="11" s="1"/>
  <c r="H140" i="11" s="1"/>
  <c r="H181" i="11" s="1"/>
  <c r="H16" i="11"/>
  <c r="H57" i="11" s="1"/>
  <c r="H98" i="11" s="1"/>
  <c r="H139" i="11" s="1"/>
  <c r="H180" i="11" s="1"/>
  <c r="H15" i="11"/>
  <c r="H56" i="11" s="1"/>
  <c r="H97" i="11" s="1"/>
  <c r="H138" i="11" s="1"/>
  <c r="H179" i="11" s="1"/>
  <c r="H14" i="11"/>
  <c r="H55" i="11" s="1"/>
  <c r="H96" i="11" s="1"/>
  <c r="H137" i="11" s="1"/>
  <c r="H178" i="11" s="1"/>
  <c r="H13" i="11"/>
  <c r="H54" i="11" s="1"/>
  <c r="H95" i="11" s="1"/>
  <c r="H136" i="11" s="1"/>
  <c r="H177" i="11" s="1"/>
  <c r="H12" i="11"/>
  <c r="H53" i="11" s="1"/>
  <c r="H94" i="11" s="1"/>
  <c r="H135" i="11" s="1"/>
  <c r="H176" i="11" s="1"/>
  <c r="H11" i="11"/>
  <c r="H52" i="11" s="1"/>
  <c r="H93" i="11" s="1"/>
  <c r="H134" i="11" s="1"/>
  <c r="H175" i="11" s="1"/>
  <c r="H10" i="11"/>
  <c r="H51" i="11" s="1"/>
  <c r="H92" i="11" s="1"/>
  <c r="H133" i="11" s="1"/>
  <c r="H174" i="11" s="1"/>
  <c r="H9" i="11"/>
  <c r="H50" i="11" s="1"/>
  <c r="H91" i="11" s="1"/>
  <c r="H132" i="11" s="1"/>
  <c r="H173" i="11" s="1"/>
  <c r="H8" i="11"/>
  <c r="H49" i="11" s="1"/>
  <c r="H90" i="11" s="1"/>
  <c r="H131" i="11" s="1"/>
  <c r="H172" i="11" s="1"/>
  <c r="L43" i="11"/>
  <c r="L2" i="11"/>
  <c r="K43" i="11"/>
  <c r="K2" i="11" l="1"/>
  <c r="J43" i="11"/>
  <c r="J2" i="11"/>
  <c r="K63" i="9"/>
  <c r="K2" i="9"/>
  <c r="J63" i="9"/>
  <c r="J2" i="9"/>
  <c r="I63" i="9"/>
  <c r="I2" i="9"/>
  <c r="K43" i="8"/>
  <c r="K2" i="8"/>
  <c r="J43" i="8"/>
  <c r="J2" i="8"/>
  <c r="I43" i="8"/>
  <c r="I2" i="8"/>
  <c r="K21" i="7"/>
  <c r="K2" i="7"/>
  <c r="J21" i="7"/>
  <c r="J2" i="7"/>
  <c r="I21" i="7"/>
  <c r="I2" i="7"/>
  <c r="K10" i="6"/>
  <c r="K2" i="6"/>
  <c r="J10" i="6"/>
  <c r="J2" i="6"/>
  <c r="I10" i="6"/>
  <c r="I2" i="6"/>
  <c r="L43" i="5"/>
  <c r="L2" i="5"/>
  <c r="K43" i="5"/>
  <c r="K2" i="5"/>
  <c r="J43" i="5"/>
  <c r="J2" i="5"/>
  <c r="K63" i="4"/>
  <c r="K2" i="4"/>
  <c r="J63" i="4"/>
  <c r="J2" i="4"/>
  <c r="I63" i="4"/>
  <c r="I2" i="4"/>
  <c r="K43" i="3"/>
  <c r="K2" i="3"/>
  <c r="J43" i="3"/>
  <c r="J2" i="3"/>
  <c r="I43" i="3"/>
  <c r="I2" i="3"/>
  <c r="K21" i="2"/>
  <c r="K2" i="2"/>
  <c r="J21" i="2"/>
  <c r="J2" i="2"/>
  <c r="I21" i="2"/>
  <c r="I2" i="2"/>
  <c r="K10" i="1"/>
  <c r="K2" i="1"/>
  <c r="J10" i="1"/>
  <c r="J2" i="1"/>
  <c r="I10" i="1"/>
  <c r="I2" i="1"/>
  <c r="D43" i="5" l="1"/>
  <c r="D84" i="5" s="1"/>
  <c r="D125" i="5" s="1"/>
  <c r="D166" i="5" s="1"/>
  <c r="C43" i="5"/>
  <c r="D2" i="5"/>
  <c r="C2" i="5"/>
  <c r="D43" i="11" l="1"/>
  <c r="D84" i="11" s="1"/>
  <c r="D125" i="11" s="1"/>
  <c r="D166" i="11" s="1"/>
  <c r="C43" i="11"/>
  <c r="D2" i="11"/>
  <c r="C2" i="11"/>
  <c r="E43" i="11" l="1"/>
  <c r="E2" i="11"/>
  <c r="E63" i="9"/>
  <c r="G63" i="9" s="1"/>
  <c r="G124" i="9" s="1"/>
  <c r="G185" i="9" s="1"/>
  <c r="D63" i="9"/>
  <c r="E2" i="9"/>
  <c r="G2" i="9" s="1"/>
  <c r="D2" i="9"/>
  <c r="E43" i="8"/>
  <c r="G43" i="8" s="1"/>
  <c r="G84" i="8" s="1"/>
  <c r="G125" i="8" s="1"/>
  <c r="G166" i="8" s="1"/>
  <c r="D43" i="8"/>
  <c r="E2" i="8"/>
  <c r="G2" i="8" s="1"/>
  <c r="D2" i="8"/>
  <c r="E21" i="7"/>
  <c r="G21" i="7" s="1"/>
  <c r="G40" i="7" s="1"/>
  <c r="G59" i="7" s="1"/>
  <c r="G78" i="7" s="1"/>
  <c r="G97" i="7" s="1"/>
  <c r="G116" i="7" s="1"/>
  <c r="G135" i="7" s="1"/>
  <c r="G154" i="7" s="1"/>
  <c r="G173" i="7" s="1"/>
  <c r="G192" i="7" s="1"/>
  <c r="D21" i="7"/>
  <c r="E2" i="7"/>
  <c r="G2" i="7" s="1"/>
  <c r="D2" i="7"/>
  <c r="E10" i="6"/>
  <c r="G10" i="6" s="1"/>
  <c r="G18" i="6" s="1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D10" i="6"/>
  <c r="C10" i="6"/>
  <c r="E43" i="5"/>
  <c r="E2" i="5"/>
  <c r="E63" i="4"/>
  <c r="G63" i="4" s="1"/>
  <c r="G124" i="4" s="1"/>
  <c r="G185" i="4" s="1"/>
  <c r="D63" i="4"/>
  <c r="C63" i="4"/>
  <c r="E2" i="4"/>
  <c r="G2" i="4" s="1"/>
  <c r="D2" i="4"/>
  <c r="C2" i="4"/>
  <c r="E43" i="3"/>
  <c r="G43" i="3" s="1"/>
  <c r="G84" i="3" s="1"/>
  <c r="G125" i="3" s="1"/>
  <c r="G166" i="3" s="1"/>
  <c r="D43" i="3"/>
  <c r="C43" i="3"/>
  <c r="E2" i="3"/>
  <c r="G2" i="3" s="1"/>
  <c r="D2" i="3"/>
  <c r="C2" i="3"/>
  <c r="E21" i="2"/>
  <c r="G21" i="2" s="1"/>
  <c r="G40" i="2" s="1"/>
  <c r="G59" i="2" s="1"/>
  <c r="G78" i="2" s="1"/>
  <c r="G97" i="2" s="1"/>
  <c r="G116" i="2" s="1"/>
  <c r="G135" i="2" s="1"/>
  <c r="G154" i="2" s="1"/>
  <c r="G173" i="2" s="1"/>
  <c r="G192" i="2" s="1"/>
  <c r="D21" i="2"/>
  <c r="C21" i="2"/>
  <c r="E2" i="2"/>
  <c r="G2" i="2" s="1"/>
  <c r="D2" i="2"/>
  <c r="C2" i="2"/>
  <c r="E10" i="1"/>
  <c r="G10" i="1" s="1"/>
  <c r="G18" i="1" s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D10" i="1"/>
  <c r="C10" i="1"/>
  <c r="I18" i="1" l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K84" i="5"/>
  <c r="K125" i="5" s="1"/>
  <c r="K166" i="5" s="1"/>
  <c r="L84" i="5"/>
  <c r="L125" i="5" s="1"/>
  <c r="L166" i="5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84" i="11" l="1"/>
  <c r="K125" i="11" s="1"/>
  <c r="K166" i="11" s="1"/>
  <c r="L84" i="11"/>
  <c r="L125" i="11" s="1"/>
  <c r="L166" i="11" s="1"/>
  <c r="J18" i="6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F84" i="5" l="1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E124" i="4"/>
  <c r="E185" i="4" s="1"/>
  <c r="D124" i="4"/>
  <c r="D185" i="4" s="1"/>
  <c r="C124" i="4"/>
  <c r="C185" i="4" s="1"/>
  <c r="F84" i="8" l="1"/>
  <c r="F125" i="8" s="1"/>
  <c r="F166" i="8" s="1"/>
  <c r="F124" i="9"/>
  <c r="F185" i="9" s="1"/>
  <c r="F84" i="1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D124" i="9"/>
  <c r="D185" i="9" s="1"/>
  <c r="D84" i="8"/>
  <c r="D125" i="8" s="1"/>
  <c r="D166" i="8" s="1"/>
  <c r="E124" i="9" l="1"/>
  <c r="E185" i="9" s="1"/>
  <c r="E84" i="8"/>
  <c r="E125" i="8" s="1"/>
  <c r="E166" i="8" s="1"/>
  <c r="F84" i="3" l="1"/>
  <c r="F125" i="3" s="1"/>
  <c r="F166" i="3" s="1"/>
  <c r="I84" i="3"/>
  <c r="I125" i="3" s="1"/>
  <c r="I166" i="3" s="1"/>
  <c r="E84" i="3"/>
  <c r="E125" i="3" s="1"/>
  <c r="E166" i="3" s="1"/>
  <c r="D84" i="3"/>
  <c r="D125" i="3" s="1"/>
  <c r="D166" i="3" s="1"/>
  <c r="C84" i="3"/>
  <c r="C125" i="3" s="1"/>
  <c r="C166" i="3" s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C2" i="9" l="1"/>
  <c r="C2" i="8" l="1"/>
  <c r="C2" i="7"/>
  <c r="J124" i="9" l="1"/>
  <c r="J185" i="9" s="1"/>
  <c r="I124" i="9"/>
  <c r="I185" i="9" s="1"/>
  <c r="K124" i="9"/>
  <c r="K185" i="9" s="1"/>
  <c r="K40" i="7"/>
  <c r="K59" i="7" s="1"/>
  <c r="K78" i="7" s="1"/>
  <c r="K97" i="7" s="1"/>
  <c r="K116" i="7" s="1"/>
  <c r="K135" i="7" s="1"/>
  <c r="K154" i="7" s="1"/>
  <c r="K173" i="7" s="1"/>
  <c r="K192" i="7" s="1"/>
  <c r="J40" i="7"/>
  <c r="J59" i="7" s="1"/>
  <c r="J78" i="7" s="1"/>
  <c r="J97" i="7" s="1"/>
  <c r="J116" i="7" s="1"/>
  <c r="J135" i="7" s="1"/>
  <c r="J154" i="7" s="1"/>
  <c r="J173" i="7" s="1"/>
  <c r="J192" i="7" s="1"/>
  <c r="I40" i="7"/>
  <c r="I59" i="7" s="1"/>
  <c r="I78" i="7" s="1"/>
  <c r="I97" i="7" s="1"/>
  <c r="I116" i="7" s="1"/>
  <c r="I135" i="7" s="1"/>
  <c r="I154" i="7" s="1"/>
  <c r="I173" i="7" s="1"/>
  <c r="I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  <c r="C63" i="9"/>
  <c r="C124" i="9" s="1"/>
  <c r="C185" i="9" s="1"/>
  <c r="J84" i="8" l="1"/>
  <c r="J125" i="8" s="1"/>
  <c r="J166" i="8" s="1"/>
  <c r="I84" i="8"/>
  <c r="I125" i="8" s="1"/>
  <c r="I166" i="8" s="1"/>
  <c r="K84" i="8"/>
  <c r="K125" i="8" s="1"/>
  <c r="K166" i="8" s="1"/>
  <c r="C43" i="8"/>
  <c r="C84" i="8" s="1"/>
  <c r="C125" i="8" s="1"/>
  <c r="C166" i="8" s="1"/>
  <c r="D2" i="6" l="1"/>
  <c r="D2" i="1"/>
  <c r="E2" i="6" l="1"/>
  <c r="G2" i="6" s="1"/>
  <c r="E2" i="1"/>
  <c r="G2" i="1" s="1"/>
  <c r="C2" i="6" l="1"/>
  <c r="C2" i="1" l="1"/>
  <c r="H2" i="5" l="1"/>
  <c r="H2" i="11"/>
  <c r="H43" i="11" l="1"/>
  <c r="H84" i="11" s="1"/>
  <c r="H125" i="11" s="1"/>
  <c r="H166" i="11" s="1"/>
  <c r="H43" i="5" l="1"/>
  <c r="H84" i="5" s="1"/>
  <c r="H125" i="5" s="1"/>
  <c r="H166" i="5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<sst xmlns="http://schemas.openxmlformats.org/spreadsheetml/2006/main" count="102" uniqueCount="11">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</sst>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D190">
            <v>-9.7026545533911843</v>
          </cell>
          <cell r="E190">
            <v>-16.517898884374937</v>
          </cell>
          <cell r="F190">
            <v>-2.5818222416749075</v>
          </cell>
          <cell r="G190">
            <v>-4.3953207331813138</v>
          </cell>
        </row>
        <row r="191">
          <cell r="D191">
            <v>-0.89182988854706891</v>
          </cell>
          <cell r="E191">
            <v>-1.5854753574170117</v>
          </cell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>
        <row r="15">
          <cell r="D15">
            <v>7.0339622641509427</v>
          </cell>
          <cell r="F15">
            <v>1.8910652357953603</v>
          </cell>
        </row>
        <row r="24">
          <cell r="E24">
            <v>40.673886792452826</v>
          </cell>
          <cell r="F24">
            <v>101.68471698113207</v>
          </cell>
          <cell r="G24">
            <v>10.935084725986661</v>
          </cell>
          <cell r="H24">
            <v>27.337711814966656</v>
          </cell>
        </row>
        <row r="32">
          <cell r="C32">
            <v>153.65690566037736</v>
          </cell>
          <cell r="D32">
            <v>90.38641509433964</v>
          </cell>
          <cell r="E32">
            <v>41.310320075949612</v>
          </cell>
          <cell r="F32">
            <v>24.30018827997036</v>
          </cell>
        </row>
        <row r="34">
          <cell r="C34">
            <v>20.336943396226413</v>
          </cell>
          <cell r="D34">
            <v>22.596603773584903</v>
          </cell>
          <cell r="E34">
            <v>5.4675423629933304</v>
          </cell>
          <cell r="F34">
            <v>6.07504706999259</v>
          </cell>
        </row>
        <row r="35">
          <cell r="C35">
            <v>11.298301886792451</v>
          </cell>
          <cell r="D35">
            <v>11.298301886792451</v>
          </cell>
          <cell r="E35">
            <v>3.037523534996295</v>
          </cell>
          <cell r="F35">
            <v>3.037523534996295</v>
          </cell>
        </row>
      </sheetData>
      <sheetData sheetId="10">
        <row r="15">
          <cell r="D15">
            <v>7.0339622641509427</v>
          </cell>
          <cell r="F15">
            <v>2.3644490832282496</v>
          </cell>
        </row>
        <row r="24">
          <cell r="E24">
            <v>67.789811320754708</v>
          </cell>
          <cell r="F24">
            <v>135.57962264150942</v>
          </cell>
          <cell r="G24">
            <v>22.787378039612275</v>
          </cell>
          <cell r="H24">
            <v>45.574756079224549</v>
          </cell>
        </row>
        <row r="31">
          <cell r="C31">
            <v>135.57962264150945</v>
          </cell>
          <cell r="D31">
            <v>67.789811320754737</v>
          </cell>
          <cell r="E31">
            <v>45.574756079224549</v>
          </cell>
          <cell r="F31">
            <v>22.787378039612282</v>
          </cell>
        </row>
        <row r="33">
          <cell r="C33">
            <v>22.596603773584903</v>
          </cell>
          <cell r="D33">
            <v>22.596603773584903</v>
          </cell>
          <cell r="E33">
            <v>7.5957926798707591</v>
          </cell>
          <cell r="F33">
            <v>7.5957926798707591</v>
          </cell>
        </row>
      </sheetData>
      <sheetData sheetId="11">
        <row r="15">
          <cell r="D15">
            <v>7.0339622641509427</v>
          </cell>
          <cell r="F15">
            <v>2.0534661484309105</v>
          </cell>
        </row>
        <row r="24">
          <cell r="E24">
            <v>67.789811320754708</v>
          </cell>
          <cell r="F24">
            <v>135.57962264150942</v>
          </cell>
          <cell r="G24">
            <v>19.790280005502851</v>
          </cell>
          <cell r="H24">
            <v>39.580560011005701</v>
          </cell>
        </row>
        <row r="31">
          <cell r="C31">
            <v>135.57962264150945</v>
          </cell>
          <cell r="D31">
            <v>67.789811320754737</v>
          </cell>
          <cell r="E31">
            <v>39.580560011005701</v>
          </cell>
          <cell r="F31">
            <v>19.790280005502851</v>
          </cell>
        </row>
        <row r="33">
          <cell r="C33">
            <v>22.596603773584903</v>
          </cell>
          <cell r="D33">
            <v>22.596603773584903</v>
          </cell>
          <cell r="E33">
            <v>6.5967600018342836</v>
          </cell>
          <cell r="F33">
            <v>6.5967600018342836</v>
          </cell>
        </row>
      </sheetData>
      <sheetData sheetId="12">
        <row r="15">
          <cell r="D15">
            <v>7.0339622641509427</v>
          </cell>
          <cell r="F15">
            <v>3.0073877240786118</v>
          </cell>
        </row>
        <row r="24">
          <cell r="E24">
            <v>67.789811320754708</v>
          </cell>
          <cell r="F24">
            <v>135.57962264150942</v>
          </cell>
          <cell r="G24">
            <v>28.983699190807645</v>
          </cell>
          <cell r="H24">
            <v>57.96739838161529</v>
          </cell>
        </row>
        <row r="31">
          <cell r="C31">
            <v>135.57962264150945</v>
          </cell>
          <cell r="D31">
            <v>67.789811320754737</v>
          </cell>
          <cell r="E31">
            <v>57.967398381615297</v>
          </cell>
          <cell r="F31">
            <v>28.983699190807648</v>
          </cell>
        </row>
        <row r="33">
          <cell r="C33">
            <v>22.596603773584903</v>
          </cell>
          <cell r="D33">
            <v>22.596603773584903</v>
          </cell>
          <cell r="E33">
            <v>9.6612330636025501</v>
          </cell>
          <cell r="F33">
            <v>9.6612330636025501</v>
          </cell>
        </row>
      </sheetData>
      <sheetData sheetId="13">
        <row r="15">
          <cell r="D15">
            <v>7.0339622641509427</v>
          </cell>
          <cell r="F15">
            <v>1.8716981132075468</v>
          </cell>
        </row>
        <row r="25">
          <cell r="E25">
            <v>101.68471698113207</v>
          </cell>
          <cell r="F25">
            <v>22.596603773584903</v>
          </cell>
          <cell r="G25">
            <v>27.057735849056606</v>
          </cell>
          <cell r="H25">
            <v>6.0128301886792457</v>
          </cell>
        </row>
        <row r="26">
          <cell r="E26">
            <v>101.68471698113207</v>
          </cell>
          <cell r="F26">
            <v>180.77283018867922</v>
          </cell>
          <cell r="G26">
            <v>27.057735849056606</v>
          </cell>
          <cell r="H26">
            <v>48.102641509433965</v>
          </cell>
        </row>
        <row r="33">
          <cell r="C33">
            <v>22.596603773584903</v>
          </cell>
          <cell r="D33">
            <v>22.596603773584903</v>
          </cell>
          <cell r="E33">
            <v>6.0128301886792457</v>
          </cell>
          <cell r="F33">
            <v>6.0128301886792457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activeCell="J10" sqref="J10"/>
    </sheetView>
  </sheetViews>
  <sheetFormatPr defaultColWidth="11.44140625" defaultRowHeight="14.4" x14ac:dyDescent="0.3"/>
  <cols>
    <col min="1" max="1" width="6.88671875" customWidth="1"/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'[1]PF-FP_S1_7y'!$C$32*44/12*1000</f>
        <v>563408.65408805024</v>
      </c>
      <c r="D2" s="1">
        <f>'[1]PF-FP_S1_7y'!$D$15*44/12*1000</f>
        <v>25791.194968553456</v>
      </c>
      <c r="E2" s="1">
        <f>'[1]PF-FP_S1_7y'!$E$24*44/12*1000</f>
        <v>149137.58490566036</v>
      </c>
      <c r="F2" s="3">
        <v>0</v>
      </c>
      <c r="G2" s="4">
        <f>((E2*12/44)/0.386)*([1]LCI!$E$185/1000)</f>
        <v>69961.44668665361</v>
      </c>
      <c r="H2" s="1">
        <v>0</v>
      </c>
      <c r="I2" s="5">
        <f>('[1]PF-FP_S1_7y'!$C$34+'[1]PF-FP_S1_7y'!$C$35)*44/12*-1*1000*0.5</f>
        <v>-57997.949685534586</v>
      </c>
      <c r="J2" s="1">
        <f>('[1]PF-FP_S1_7y'!$C$34+'[1]PF-FP_S1_7y'!$C$35)*16/12*1000*0.5*0.5</f>
        <v>10545.08176100629</v>
      </c>
      <c r="K2" s="1">
        <f>('[1]PF-FP_S1_7y'!$C$34+'[1]PF-FP_S1_7y'!$C$35)*44/12*1000*0.5*0.5</f>
        <v>28998.974842767293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'[1]PF-FP_S1_7y'!$E$32*44/12*1000</f>
        <v>151471.17361181526</v>
      </c>
      <c r="D10" s="5">
        <f>'[1]PF-FP_S1_7y'!$F$15*44/12*1000</f>
        <v>6933.9058645829882</v>
      </c>
      <c r="E10" s="1">
        <f>'[1]PF-FP_S1_7y'!$G$24*44/12*1000</f>
        <v>40095.310661951087</v>
      </c>
      <c r="F10" s="3">
        <v>0</v>
      </c>
      <c r="G10" s="4">
        <f>((E10*12/44)/0.386)*([1]LCI!$E$185/1000)</f>
        <v>18808.980586854334</v>
      </c>
      <c r="H10" s="1">
        <v>0</v>
      </c>
      <c r="I10" s="5">
        <f>('[1]PF-FP_S1_7y'!$E$34+'[1]PF-FP_S1_7y'!$E$35)*44/12*-1*1000*0.5</f>
        <v>-15592.62081298098</v>
      </c>
      <c r="J10" s="1">
        <f>('[1]PF-FP_S1_7y'!$E$34+'[1]PF-FP_S1_7y'!$E$35)*16/12*1000*0.5*0.5</f>
        <v>2835.0219659965419</v>
      </c>
      <c r="K10" s="1">
        <f>('[1]PF-FP_S1_7y'!$E$34+'[1]PF-FP_S1_7y'!$E$35)*44/12*1000*0.5*0.5</f>
        <v>7796.3104064904901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-15592.62081298098</v>
      </c>
      <c r="J18" s="5">
        <f t="shared" ref="J18:K18" si="0">J10</f>
        <v>2835.0219659965419</v>
      </c>
      <c r="K18" s="5">
        <f t="shared" si="0"/>
        <v>7796.3104064904901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-15592.62081298098</v>
      </c>
      <c r="J26" s="5">
        <f t="shared" ref="J26:K26" si="1">J18</f>
        <v>2835.0219659965419</v>
      </c>
      <c r="K26" s="5">
        <f t="shared" si="1"/>
        <v>7796.3104064904901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-15592.62081298098</v>
      </c>
      <c r="J34" s="5">
        <f t="shared" ref="J34:K34" si="2">J26</f>
        <v>2835.0219659965419</v>
      </c>
      <c r="K34" s="5">
        <f t="shared" si="2"/>
        <v>7796.3104064904901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-15592.62081298098</v>
      </c>
      <c r="J42" s="5">
        <f t="shared" ref="J42:K42" si="3">J34</f>
        <v>2835.0219659965419</v>
      </c>
      <c r="K42" s="5">
        <f t="shared" si="3"/>
        <v>7796.3104064904901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-15592.62081298098</v>
      </c>
      <c r="J50" s="5">
        <f t="shared" ref="J50:K50" si="4">J42</f>
        <v>2835.0219659965419</v>
      </c>
      <c r="K50" s="5">
        <f t="shared" si="4"/>
        <v>7796.3104064904901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-15592.62081298098</v>
      </c>
      <c r="J58" s="5">
        <f t="shared" ref="J58:K58" si="5">J50</f>
        <v>2835.0219659965419</v>
      </c>
      <c r="K58" s="5">
        <f t="shared" si="5"/>
        <v>7796.3104064904901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-15592.62081298098</v>
      </c>
      <c r="J66" s="5">
        <f t="shared" ref="J66:K66" si="6">J58</f>
        <v>2835.0219659965419</v>
      </c>
      <c r="K66" s="5">
        <f t="shared" si="6"/>
        <v>7796.3104064904901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-15592.62081298098</v>
      </c>
      <c r="J74" s="5">
        <f t="shared" ref="J74:K74" si="7">J66</f>
        <v>2835.0219659965419</v>
      </c>
      <c r="K74" s="5">
        <f t="shared" si="7"/>
        <v>7796.3104064904901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-15592.62081298098</v>
      </c>
      <c r="J82" s="5">
        <f t="shared" ref="J82:K82" si="8">J74</f>
        <v>2835.0219659965419</v>
      </c>
      <c r="K82" s="5">
        <f t="shared" si="8"/>
        <v>7796.3104064904901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-15592.62081298098</v>
      </c>
      <c r="J90" s="5">
        <f t="shared" ref="J90:K90" si="9">J82</f>
        <v>2835.0219659965419</v>
      </c>
      <c r="K90" s="5">
        <f t="shared" si="9"/>
        <v>7796.3104064904901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-15592.62081298098</v>
      </c>
      <c r="J98" s="5">
        <f t="shared" ref="J98:K98" si="10">J90</f>
        <v>2835.0219659965419</v>
      </c>
      <c r="K98" s="5">
        <f t="shared" si="10"/>
        <v>7796.3104064904901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1">
        <f>D98</f>
        <v>6933.9058645829882</v>
      </c>
      <c r="E106" s="1">
        <f>E98</f>
        <v>40095.310661951087</v>
      </c>
      <c r="F106" s="3">
        <v>0</v>
      </c>
      <c r="G106" s="1">
        <f>G98</f>
        <v>18808.980586854334</v>
      </c>
      <c r="H106" s="1">
        <v>0</v>
      </c>
      <c r="I106" s="1">
        <f>I98</f>
        <v>-15592.62081298098</v>
      </c>
      <c r="J106" s="5">
        <f t="shared" ref="J106:K106" si="11">J98</f>
        <v>2835.0219659965419</v>
      </c>
      <c r="K106" s="5">
        <f t="shared" si="11"/>
        <v>7796.3104064904901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1">
        <f>D106</f>
        <v>6933.9058645829882</v>
      </c>
      <c r="E114" s="1">
        <f>E106</f>
        <v>40095.310661951087</v>
      </c>
      <c r="F114" s="3">
        <v>0</v>
      </c>
      <c r="G114" s="1">
        <f>G106</f>
        <v>18808.980586854334</v>
      </c>
      <c r="H114" s="1">
        <v>0</v>
      </c>
      <c r="I114" s="1">
        <f>I106</f>
        <v>-15592.62081298098</v>
      </c>
      <c r="J114" s="5">
        <f t="shared" ref="J114:K114" si="12">J106</f>
        <v>2835.0219659965419</v>
      </c>
      <c r="K114" s="5">
        <f t="shared" si="12"/>
        <v>7796.3104064904901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1">
        <f>D114</f>
        <v>6933.9058645829882</v>
      </c>
      <c r="E122" s="1">
        <f>E114</f>
        <v>40095.310661951087</v>
      </c>
      <c r="F122" s="3">
        <v>0</v>
      </c>
      <c r="G122" s="1">
        <f>G114</f>
        <v>18808.980586854334</v>
      </c>
      <c r="H122" s="1">
        <v>0</v>
      </c>
      <c r="I122" s="1">
        <f>I114</f>
        <v>-15592.62081298098</v>
      </c>
      <c r="J122" s="5">
        <f t="shared" ref="J122:K122" si="13">J114</f>
        <v>2835.0219659965419</v>
      </c>
      <c r="K122" s="5">
        <f t="shared" si="13"/>
        <v>7796.3104064904901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1">
        <f>D122</f>
        <v>6933.9058645829882</v>
      </c>
      <c r="E130" s="1">
        <f>E122</f>
        <v>40095.310661951087</v>
      </c>
      <c r="F130" s="3">
        <v>0</v>
      </c>
      <c r="G130" s="1">
        <f>G122</f>
        <v>18808.980586854334</v>
      </c>
      <c r="H130" s="1">
        <v>0</v>
      </c>
      <c r="I130" s="1">
        <f>I122</f>
        <v>-15592.62081298098</v>
      </c>
      <c r="J130" s="5">
        <f t="shared" ref="J130:K130" si="14">J122</f>
        <v>2835.0219659965419</v>
      </c>
      <c r="K130" s="5">
        <f t="shared" si="14"/>
        <v>7796.3104064904901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1">
        <f>D130</f>
        <v>6933.9058645829882</v>
      </c>
      <c r="E138" s="1">
        <f>E130</f>
        <v>40095.310661951087</v>
      </c>
      <c r="F138" s="3">
        <v>0</v>
      </c>
      <c r="G138" s="1">
        <f>G130</f>
        <v>18808.980586854334</v>
      </c>
      <c r="H138" s="1">
        <v>0</v>
      </c>
      <c r="I138" s="1">
        <f>I130</f>
        <v>-15592.62081298098</v>
      </c>
      <c r="J138" s="5">
        <f t="shared" ref="J138:K138" si="15">J130</f>
        <v>2835.0219659965419</v>
      </c>
      <c r="K138" s="5">
        <f t="shared" si="15"/>
        <v>7796.3104064904901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1">
        <f>D138</f>
        <v>6933.9058645829882</v>
      </c>
      <c r="E146" s="1">
        <f>E138</f>
        <v>40095.310661951087</v>
      </c>
      <c r="F146" s="3">
        <v>0</v>
      </c>
      <c r="G146" s="1">
        <f>G138</f>
        <v>18808.980586854334</v>
      </c>
      <c r="H146" s="1">
        <v>0</v>
      </c>
      <c r="I146" s="1">
        <f>I138</f>
        <v>-15592.62081298098</v>
      </c>
      <c r="J146" s="5">
        <f t="shared" ref="J146:K146" si="16">J138</f>
        <v>2835.0219659965419</v>
      </c>
      <c r="K146" s="5">
        <f t="shared" si="16"/>
        <v>7796.3104064904901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1">
        <f>D146</f>
        <v>6933.9058645829882</v>
      </c>
      <c r="E154" s="1">
        <f>E146</f>
        <v>40095.310661951087</v>
      </c>
      <c r="F154" s="3">
        <v>0</v>
      </c>
      <c r="G154" s="1">
        <f>G146</f>
        <v>18808.980586854334</v>
      </c>
      <c r="H154" s="1">
        <v>0</v>
      </c>
      <c r="I154" s="1">
        <f>I146</f>
        <v>-15592.62081298098</v>
      </c>
      <c r="J154" s="5">
        <f t="shared" ref="J154:K154" si="17">J146</f>
        <v>2835.0219659965419</v>
      </c>
      <c r="K154" s="5">
        <f t="shared" si="17"/>
        <v>7796.3104064904901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1">
        <f>D154</f>
        <v>6933.9058645829882</v>
      </c>
      <c r="E162" s="1">
        <f>E154</f>
        <v>40095.310661951087</v>
      </c>
      <c r="F162" s="3">
        <v>0</v>
      </c>
      <c r="G162" s="1">
        <f>G154</f>
        <v>18808.980586854334</v>
      </c>
      <c r="H162" s="1">
        <v>0</v>
      </c>
      <c r="I162" s="1">
        <f>I154</f>
        <v>-15592.62081298098</v>
      </c>
      <c r="J162" s="5">
        <f t="shared" ref="J162:K162" si="18">J154</f>
        <v>2835.0219659965419</v>
      </c>
      <c r="K162" s="5">
        <f t="shared" si="18"/>
        <v>7796.3104064904901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1">
        <f>D162</f>
        <v>6933.9058645829882</v>
      </c>
      <c r="E170" s="1">
        <f>E162</f>
        <v>40095.310661951087</v>
      </c>
      <c r="F170" s="3">
        <v>0</v>
      </c>
      <c r="G170" s="1">
        <f>G162</f>
        <v>18808.980586854334</v>
      </c>
      <c r="H170" s="1">
        <v>0</v>
      </c>
      <c r="I170" s="1">
        <f>I162</f>
        <v>-15592.62081298098</v>
      </c>
      <c r="J170" s="5">
        <f t="shared" ref="J170:K170" si="19">J162</f>
        <v>2835.0219659965419</v>
      </c>
      <c r="K170" s="5">
        <f t="shared" si="19"/>
        <v>7796.3104064904901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1">
        <f>D170</f>
        <v>6933.9058645829882</v>
      </c>
      <c r="E178" s="1">
        <f>E170</f>
        <v>40095.310661951087</v>
      </c>
      <c r="F178" s="3">
        <v>0</v>
      </c>
      <c r="G178" s="1">
        <f>G170</f>
        <v>18808.980586854334</v>
      </c>
      <c r="H178" s="1">
        <v>0</v>
      </c>
      <c r="I178" s="1">
        <f>I170</f>
        <v>-15592.62081298098</v>
      </c>
      <c r="J178" s="5">
        <f t="shared" ref="J178:K178" si="20">J170</f>
        <v>2835.0219659965419</v>
      </c>
      <c r="K178" s="5">
        <f t="shared" si="20"/>
        <v>7796.3104064904901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1">
        <f>D178</f>
        <v>6933.9058645829882</v>
      </c>
      <c r="E186" s="1">
        <f>E178</f>
        <v>40095.310661951087</v>
      </c>
      <c r="F186" s="3">
        <v>0</v>
      </c>
      <c r="G186" s="1">
        <f>G178</f>
        <v>18808.980586854334</v>
      </c>
      <c r="H186" s="1">
        <v>0</v>
      </c>
      <c r="I186" s="1">
        <f>I178</f>
        <v>-15592.62081298098</v>
      </c>
      <c r="J186" s="5">
        <f t="shared" ref="J186:K186" si="21">J178</f>
        <v>2835.0219659965419</v>
      </c>
      <c r="K186" s="5">
        <f t="shared" si="21"/>
        <v>7796.3104064904901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1">
        <f>D186</f>
        <v>6933.9058645829882</v>
      </c>
      <c r="E194" s="1">
        <f>E186</f>
        <v>40095.310661951087</v>
      </c>
      <c r="F194" s="3">
        <v>0</v>
      </c>
      <c r="G194" s="1">
        <f>G186</f>
        <v>18808.980586854334</v>
      </c>
      <c r="H194" s="1">
        <v>0</v>
      </c>
      <c r="I194" s="1">
        <f>I186</f>
        <v>-15592.62081298098</v>
      </c>
      <c r="J194" s="5">
        <f t="shared" ref="J194:K194" si="22">J186</f>
        <v>2835.0219659965419</v>
      </c>
      <c r="K194" s="5">
        <f t="shared" si="22"/>
        <v>7796.3104064904901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1">
        <f>D194</f>
        <v>6933.9058645829882</v>
      </c>
      <c r="E202" s="1">
        <f>E194</f>
        <v>40095.310661951087</v>
      </c>
      <c r="F202" s="3">
        <v>0</v>
      </c>
      <c r="G202" s="1">
        <f>G194</f>
        <v>18808.980586854334</v>
      </c>
      <c r="H202" s="1">
        <v>0</v>
      </c>
      <c r="I202" s="1">
        <f>I194</f>
        <v>-15592.62081298098</v>
      </c>
      <c r="J202" s="5">
        <f t="shared" ref="J202:K202" si="23">J194</f>
        <v>2835.0219659965419</v>
      </c>
      <c r="K202" s="5">
        <f t="shared" si="23"/>
        <v>7796.3104064904901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topLeftCell="C1" workbookViewId="0">
      <selection activeCell="H8" sqref="H8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5.109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'[1]PF-FP_S1_Hbr'!$F$25*1000*44/12</f>
        <v>82854.213836477968</v>
      </c>
      <c r="D2" s="1">
        <f>'[1]PF-FP_S1_Hbr'!$F$26*1000*44/12</f>
        <v>662833.71069182374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([1]Kayu!$E$190+[1]Kayu!$E$191)*44/12*-1*1000</f>
        <v>66379.038886570474</v>
      </c>
      <c r="I2" s="5">
        <v>0</v>
      </c>
      <c r="J2" s="5">
        <f>'[1]PF-FP_S1_Hbr'!$D$33*44/12*-1*1000*0.5</f>
        <v>-41427.106918238991</v>
      </c>
      <c r="K2" s="1">
        <f>'[1]PF-FP_S1_Hbr'!$D$33*16/12*1000*0.5*0.5</f>
        <v>7532.2012578616341</v>
      </c>
      <c r="L2" s="1">
        <f>'[1]PF-FP_S1_Hbr'!$D$33*44/12*1000*0.5*0.5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'[1]PF-FP_S1_Hbr'!$H$25*1000*44/12</f>
        <v>22047.044025157233</v>
      </c>
      <c r="D43" s="1">
        <f>'[1]PF-FP_S1_Hbr'!$H$26*1000*44/12</f>
        <v>176376.35220125786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([1]Kayu!$G$190+[1]Kayu!$G$191)*44/12*-1*1000</f>
        <v>17663.091892563818</v>
      </c>
      <c r="I43" s="5">
        <v>0</v>
      </c>
      <c r="J43" s="1">
        <f>'[1]PF-FP_S1_Hbr'!$F$33*44/12*-1*1000*0.5</f>
        <v>-11023.522012578616</v>
      </c>
      <c r="K43" s="1">
        <f>'[1]PF-FP_S1_Hbr'!$F$33*16/12*1000*0.5*0.5</f>
        <v>2004.2767295597487</v>
      </c>
      <c r="L43" s="1">
        <f>'[1]PF-FP_S1_Hbr'!$F$33*44/12*1000*0.5*0.5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108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 t="shared" si="0"/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si="0"/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0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0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0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0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0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0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0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0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0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0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0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0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0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0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0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0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0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0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0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0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0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0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ref="H109:H172" si="2">H68</f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1">
        <f t="shared" si="2"/>
        <v>17663.091892563818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 t="shared" si="2"/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si="2"/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2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2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2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2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2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2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2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2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2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2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2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2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2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2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2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2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2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2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2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2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2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2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2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2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2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2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2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2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2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2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2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2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2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2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2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2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2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2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4">E125</f>
        <v>6862.8930817610044</v>
      </c>
      <c r="F166" s="1">
        <f t="shared" si="4"/>
        <v>0</v>
      </c>
      <c r="G166" s="1">
        <f t="shared" si="4"/>
        <v>0</v>
      </c>
      <c r="H166" s="1">
        <f t="shared" si="2"/>
        <v>17663.091892563818</v>
      </c>
      <c r="I166" s="5">
        <v>0</v>
      </c>
      <c r="J166" s="1">
        <f t="shared" si="4"/>
        <v>-11023.522012578616</v>
      </c>
      <c r="K166" s="1">
        <f t="shared" si="4"/>
        <v>2004.2767295597487</v>
      </c>
      <c r="L166" s="1">
        <f t="shared" si="4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 t="shared" si="2"/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si="2"/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2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2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2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2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ref="H173:H202" si="5">H132</f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5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5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5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5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5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5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5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5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5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5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5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5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5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5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5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5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5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5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5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5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5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5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5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5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5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5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5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5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5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5"/>
    </row>
    <row r="206" spans="2:12" x14ac:dyDescent="0.3">
      <c r="H206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6.21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'[1]PF-FP_S1_18y'!$C$31*44/12*1000</f>
        <v>497125.28301886795</v>
      </c>
      <c r="D2" s="1">
        <f>'[1]PF-FP_S1_18y'!$D$15*44/12*1000</f>
        <v>25791.194968553456</v>
      </c>
      <c r="E2" s="1">
        <f>'[1]PF-FP_S1_18y'!$E$24*44/12*1000</f>
        <v>248562.64150943392</v>
      </c>
      <c r="F2" s="3">
        <v>0</v>
      </c>
      <c r="G2" s="1">
        <f>((E2*12/44)/0.51)*([1]LCI!$E$169/1000)</f>
        <v>113064.32543593782</v>
      </c>
      <c r="H2" s="1">
        <v>0</v>
      </c>
      <c r="I2" s="5">
        <f>'[1]PF-FP_S1_18y'!$C$33*44/12*-1*1000*0.5</f>
        <v>-41427.106918238991</v>
      </c>
      <c r="J2" s="1">
        <f>'[1]PF-FP_S1_18y'!$C$33*16/12*1000*0.5*0.5</f>
        <v>7532.2012578616341</v>
      </c>
      <c r="K2" s="1">
        <f>'[1]PF-FP_S1_18y'!$C$33*44/12*1000*0.5*0.5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'[1]PF-FP_S1_18y'!$E$31*44/12*1000</f>
        <v>167107.4389571567</v>
      </c>
      <c r="D21" s="5">
        <f>'[1]PF-FP_S1_18y'!$F$15*44/12*1000</f>
        <v>8669.6466385035801</v>
      </c>
      <c r="E21" s="1">
        <f>'[1]PF-FP_S1_18y'!$G$24*44/12*1000</f>
        <v>83553.71947857835</v>
      </c>
      <c r="F21" s="3">
        <v>0</v>
      </c>
      <c r="G21" s="4">
        <f>((E21*12/44)/0.51)*([1]LCI!$E$169/1000)</f>
        <v>38006.294401849969</v>
      </c>
      <c r="H21" s="1">
        <v>0</v>
      </c>
      <c r="I21" s="1">
        <f>'[1]PF-FP_S1_18y'!$E$33*44/12*-1*1000*0.5</f>
        <v>-13925.619913096391</v>
      </c>
      <c r="J21" s="1">
        <f>'[1]PF-FP_S1_18y'!$E$33*16/12*1000*0.5*0.5</f>
        <v>2531.9308932902527</v>
      </c>
      <c r="K21" s="1">
        <f>'[1]PF-FP_S1_18y'!$E$33*44/12*1000*0.5*0.5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G2" sqref="G2"/>
    </sheetView>
  </sheetViews>
  <sheetFormatPr defaultColWidth="11.44140625" defaultRowHeight="14.4" x14ac:dyDescent="0.3"/>
  <cols>
    <col min="2" max="2" width="11.44140625" style="1"/>
    <col min="3" max="3" width="26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'[1]PF-FP_S1_40y'!$C$31*44/12*1000</f>
        <v>497125.28301886795</v>
      </c>
      <c r="D2" s="1">
        <f>'[1]PF-FP_S1_40y'!$D$15*44/12*1000</f>
        <v>25791.194968553456</v>
      </c>
      <c r="E2" s="1">
        <f>'[1]PF-FP_S1_40y'!$E$24*44/12*1000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'[1]PF-FP_S1_40y'!$C$33*44/12*-1*1000*0.5</f>
        <v>-41427.106918238991</v>
      </c>
      <c r="J2" s="1">
        <f>'[1]PF-FP_S1_40y'!$C$33*16/12*1000*0.5*0.5</f>
        <v>7532.2012578616341</v>
      </c>
      <c r="K2" s="1">
        <f>'[1]PF-FP_S1_40y'!$C$33*44/12*1000*0.5*0.5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'[1]PF-FP_S1_40y'!$E$31*44/12*1000</f>
        <v>145128.72004035424</v>
      </c>
      <c r="D43" s="5">
        <f>'[1]PF-FP_S1_40y'!$F$15*44/12*1000</f>
        <v>7529.3758775800052</v>
      </c>
      <c r="E43" s="1">
        <f>'[1]PF-FP_S1_40y'!$G$24*44/12*1000</f>
        <v>72564.360020177119</v>
      </c>
      <c r="F43" s="3">
        <v>0</v>
      </c>
      <c r="G43" s="4">
        <f>((E43*12/44)/0.51)*([1]LCI!$E$149/1000)</f>
        <v>17857.763043412557</v>
      </c>
      <c r="H43" s="1">
        <v>0</v>
      </c>
      <c r="I43" s="1">
        <f>'[1]PF-FP_S1_40y'!$E$33*44/12*-1*1000*0.5</f>
        <v>-12094.060003362854</v>
      </c>
      <c r="J43" s="1">
        <f>'[1]PF-FP_S1_40y'!$E$33*16/12*1000*0.5*0.5</f>
        <v>2198.9200006114279</v>
      </c>
      <c r="K43" s="1">
        <f>'[1]PF-FP_S1_40y'!$E$33*44/12*1000*0.5*0.5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K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v>0</v>
      </c>
      <c r="I84" s="1">
        <f t="shared" si="0"/>
        <v>-12094.060003362854</v>
      </c>
      <c r="J84" s="1">
        <f t="shared" si="0"/>
        <v>2198.9200006114279</v>
      </c>
      <c r="K84" s="1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K125" si="1">D84</f>
        <v>7529.3758775800052</v>
      </c>
      <c r="E125" s="1">
        <f t="shared" si="1"/>
        <v>72564.360020177119</v>
      </c>
      <c r="F125" s="1">
        <f t="shared" si="1"/>
        <v>0</v>
      </c>
      <c r="G125" s="1">
        <f t="shared" si="1"/>
        <v>17857.763043412557</v>
      </c>
      <c r="H125" s="1">
        <v>0</v>
      </c>
      <c r="I125" s="1">
        <f t="shared" si="1"/>
        <v>-12094.060003362854</v>
      </c>
      <c r="J125" s="1">
        <f t="shared" si="1"/>
        <v>2198.9200006114279</v>
      </c>
      <c r="K125" s="1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K166" si="2">D125</f>
        <v>7529.3758775800052</v>
      </c>
      <c r="E166" s="1">
        <f t="shared" si="2"/>
        <v>72564.360020177119</v>
      </c>
      <c r="F166" s="1">
        <f t="shared" si="2"/>
        <v>0</v>
      </c>
      <c r="G166" s="1">
        <f t="shared" si="2"/>
        <v>17857.763043412557</v>
      </c>
      <c r="H166" s="1">
        <v>0</v>
      </c>
      <c r="I166" s="1">
        <f t="shared" si="2"/>
        <v>-12094.060003362854</v>
      </c>
      <c r="J166" s="1">
        <f t="shared" si="2"/>
        <v>2198.9200006114279</v>
      </c>
      <c r="K166" s="1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topLeftCell="A46" workbookViewId="0">
      <selection activeCell="J63" sqref="J63"/>
    </sheetView>
  </sheetViews>
  <sheetFormatPr defaultColWidth="11.44140625" defaultRowHeight="14.4" x14ac:dyDescent="0.3"/>
  <cols>
    <col min="2" max="2" width="11.44140625" style="1"/>
    <col min="3" max="3" width="26.77734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'[1]PF-FP_S1_60y'!$C$31*44/12*1000</f>
        <v>497125.28301886795</v>
      </c>
      <c r="D2" s="1">
        <f>'[1]PF-FP_S1_60y'!$D$15*44/12*1000</f>
        <v>25791.194968553456</v>
      </c>
      <c r="E2" s="1">
        <f>'[1]PF-FP_S1_60y'!$E$24*44/12*1000</f>
        <v>248562.64150943392</v>
      </c>
      <c r="F2" s="3">
        <v>0</v>
      </c>
      <c r="G2" s="4">
        <f>((E2*12/44)/0.51)*([1]LCI!$E$149/1000)</f>
        <v>61170.149537402875</v>
      </c>
      <c r="H2" s="1">
        <v>0</v>
      </c>
      <c r="I2" s="5">
        <f>'[1]PF-FP_S1_60y'!$C$33*44/12*-1*1000*0.5</f>
        <v>-41427.106918238991</v>
      </c>
      <c r="J2" s="1">
        <f>'[1]PF-FP_S1_60y'!$C$33*16/12*1000*0.5*0.5</f>
        <v>7532.2012578616341</v>
      </c>
      <c r="K2" s="1">
        <f>'[1]PF-FP_S1_60y'!$C$33*44/12*1000*0.5*0.5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'[1]PF-FP_S1_60y'!$E$31*44/12*1000</f>
        <v>212547.12739925607</v>
      </c>
      <c r="D63" s="1">
        <f>'[1]PF-FP_S1_60y'!$F$15*44/12*1000</f>
        <v>11027.088321621577</v>
      </c>
      <c r="E63" s="1">
        <f>'[1]PF-FP_S1_60y'!$G$24*44/12*1000</f>
        <v>106273.56369962802</v>
      </c>
      <c r="F63" s="3">
        <v>0</v>
      </c>
      <c r="G63" s="4">
        <f>((E63*12/44)/0.51)*([1]LCI!$E$149/1000)</f>
        <v>26153.446647903551</v>
      </c>
      <c r="H63" s="1">
        <v>0</v>
      </c>
      <c r="I63" s="1">
        <f>'[1]PF-FP_S1_60y'!$E$33*44/12*-1*1000*0.5</f>
        <v>-17712.260616604679</v>
      </c>
      <c r="J63" s="1">
        <f>'[1]PF-FP_S1_60y'!$E$33*16/12*1000*0.5*0.5</f>
        <v>3220.41102120085</v>
      </c>
      <c r="K63" s="1">
        <f>'[1]PF-FP_S1_60y'!$E$33*44/12*1000*0.5*0.5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abSelected="1" topLeftCell="D1" workbookViewId="0">
      <selection activeCell="L2" sqref="L2"/>
    </sheetView>
  </sheetViews>
  <sheetFormatPr defaultColWidth="11.44140625" defaultRowHeight="14.4" x14ac:dyDescent="0.3"/>
  <cols>
    <col min="2" max="2" width="11.44140625" style="1"/>
    <col min="3" max="4" width="28.3320312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3.44140625" style="1" customWidth="1"/>
    <col min="12" max="12" width="22.8867187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'[1]PF-FP_S1_Hbr'!$E$25*1000*44/12</f>
        <v>372843.9622641509</v>
      </c>
      <c r="D2" s="1">
        <f>'[1]PF-FP_S1_Hbr'!$E$26*1000*44/12</f>
        <v>372843.9622641509</v>
      </c>
      <c r="E2" s="1">
        <f>'[1]PF-FP_S1_Hbr'!$D$15*44/12*1000</f>
        <v>25791.194968553456</v>
      </c>
      <c r="F2" s="1">
        <v>0</v>
      </c>
      <c r="G2" s="3">
        <v>0</v>
      </c>
      <c r="H2" s="5">
        <f>([1]Kayu!$D$190+[1]Kayu!$D$191)*44/12*-1*1000</f>
        <v>38846.4429537736</v>
      </c>
      <c r="I2" s="5">
        <v>0</v>
      </c>
      <c r="J2" s="5">
        <f>'[1]PF-FP_S1_Hbr'!$C$33*44/12*-1*1000*0.5</f>
        <v>-41427.106918238991</v>
      </c>
      <c r="K2" s="1">
        <f>'[1]PF-FP_S1_Hbr'!$C$33*16/12*1000*0.5*0.5</f>
        <v>7532.2012578616341</v>
      </c>
      <c r="L2" s="1">
        <f>'[1]PF-FP_S1_Hbr'!$C$33*44/12*1000*0.5*0.5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[1]LCI!$E$127*0.8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[1]LCI!$E$127*0.8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[1]LCI!$E$127*0.8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[1]LCI!$E$127*0.8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[1]LCI!$E$127*0.8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[1]LCI!$E$127*0.8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[1]LCI!$E$127*0.8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[1]LCI!$E$127*0.8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[1]LCI!$E$127*0.8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[1]LCI!$E$127*0.8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[1]LCI!$E$127*0.8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[1]LCI!$E$127*0.8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[1]LCI!$E$127*0.8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[1]LCI!$E$127*0.8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[1]LCI!$E$127*0.8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[1]LCI!$E$127*0.8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[1]LCI!$E$127*0.8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[1]LCI!$E$127*0.8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[1]LCI!$E$127*0.8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[1]LCI!$E$127*0.8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[1]LCI!$E$127*0.8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[1]LCI!$E$127*0.8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[1]LCI!$E$127*0.8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[1]LCI!$E$127*0.8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[1]LCI!$E$127*0.8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[1]LCI!$E$127*0.8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[1]LCI!$E$127*0.8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[1]LCI!$E$127*0.8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[1]LCI!$E$127*0.8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[1]LCI!$E$127*0.8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[1]LCI!$E$127*0.8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[1]LCI!$E$127*0.8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[1]LCI!$E$127*0.8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[1]LCI!$E$127*0.8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[1]LCI!$E$127*0.8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'[1]PF-FP_S1_Hbr'!$G$25*1000*44/12</f>
        <v>99211.698113207545</v>
      </c>
      <c r="D43" s="1">
        <f>'[1]PF-FP_S1_Hbr'!$G$26*1000*44/12</f>
        <v>99211.698113207545</v>
      </c>
      <c r="E43" s="1">
        <f>'[1]PF-FP_S1_Hbr'!$F$15*44/12*1000</f>
        <v>6862.8930817610044</v>
      </c>
      <c r="F43" s="1">
        <v>0</v>
      </c>
      <c r="G43" s="3">
        <v>0</v>
      </c>
      <c r="H43" s="5">
        <f>([1]Kayu!$F$190+[1]Kayu!$F$191)*44/12*-1*1000</f>
        <v>10336.821730188682</v>
      </c>
      <c r="I43" s="5">
        <v>0</v>
      </c>
      <c r="J43" s="1">
        <f>'[1]PF-FP_S1_Hbr'!$E$33*44/12*-1*1000*0.5</f>
        <v>-11023.522012578616</v>
      </c>
      <c r="K43" s="1">
        <f>'[1]PF-FP_S1_Hbr'!$E$33*16/12*1000*0.5*0.5</f>
        <v>2004.2767295597487</v>
      </c>
      <c r="L43" s="1">
        <f>'[1]PF-FP_S1_Hbr'!$E$33*44/12*1000*0.5*0.5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10336.821730188682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10336.821730188682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10336.821730188682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5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'[1]PF-FP_S1_7y'!$D$32*44/12*1000</f>
        <v>331416.85534591199</v>
      </c>
      <c r="D2" s="1">
        <f>'[1]PF-FP_S1_7y'!$D$15*44/12*1000</f>
        <v>25791.194968553456</v>
      </c>
      <c r="E2" s="1">
        <f>'[1]PF-FP_S1_7y'!$F$24*44/12*1000</f>
        <v>372843.9622641509</v>
      </c>
      <c r="F2" s="3">
        <v>0</v>
      </c>
      <c r="G2" s="4">
        <f>((E2*12/44)/0.386)*([1]LCI!$E$20/1000)</f>
        <v>168071.34682173718</v>
      </c>
      <c r="H2" s="1">
        <v>0</v>
      </c>
      <c r="I2" s="5">
        <f>('[1]PF-FP_S1_7y'!$D$34+'[1]PF-FP_S1_7y'!$D$35)*44/12*-1*1000*0.5</f>
        <v>-62140.660377358479</v>
      </c>
      <c r="J2" s="1">
        <f>('[1]PF-FP_S1_7y'!$D$34+'[1]PF-FP_S1_7y'!$D$35)*16/12*1000*0.5*0.5</f>
        <v>11298.301886792451</v>
      </c>
      <c r="K2" s="1">
        <f>('[1]PF-FP_S1_7y'!$D$34+'[1]PF-FP_S1_7y'!$D$35)*44/12*1000*0.5*0.5</f>
        <v>31070.33018867924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'[1]PF-FP_S1_7y'!$F$32*44/12*1000</f>
        <v>89100.69035989132</v>
      </c>
      <c r="D10" s="1">
        <f>'[1]PF-FP_S1_7y'!$F$15*44/12*1000</f>
        <v>6933.9058645829882</v>
      </c>
      <c r="E10" s="1">
        <f>'[1]PF-FP_S1_7y'!$H$24*44/12*1000</f>
        <v>100238.27665487774</v>
      </c>
      <c r="F10" s="3">
        <v>0</v>
      </c>
      <c r="G10" s="4">
        <f>((E10*12/44)/0.386)*([1]LCI!$E$20/1000)</f>
        <v>45185.610779823706</v>
      </c>
      <c r="H10" s="1">
        <v>0</v>
      </c>
      <c r="I10" s="5">
        <f>('[1]PF-FP_S1_7y'!$F$34+'[1]PF-FP_S1_7y'!$F$35)*44/12*-1*1000*0.5</f>
        <v>-16706.379442479622</v>
      </c>
      <c r="J10" s="1">
        <f>('[1]PF-FP_S1_7y'!$F$34+'[1]PF-FP_S1_7y'!$F$35)*16/12*1000*0.5*0.5</f>
        <v>3037.523534996295</v>
      </c>
      <c r="K10" s="1">
        <f>('[1]PF-FP_S1_7y'!$F$34+'[1]PF-FP_S1_7y'!$F$35)*44/12*1000*0.5*0.5</f>
        <v>8353.1897212398108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-16706.379442479622</v>
      </c>
      <c r="J18" s="5">
        <f t="shared" ref="J18:K18" si="0">J10</f>
        <v>3037.523534996295</v>
      </c>
      <c r="K18" s="5">
        <f t="shared" si="0"/>
        <v>8353.1897212398108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-16706.379442479622</v>
      </c>
      <c r="J26" s="5">
        <f t="shared" ref="J26:K26" si="1">J18</f>
        <v>3037.523534996295</v>
      </c>
      <c r="K26" s="5">
        <f t="shared" si="1"/>
        <v>8353.1897212398108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-16706.379442479622</v>
      </c>
      <c r="J34" s="5">
        <f t="shared" ref="J34:K34" si="2">J26</f>
        <v>3037.523534996295</v>
      </c>
      <c r="K34" s="5">
        <f t="shared" si="2"/>
        <v>8353.1897212398108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-16706.379442479622</v>
      </c>
      <c r="J42" s="5">
        <f t="shared" ref="J42:K42" si="3">J34</f>
        <v>3037.523534996295</v>
      </c>
      <c r="K42" s="5">
        <f t="shared" si="3"/>
        <v>8353.1897212398108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-16706.379442479622</v>
      </c>
      <c r="J50" s="5">
        <f t="shared" ref="J50:K50" si="4">J42</f>
        <v>3037.523534996295</v>
      </c>
      <c r="K50" s="5">
        <f t="shared" si="4"/>
        <v>8353.1897212398108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-16706.379442479622</v>
      </c>
      <c r="J58" s="5">
        <f t="shared" ref="J58:K58" si="5">J50</f>
        <v>3037.523534996295</v>
      </c>
      <c r="K58" s="5">
        <f t="shared" si="5"/>
        <v>8353.1897212398108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-16706.379442479622</v>
      </c>
      <c r="J66" s="5">
        <f t="shared" ref="J66:K66" si="6">J58</f>
        <v>3037.523534996295</v>
      </c>
      <c r="K66" s="5">
        <f t="shared" si="6"/>
        <v>8353.1897212398108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-16706.379442479622</v>
      </c>
      <c r="J74" s="5">
        <f t="shared" ref="J74:K74" si="7">J66</f>
        <v>3037.523534996295</v>
      </c>
      <c r="K74" s="5">
        <f t="shared" si="7"/>
        <v>8353.1897212398108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-16706.379442479622</v>
      </c>
      <c r="J82" s="5">
        <f t="shared" ref="J82:K82" si="8">J74</f>
        <v>3037.523534996295</v>
      </c>
      <c r="K82" s="5">
        <f t="shared" si="8"/>
        <v>8353.1897212398108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-16706.379442479622</v>
      </c>
      <c r="J90" s="5">
        <f t="shared" ref="J90:K90" si="9">J82</f>
        <v>3037.523534996295</v>
      </c>
      <c r="K90" s="5">
        <f t="shared" si="9"/>
        <v>8353.1897212398108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-16706.379442479622</v>
      </c>
      <c r="J98" s="5">
        <f t="shared" ref="J98:K98" si="10">J90</f>
        <v>3037.523534996295</v>
      </c>
      <c r="K98" s="5">
        <f t="shared" si="10"/>
        <v>8353.1897212398108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-16706.379442479622</v>
      </c>
      <c r="J106" s="5">
        <f t="shared" ref="J106:K106" si="11">J98</f>
        <v>3037.523534996295</v>
      </c>
      <c r="K106" s="5">
        <f t="shared" si="11"/>
        <v>8353.1897212398108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-16706.379442479622</v>
      </c>
      <c r="J114" s="5">
        <f t="shared" ref="J114:K114" si="12">J106</f>
        <v>3037.523534996295</v>
      </c>
      <c r="K114" s="5">
        <f t="shared" si="12"/>
        <v>8353.1897212398108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-16706.379442479622</v>
      </c>
      <c r="J122" s="5">
        <f t="shared" ref="J122:K122" si="13">J114</f>
        <v>3037.523534996295</v>
      </c>
      <c r="K122" s="5">
        <f t="shared" si="13"/>
        <v>8353.1897212398108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-16706.379442479622</v>
      </c>
      <c r="J130" s="5">
        <f t="shared" ref="J130:K130" si="14">J122</f>
        <v>3037.523534996295</v>
      </c>
      <c r="K130" s="5">
        <f t="shared" si="14"/>
        <v>8353.1897212398108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-16706.379442479622</v>
      </c>
      <c r="J138" s="5">
        <f t="shared" ref="J138:K138" si="15">J130</f>
        <v>3037.523534996295</v>
      </c>
      <c r="K138" s="5">
        <f t="shared" si="15"/>
        <v>8353.1897212398108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-16706.379442479622</v>
      </c>
      <c r="J146" s="5">
        <f t="shared" ref="J146:K146" si="16">J138</f>
        <v>3037.523534996295</v>
      </c>
      <c r="K146" s="5">
        <f t="shared" si="16"/>
        <v>8353.1897212398108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-16706.379442479622</v>
      </c>
      <c r="J154" s="5">
        <f t="shared" ref="J154:K154" si="17">J146</f>
        <v>3037.523534996295</v>
      </c>
      <c r="K154" s="5">
        <f t="shared" si="17"/>
        <v>8353.1897212398108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-16706.379442479622</v>
      </c>
      <c r="J162" s="5">
        <f t="shared" ref="J162:K162" si="18">J154</f>
        <v>3037.523534996295</v>
      </c>
      <c r="K162" s="5">
        <f t="shared" si="18"/>
        <v>8353.1897212398108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-16706.379442479622</v>
      </c>
      <c r="J170" s="5">
        <f t="shared" ref="J170:K170" si="19">J162</f>
        <v>3037.523534996295</v>
      </c>
      <c r="K170" s="5">
        <f t="shared" si="19"/>
        <v>8353.1897212398108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-16706.379442479622</v>
      </c>
      <c r="J178" s="5">
        <f t="shared" ref="J178:K178" si="20">J170</f>
        <v>3037.523534996295</v>
      </c>
      <c r="K178" s="5">
        <f t="shared" si="20"/>
        <v>8353.1897212398108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-16706.379442479622</v>
      </c>
      <c r="J186" s="5">
        <f t="shared" ref="J186:K186" si="21">J178</f>
        <v>3037.523534996295</v>
      </c>
      <c r="K186" s="5">
        <f t="shared" si="21"/>
        <v>8353.1897212398108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-16706.379442479622</v>
      </c>
      <c r="J194" s="5">
        <f t="shared" ref="J194:K194" si="22">J186</f>
        <v>3037.523534996295</v>
      </c>
      <c r="K194" s="5">
        <f t="shared" si="22"/>
        <v>8353.1897212398108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-16706.379442479622</v>
      </c>
      <c r="J202" s="5">
        <f t="shared" ref="J202:K202" si="23">J194</f>
        <v>3037.523534996295</v>
      </c>
      <c r="K202" s="5">
        <f t="shared" si="23"/>
        <v>8353.1897212398108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topLeftCell="B1"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'[1]PF-FP_S1_18y'!$D$31*44/12*1000</f>
        <v>248562.64150943403</v>
      </c>
      <c r="D2" s="1">
        <f>'[1]PF-FP_S1_18y'!$D$15*44/12*1000</f>
        <v>25791.194968553456</v>
      </c>
      <c r="E2" s="1">
        <f>'[1]PF-FP_S1_18y'!$F$24*44/12*1000</f>
        <v>497125.28301886783</v>
      </c>
      <c r="F2" s="3">
        <v>0</v>
      </c>
      <c r="G2" s="4">
        <f>((E2*12/44)/0.51)*([1]LCI!$E$52/1000)</f>
        <v>223840.26090663701</v>
      </c>
      <c r="H2" s="1">
        <v>0</v>
      </c>
      <c r="I2" s="5">
        <f>'[1]PF-FP_S1_18y'!$D$33*44/12*-1*1000*0.5</f>
        <v>-41427.106918238991</v>
      </c>
      <c r="J2" s="1">
        <f>'[1]PF-FP_S1_18y'!$D$33*16/12*1000*0.5*0.5</f>
        <v>7532.2012578616341</v>
      </c>
      <c r="K2" s="1">
        <f>'[1]PF-FP_S1_18y'!$D$33*44/12*1000*0.5*0.5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'[1]PF-FP_S1_18y'!$F$31*44/12*1000</f>
        <v>83553.719478578379</v>
      </c>
      <c r="D21" s="1">
        <f>'[1]PF-FP_S1_18y'!$F$15*44/12*1000</f>
        <v>8669.6466385035801</v>
      </c>
      <c r="E21" s="1">
        <f>'[1]PF-FP_S1_18y'!$H$24*44/12*1000</f>
        <v>167107.4389571567</v>
      </c>
      <c r="F21" s="3">
        <v>0</v>
      </c>
      <c r="G21" s="4">
        <f>((E21*12/44)/0.51)*([1]LCI!$E$52/1000)</f>
        <v>75243.352155537403</v>
      </c>
      <c r="H21" s="1">
        <v>0</v>
      </c>
      <c r="I21" s="1">
        <f>'[1]PF-FP_S1_18y'!$F$33*44/12*-1*1000*0.5</f>
        <v>-13925.619913096391</v>
      </c>
      <c r="J21" s="1">
        <f>'[1]PF-FP_S1_18y'!$F$33*16/12*1000*0.5*0.5</f>
        <v>2531.9308932902527</v>
      </c>
      <c r="K21" s="1">
        <f>'[1]PF-FP_S1_18y'!$F$33*44/12*1000*0.5*0.5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5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'[1]PF-FP_S1_40y'!$D$31*44/12*1000</f>
        <v>248562.64150943403</v>
      </c>
      <c r="D2" s="1">
        <f>'[1]PF-FP_S1_40y'!$D$15*44/12*1000</f>
        <v>25791.194968553456</v>
      </c>
      <c r="E2" s="1">
        <f>'[1]PF-FP_S1_40y'!$F$24*44/12*1000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'[1]PF-FP_S1_40y'!$D$33*44/12*-1*1000*0.5</f>
        <v>-41427.106918238991</v>
      </c>
      <c r="J2" s="1">
        <f>'[1]PF-FP_S1_40y'!$D$33*16/12*1000*0.5*0.5</f>
        <v>7532.2012578616341</v>
      </c>
      <c r="K2" s="1">
        <f>'[1]PF-FP_S1_40y'!$D$33*44/12*1000*0.5*0.5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'[1]PF-FP_S1_40y'!$F$31*44/12*1000</f>
        <v>72564.360020177119</v>
      </c>
      <c r="D43" s="1">
        <f>'[1]PF-FP_S1_40y'!$F$15*44/12*1000</f>
        <v>7529.3758775800052</v>
      </c>
      <c r="E43" s="1">
        <f>'[1]PF-FP_S1_40y'!$H$24*44/12*1000</f>
        <v>145128.72004035424</v>
      </c>
      <c r="F43" s="3">
        <v>0</v>
      </c>
      <c r="G43" s="4">
        <f>((E43*12/44)/0.51)*([1]LCI!$E$34/1000)</f>
        <v>34892.092892445566</v>
      </c>
      <c r="H43" s="1">
        <v>0</v>
      </c>
      <c r="I43" s="1">
        <f>'[1]PF-FP_S1_40y'!$F$33*44/12*-1*1000*0.5</f>
        <v>-12094.060003362854</v>
      </c>
      <c r="J43" s="1">
        <f>'[1]PF-FP_S1_40y'!$F$33*16/12*1000*0.5*0.5</f>
        <v>2198.9200006114279</v>
      </c>
      <c r="K43" s="1">
        <f>'[1]PF-FP_S1_40y'!$F$33*44/12*1000*0.5*0.5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v>0</v>
      </c>
      <c r="I84" s="5">
        <f t="shared" si="0"/>
        <v>-12094.060003362854</v>
      </c>
      <c r="J84" s="5">
        <f t="shared" si="0"/>
        <v>2198.9200006114279</v>
      </c>
      <c r="K84" s="5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v>0</v>
      </c>
      <c r="I125" s="5">
        <f t="shared" si="1"/>
        <v>-12094.060003362854</v>
      </c>
      <c r="J125" s="5">
        <f t="shared" si="1"/>
        <v>2198.9200006114279</v>
      </c>
      <c r="K125" s="5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v>0</v>
      </c>
      <c r="I166" s="5">
        <f t="shared" si="2"/>
        <v>-12094.060003362854</v>
      </c>
      <c r="J166" s="5">
        <f t="shared" si="2"/>
        <v>2198.9200006114279</v>
      </c>
      <c r="K166" s="5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workbookViewId="0">
      <selection activeCell="H2" sqref="H2"/>
    </sheetView>
  </sheetViews>
  <sheetFormatPr defaultColWidth="11.44140625" defaultRowHeight="14.4" x14ac:dyDescent="0.3"/>
  <cols>
    <col min="2" max="2" width="11.44140625" style="1"/>
    <col min="3" max="3" width="25.1093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3.44140625" style="1" customWidth="1"/>
    <col min="11" max="11" width="22.8867187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'[1]PF-FP_S1_60y'!$D$31*44/12*1000</f>
        <v>248562.64150943403</v>
      </c>
      <c r="D2" s="1">
        <f>'[1]PF-FP_S1_60y'!$D$15*44/12*1000</f>
        <v>25791.194968553456</v>
      </c>
      <c r="E2" s="1">
        <f>'[1]PF-FP_S1_60y'!$F$24*44/12*1000</f>
        <v>497125.28301886783</v>
      </c>
      <c r="F2" s="3">
        <v>0</v>
      </c>
      <c r="G2" s="4">
        <f>((E2*12/44)/0.51)*([1]LCI!$E$34/1000)</f>
        <v>119519.70326379576</v>
      </c>
      <c r="H2" s="1">
        <v>0</v>
      </c>
      <c r="I2" s="5">
        <f>'[1]PF-FP_S1_60y'!$D$33*44/12*-1*1000*0.5</f>
        <v>-41427.106918238991</v>
      </c>
      <c r="J2" s="1">
        <f>'[1]PF-FP_S1_60y'!$D$33*16/12*1000*0.5*0.5</f>
        <v>7532.2012578616341</v>
      </c>
      <c r="K2" s="1">
        <f>'[1]PF-FP_S1_60y'!$D$33*44/12*1000*0.5*0.5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'[1]PF-FP_S1_60y'!$F$31*44/12*1000</f>
        <v>106273.56369962804</v>
      </c>
      <c r="D63" s="1">
        <f>'[1]PF-FP_S1_60y'!$F$15*44/12*1000</f>
        <v>11027.088321621577</v>
      </c>
      <c r="E63" s="1">
        <f>'[1]PF-FP_S1_60y'!$H$24*44/12*1000</f>
        <v>212547.12739925605</v>
      </c>
      <c r="F63" s="3">
        <v>0</v>
      </c>
      <c r="G63" s="4">
        <f>((E63*12/44)/0.51)*([1]LCI!$E$34/1000)</f>
        <v>51100.940676491635</v>
      </c>
      <c r="H63" s="1">
        <v>0</v>
      </c>
      <c r="I63" s="1">
        <f>'[1]PF-FP_S1_60y'!$F$33*44/12*-1*1000*0.5</f>
        <v>-17712.260616604679</v>
      </c>
      <c r="J63" s="1">
        <f>'[1]PF-FP_S1_60y'!$F$33*16/12*1000*0.5*0.5</f>
        <v>3220.41102120085</v>
      </c>
      <c r="K63" s="1">
        <f>'[1]PF-FP_S1_60y'!$F$33*44/12*1000*0.5*0.5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2021-05-25T23:04:18Z</dcterms:modified>
</cp:coreProperties>
</file>