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ang\Google Drive\Diklat Siswaskeudes\"/>
    </mc:Choice>
  </mc:AlternateContent>
  <xr:revisionPtr revIDLastSave="0" documentId="13_ncr:1_{2F9F3C56-6CBE-4B85-9883-8E8BDC57272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7" i="1"/>
  <c r="U22" i="1" l="1"/>
  <c r="V22" i="1" s="1"/>
  <c r="U30" i="1"/>
  <c r="V30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7" i="1"/>
  <c r="U14" i="1"/>
  <c r="V14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7" i="1"/>
  <c r="J8" i="1"/>
  <c r="U8" i="1" s="1"/>
  <c r="V8" i="1" s="1"/>
  <c r="J9" i="1"/>
  <c r="U9" i="1" s="1"/>
  <c r="V9" i="1" s="1"/>
  <c r="J10" i="1"/>
  <c r="J11" i="1"/>
  <c r="U11" i="1" s="1"/>
  <c r="V11" i="1" s="1"/>
  <c r="J12" i="1"/>
  <c r="U12" i="1" s="1"/>
  <c r="V12" i="1" s="1"/>
  <c r="J13" i="1"/>
  <c r="U13" i="1" s="1"/>
  <c r="V13" i="1" s="1"/>
  <c r="J14" i="1"/>
  <c r="J15" i="1"/>
  <c r="J16" i="1"/>
  <c r="U16" i="1" s="1"/>
  <c r="V16" i="1" s="1"/>
  <c r="J17" i="1"/>
  <c r="U17" i="1" s="1"/>
  <c r="V17" i="1" s="1"/>
  <c r="J18" i="1"/>
  <c r="J19" i="1"/>
  <c r="U19" i="1" s="1"/>
  <c r="V19" i="1" s="1"/>
  <c r="J20" i="1"/>
  <c r="U20" i="1" s="1"/>
  <c r="V20" i="1" s="1"/>
  <c r="J21" i="1"/>
  <c r="U21" i="1" s="1"/>
  <c r="V21" i="1" s="1"/>
  <c r="J22" i="1"/>
  <c r="J23" i="1"/>
  <c r="J24" i="1"/>
  <c r="U24" i="1" s="1"/>
  <c r="V24" i="1" s="1"/>
  <c r="J25" i="1"/>
  <c r="U25" i="1" s="1"/>
  <c r="V25" i="1" s="1"/>
  <c r="J26" i="1"/>
  <c r="J27" i="1"/>
  <c r="U27" i="1" s="1"/>
  <c r="V27" i="1" s="1"/>
  <c r="J28" i="1"/>
  <c r="U28" i="1" s="1"/>
  <c r="V28" i="1" s="1"/>
  <c r="J29" i="1"/>
  <c r="U29" i="1" s="1"/>
  <c r="V29" i="1" s="1"/>
  <c r="J30" i="1"/>
  <c r="J31" i="1"/>
  <c r="J32" i="1"/>
  <c r="U32" i="1" s="1"/>
  <c r="V32" i="1" s="1"/>
  <c r="J33" i="1"/>
  <c r="U33" i="1" s="1"/>
  <c r="V33" i="1" s="1"/>
  <c r="J34" i="1"/>
  <c r="J35" i="1"/>
  <c r="J36" i="1"/>
  <c r="U36" i="1" s="1"/>
  <c r="V36" i="1" s="1"/>
  <c r="J37" i="1"/>
  <c r="U37" i="1" s="1"/>
  <c r="V37" i="1" s="1"/>
  <c r="J7" i="1"/>
  <c r="U7" i="1" l="1"/>
  <c r="V7" i="1" s="1"/>
  <c r="U31" i="1"/>
  <c r="V31" i="1" s="1"/>
  <c r="U15" i="1"/>
  <c r="V15" i="1" s="1"/>
  <c r="U23" i="1"/>
  <c r="V23" i="1" s="1"/>
  <c r="U35" i="1"/>
  <c r="V35" i="1" s="1"/>
  <c r="U34" i="1"/>
  <c r="V34" i="1" s="1"/>
  <c r="U26" i="1"/>
  <c r="V26" i="1" s="1"/>
  <c r="U18" i="1"/>
  <c r="V18" i="1" s="1"/>
  <c r="U10" i="1"/>
  <c r="V10" i="1" s="1"/>
</calcChain>
</file>

<file path=xl/sharedStrings.xml><?xml version="1.0" encoding="utf-8"?>
<sst xmlns="http://schemas.openxmlformats.org/spreadsheetml/2006/main" count="132" uniqueCount="113">
  <si>
    <t>No</t>
  </si>
  <si>
    <t>Kode Desa</t>
  </si>
  <si>
    <t>Nama Pemdes</t>
  </si>
  <si>
    <t>Kategori</t>
  </si>
  <si>
    <t>REKAPITULASI SKOR RISIKO</t>
  </si>
  <si>
    <t>ASPEK KEUANGAN (60%)</t>
  </si>
  <si>
    <t>IR 1</t>
  </si>
  <si>
    <t>IR 2</t>
  </si>
  <si>
    <t>IR 3</t>
  </si>
  <si>
    <t>IR 4</t>
  </si>
  <si>
    <t>IR 5</t>
  </si>
  <si>
    <t>IR 6</t>
  </si>
  <si>
    <t>JML</t>
  </si>
  <si>
    <t>SKOR</t>
  </si>
  <si>
    <t>IR 7</t>
  </si>
  <si>
    <t>IR 8</t>
  </si>
  <si>
    <t>IR 9</t>
  </si>
  <si>
    <t>IR 10</t>
  </si>
  <si>
    <t>IR 11</t>
  </si>
  <si>
    <t>IR 12</t>
  </si>
  <si>
    <t>TOTAL RISIKO</t>
  </si>
  <si>
    <t>ASPEK NON KEUANGAN (40%)</t>
  </si>
  <si>
    <t>Keterangan:</t>
  </si>
  <si>
    <t>ASPEK KEUANGAN</t>
  </si>
  <si>
    <t>: Proporsi Belanja</t>
  </si>
  <si>
    <t>: SILPA Akhir Tahun</t>
  </si>
  <si>
    <t>: Pencairan Dana dari RKD</t>
  </si>
  <si>
    <t>: Mekanisme Panjar</t>
  </si>
  <si>
    <t>: Pemotongan Pajak</t>
  </si>
  <si>
    <t>: Penyetoran Pajak</t>
  </si>
  <si>
    <t>ASPEK NON KEUANGAN</t>
  </si>
  <si>
    <t>: Ketepatan Waktu Penetapan APBDes</t>
  </si>
  <si>
    <t>: Ketepatan Waktu Penetapan RKPDes</t>
  </si>
  <si>
    <t>: Kompetensi Perangkat Desa</t>
  </si>
  <si>
    <t>: Kondisi Geografis Desa</t>
  </si>
  <si>
    <t>: Pembinaan Kepada Desa</t>
  </si>
  <si>
    <t>: Pengawasan Kepada Desa</t>
  </si>
  <si>
    <t>IR 13</t>
  </si>
  <si>
    <t>: Aspek Non Keuangan Lainnya</t>
  </si>
  <si>
    <t>PEMERINTAH KABUPATEN SIMULASI</t>
  </si>
  <si>
    <t>TAHUN ANGGARAN 2020</t>
  </si>
  <si>
    <t>09.2002.</t>
  </si>
  <si>
    <t>08.2002.</t>
  </si>
  <si>
    <t>07.2001.</t>
  </si>
  <si>
    <t>06.2003.</t>
  </si>
  <si>
    <t>10.2001.</t>
  </si>
  <si>
    <t>02.2003.</t>
  </si>
  <si>
    <t>09.2003.</t>
  </si>
  <si>
    <t>04.2003.</t>
  </si>
  <si>
    <t>04.2001.</t>
  </si>
  <si>
    <t>08.2001.</t>
  </si>
  <si>
    <t>08.2009.</t>
  </si>
  <si>
    <t>06.2001.</t>
  </si>
  <si>
    <t>10.2003.</t>
  </si>
  <si>
    <t>07.2003.</t>
  </si>
  <si>
    <t>04.2002.</t>
  </si>
  <si>
    <t>09.2001.</t>
  </si>
  <si>
    <t>05.2002.</t>
  </si>
  <si>
    <t>03.2003.</t>
  </si>
  <si>
    <t>07.2002.</t>
  </si>
  <si>
    <t>08.2003.</t>
  </si>
  <si>
    <t>10.2002.</t>
  </si>
  <si>
    <t>03.2002.</t>
  </si>
  <si>
    <t>05.2001.</t>
  </si>
  <si>
    <t>06.2002.</t>
  </si>
  <si>
    <t>01.2002.</t>
  </si>
  <si>
    <t>05.2003.</t>
  </si>
  <si>
    <t>01.2004.</t>
  </si>
  <si>
    <t>02.2002.</t>
  </si>
  <si>
    <t>02.2001.</t>
  </si>
  <si>
    <t>03.2001.</t>
  </si>
  <si>
    <t>01.2003.</t>
  </si>
  <si>
    <t>PEMERINTAH DESA BOJONGKERTA</t>
  </si>
  <si>
    <t>PEMERINTAH DESA PADABEUNGHAR</t>
  </si>
  <si>
    <t>PEMERINTAH DESA LENGKONG</t>
  </si>
  <si>
    <t>PEMERINTAH DESA GUNUNGMALANG</t>
  </si>
  <si>
    <t>PEMERINTAH DESA CIKEMBAR</t>
  </si>
  <si>
    <t>PEMERINTAH DESA KERTAJAYA</t>
  </si>
  <si>
    <t>PEMERINTAH DESA GIRIJAYA</t>
  </si>
  <si>
    <t>PEMERINTAH DESA BOJONGGALING</t>
  </si>
  <si>
    <t>PEMERINTAH DESA BANTARGADUNG</t>
  </si>
  <si>
    <t>PEMERINTAH DESA JAMPANG TENGAH</t>
  </si>
  <si>
    <t>PEMERINTAH DESA CIJULANG</t>
  </si>
  <si>
    <t>PEMERINTAH DESA CIKIDANG</t>
  </si>
  <si>
    <t>PEMERINTAH DESA BOJONG</t>
  </si>
  <si>
    <t>PEMERINTAH DESA TEGALLEGA</t>
  </si>
  <si>
    <t>PEMERINTAH DESA MANGUNJAYA</t>
  </si>
  <si>
    <t>PEMERINTAH DESA WARUNGKIARA</t>
  </si>
  <si>
    <t>PEMERINTAH DESA PASIR BARU</t>
  </si>
  <si>
    <t>PEMERINTAH DESA RIDOGALIH</t>
  </si>
  <si>
    <t>PEMERINTAH DESA CILANGKAP</t>
  </si>
  <si>
    <t>PEMERINTAH DESA BANTARPANJANG</t>
  </si>
  <si>
    <t>PEMERINTAH DESA PARAKANLIMA</t>
  </si>
  <si>
    <t>PEMERINTAH DESA CIMAJA</t>
  </si>
  <si>
    <t>PEMERINTAH DESA CISOLOK</t>
  </si>
  <si>
    <t>PEMERINTAH DESA CIKIRAY</t>
  </si>
  <si>
    <t>PEMERINTAH DESA TONJONG</t>
  </si>
  <si>
    <t>PEMERINTAH DESA CIKAHURIPAN</t>
  </si>
  <si>
    <t>PEMERINTAH DESA BUNIWANGI</t>
  </si>
  <si>
    <t>PEMERINTAH DESA LOJI</t>
  </si>
  <si>
    <t>PEMERINTAH DESA CIDADAP</t>
  </si>
  <si>
    <t>PEMERINTAH DESA CIKAKAK</t>
  </si>
  <si>
    <t>PEMERINTAH DESA CITEPUS</t>
  </si>
  <si>
    <t>Kurang Memadai</t>
  </si>
  <si>
    <t>Cukup Memadai</t>
  </si>
  <si>
    <t>Nilai Skor</t>
  </si>
  <si>
    <t>&gt;=</t>
  </si>
  <si>
    <t>&gt;</t>
  </si>
  <si>
    <t>Mulai</t>
  </si>
  <si>
    <t>Sampai</t>
  </si>
  <si>
    <t>Sangat Memadai</t>
  </si>
  <si>
    <t>Memadai</t>
  </si>
  <si>
    <t>Tidak Memadai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</si>
</sst>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top" wrapText="1"/>
    </xf>
    <xf numFmtId="164" fontId="3" fillId="0" borderId="4" xfId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64" fontId="0" fillId="0" borderId="0" xfId="0" applyNumberFormat="1"/>
    <xf numFmtId="165" fontId="3" fillId="0" borderId="11" xfId="1" applyNumberFormat="1" applyFont="1" applyBorder="1" applyAlignment="1">
      <alignment horizontal="center" vertical="center"/>
    </xf>
    <xf numFmtId="164" fontId="3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top" wrapText="1"/>
    </xf>
    <xf numFmtId="164" fontId="0" fillId="0" borderId="10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4" fillId="0" borderId="4" xfId="0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topLeftCell="G1" workbookViewId="0">
      <selection activeCell="O13" sqref="O13"/>
    </sheetView>
  </sheetViews>
  <sheetFormatPr defaultRowHeight="14.5" x14ac:dyDescent="0.35"/>
  <cols>
    <col min="1" max="1" width="5.1796875" customWidth="1"/>
    <col min="2" max="2" width="12.453125" customWidth="1"/>
    <col min="3" max="3" width="37.1796875" customWidth="1"/>
    <col min="4" max="4" width="6.453125" customWidth="1"/>
    <col min="5" max="8" width="5.54296875" customWidth="1"/>
    <col min="9" max="9" width="6.26953125" customWidth="1"/>
    <col min="10" max="10" width="5.54296875" customWidth="1"/>
    <col min="11" max="11" width="9" customWidth="1"/>
    <col min="12" max="14" width="7.81640625" customWidth="1"/>
    <col min="15" max="16" width="6.54296875" bestFit="1" customWidth="1"/>
    <col min="17" max="17" width="7.81640625" customWidth="1"/>
    <col min="18" max="18" width="8.81640625" customWidth="1"/>
    <col min="19" max="19" width="7" customWidth="1"/>
    <col min="20" max="20" width="9.26953125" customWidth="1"/>
    <col min="21" max="21" width="13.26953125" customWidth="1"/>
    <col min="22" max="22" width="22.453125" customWidth="1"/>
    <col min="23" max="23" width="15.54296875" customWidth="1"/>
  </cols>
  <sheetData>
    <row r="1" spans="1:23" x14ac:dyDescent="0.35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"/>
    </row>
    <row r="2" spans="1:23" x14ac:dyDescent="0.35">
      <c r="A2" s="21" t="s">
        <v>39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"/>
    </row>
    <row r="3" spans="1:23" x14ac:dyDescent="0.35">
      <c r="A3" s="21" t="s">
        <v>40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"/>
    </row>
    <row r="4" spans="1:23" ht="15" thickBot="1" x14ac:dyDescent="0.4"/>
    <row r="5" spans="1:23" ht="15.75" customHeight="1" thickBot="1" x14ac:dyDescent="0.4">
      <c r="A5" s="22" t="s">
        <v>0</v>
      </c>
      <c r="B5" s="22" t="s">
        <v>1</v>
      </c>
      <c r="C5" s="26" t="s">
        <v>2</v>
      </c>
      <c r="D5" s="28" t="s">
        <v>5</v>
      </c>
      <c r="E5" s="28"/>
      <c r="F5" s="28"/>
      <c r="G5" s="28"/>
      <c r="H5" s="28"/>
      <c r="I5" s="28"/>
      <c r="J5" s="28"/>
      <c r="K5" s="28"/>
      <c r="L5" s="28" t="s">
        <v>21</v>
      </c>
      <c r="M5" s="28"/>
      <c r="N5" s="28"/>
      <c r="O5" s="28"/>
      <c r="P5" s="28"/>
      <c r="Q5" s="28"/>
      <c r="R5" s="28"/>
      <c r="S5" s="28"/>
      <c r="T5" s="28"/>
      <c r="U5" s="28" t="s">
        <v>20</v>
      </c>
      <c r="V5" s="24" t="s">
        <v>3</v>
      </c>
    </row>
    <row r="6" spans="1:23" ht="15" thickBot="1" x14ac:dyDescent="0.4">
      <c r="A6" s="23"/>
      <c r="B6" s="23"/>
      <c r="C6" s="27"/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7" t="s">
        <v>19</v>
      </c>
      <c r="R6" s="8" t="s">
        <v>37</v>
      </c>
      <c r="S6" s="7" t="s">
        <v>12</v>
      </c>
      <c r="T6" s="11" t="s">
        <v>13</v>
      </c>
      <c r="U6" s="28"/>
      <c r="V6" s="25"/>
    </row>
    <row r="7" spans="1:23" ht="42" customHeight="1" x14ac:dyDescent="0.35">
      <c r="A7" s="3">
        <v>1</v>
      </c>
      <c r="B7" s="3" t="s">
        <v>41</v>
      </c>
      <c r="C7" s="4" t="s">
        <v>72</v>
      </c>
      <c r="D7" s="9">
        <v>1</v>
      </c>
      <c r="E7" s="9">
        <v>3</v>
      </c>
      <c r="F7" s="9">
        <v>1</v>
      </c>
      <c r="G7" s="9">
        <v>5</v>
      </c>
      <c r="H7" s="9">
        <v>5</v>
      </c>
      <c r="I7" s="9">
        <v>5</v>
      </c>
      <c r="J7" s="9">
        <f>SUM(D7:I7)</f>
        <v>20</v>
      </c>
      <c r="K7" s="10">
        <f>(J7/(5*6))*0.6*100</f>
        <v>40</v>
      </c>
      <c r="L7" s="9">
        <v>1</v>
      </c>
      <c r="M7" s="9">
        <v>3</v>
      </c>
      <c r="N7" s="9">
        <v>2</v>
      </c>
      <c r="O7" s="9">
        <v>5</v>
      </c>
      <c r="P7" s="9">
        <v>3</v>
      </c>
      <c r="Q7" s="9">
        <v>5</v>
      </c>
      <c r="R7" s="9">
        <v>1</v>
      </c>
      <c r="S7" s="13">
        <f>SUM(L7:R7)</f>
        <v>20</v>
      </c>
      <c r="T7" s="16">
        <f>(S7/(5*COUNTA(L7:R7)))*0.4*100</f>
        <v>22.857142857142858</v>
      </c>
      <c r="U7" s="14">
        <f t="shared" ref="U7:U37" si="0">K7+T7</f>
        <v>62.857142857142861</v>
      </c>
      <c r="V7" s="4" t="str">
        <f>IF(AND(U7&gt;0,U7&lt;20),"Sangat Memadai",IF(AND(U7&gt;20,U7&lt;40),"Memadai",IF(AND(U7&gt;40,U7&lt;60),"Cukup Memadai",IF(AND(U7&gt;60,U7&lt;80),"Kurang Memadai","Tidak Memadai"))))</f>
        <v>Kurang Memadai</v>
      </c>
      <c r="W7" s="12"/>
    </row>
    <row r="8" spans="1:23" x14ac:dyDescent="0.35">
      <c r="A8" s="3">
        <v>2</v>
      </c>
      <c r="B8" s="3" t="s">
        <v>42</v>
      </c>
      <c r="C8" s="4" t="s">
        <v>73</v>
      </c>
      <c r="D8" s="9">
        <v>1</v>
      </c>
      <c r="E8" s="9">
        <v>4</v>
      </c>
      <c r="F8" s="9">
        <v>1</v>
      </c>
      <c r="G8" s="9">
        <v>5</v>
      </c>
      <c r="H8" s="9">
        <v>5</v>
      </c>
      <c r="I8" s="9">
        <v>4</v>
      </c>
      <c r="J8" s="9">
        <f t="shared" ref="J8:J37" si="1">SUM(D8:I8)</f>
        <v>20</v>
      </c>
      <c r="K8" s="10">
        <f t="shared" ref="K8:K37" si="2">(J8/(5*6))*0.6*100</f>
        <v>40</v>
      </c>
      <c r="L8" s="9">
        <v>1</v>
      </c>
      <c r="M8" s="9">
        <v>3</v>
      </c>
      <c r="N8" s="9">
        <v>4</v>
      </c>
      <c r="O8" s="9">
        <v>5</v>
      </c>
      <c r="P8" s="9">
        <v>3</v>
      </c>
      <c r="Q8" s="9">
        <v>5</v>
      </c>
      <c r="R8" s="9">
        <v>3</v>
      </c>
      <c r="S8" s="13">
        <f t="shared" ref="S8:S37" si="3">SUM(L8:R8)</f>
        <v>24</v>
      </c>
      <c r="T8" s="16">
        <f t="shared" ref="T8:T37" si="4">(S8/(5*COUNTA(L8:R8)))*0.4*100</f>
        <v>27.428571428571431</v>
      </c>
      <c r="U8" s="14">
        <f t="shared" si="0"/>
        <v>67.428571428571431</v>
      </c>
      <c r="V8" s="4" t="str">
        <f t="shared" ref="V8:V37" si="5">IF(AND(U8&gt;0,U8&lt;20),"Sangat Memadai",IF(AND(U8&gt;20,U8&lt;40),"Memadai",IF(AND(U8&gt;40,U8&lt;60),"Cukup Memadai",IF(AND(U8&gt;60,U8&lt;80),"Kurang Memadai","Tidak Memadai"))))</f>
        <v>Kurang Memadai</v>
      </c>
      <c r="W8" s="12"/>
    </row>
    <row r="9" spans="1:23" x14ac:dyDescent="0.35">
      <c r="A9" s="3">
        <v>3</v>
      </c>
      <c r="B9" s="3" t="s">
        <v>43</v>
      </c>
      <c r="C9" s="4" t="s">
        <v>74</v>
      </c>
      <c r="D9" s="9">
        <v>1</v>
      </c>
      <c r="E9" s="9">
        <v>5</v>
      </c>
      <c r="F9" s="9">
        <v>1</v>
      </c>
      <c r="G9" s="9">
        <v>5</v>
      </c>
      <c r="H9" s="9">
        <v>5</v>
      </c>
      <c r="I9" s="9">
        <v>3</v>
      </c>
      <c r="J9" s="9">
        <f t="shared" si="1"/>
        <v>20</v>
      </c>
      <c r="K9" s="10">
        <f t="shared" si="2"/>
        <v>40</v>
      </c>
      <c r="L9" s="9">
        <v>1</v>
      </c>
      <c r="M9" s="9">
        <v>1</v>
      </c>
      <c r="N9" s="9">
        <v>4</v>
      </c>
      <c r="O9" s="9">
        <v>5</v>
      </c>
      <c r="P9" s="9">
        <v>3</v>
      </c>
      <c r="Q9" s="9">
        <v>5</v>
      </c>
      <c r="R9" s="9">
        <v>5</v>
      </c>
      <c r="S9" s="13">
        <f t="shared" si="3"/>
        <v>24</v>
      </c>
      <c r="T9" s="16">
        <f t="shared" si="4"/>
        <v>27.428571428571431</v>
      </c>
      <c r="U9" s="14">
        <f t="shared" si="0"/>
        <v>67.428571428571431</v>
      </c>
      <c r="V9" s="4" t="str">
        <f t="shared" si="5"/>
        <v>Kurang Memadai</v>
      </c>
      <c r="W9" s="12"/>
    </row>
    <row r="10" spans="1:23" x14ac:dyDescent="0.35">
      <c r="A10" s="3">
        <v>4</v>
      </c>
      <c r="B10" s="3" t="s">
        <v>44</v>
      </c>
      <c r="C10" s="4" t="s">
        <v>75</v>
      </c>
      <c r="D10" s="9">
        <v>1</v>
      </c>
      <c r="E10" s="9">
        <v>5</v>
      </c>
      <c r="F10" s="9">
        <v>1</v>
      </c>
      <c r="G10" s="9">
        <v>5</v>
      </c>
      <c r="H10" s="9">
        <v>5</v>
      </c>
      <c r="I10" s="9">
        <v>4</v>
      </c>
      <c r="J10" s="9">
        <f t="shared" si="1"/>
        <v>21</v>
      </c>
      <c r="K10" s="10">
        <f t="shared" si="2"/>
        <v>42</v>
      </c>
      <c r="L10" s="9">
        <v>1</v>
      </c>
      <c r="M10" s="9">
        <v>1</v>
      </c>
      <c r="N10" s="9">
        <v>4</v>
      </c>
      <c r="O10" s="9">
        <v>5</v>
      </c>
      <c r="P10" s="9">
        <v>3</v>
      </c>
      <c r="Q10" s="9">
        <v>5</v>
      </c>
      <c r="R10" s="9">
        <v>3</v>
      </c>
      <c r="S10" s="13">
        <f t="shared" si="3"/>
        <v>22</v>
      </c>
      <c r="T10" s="16">
        <f t="shared" si="4"/>
        <v>25.142857142857146</v>
      </c>
      <c r="U10" s="14">
        <f t="shared" si="0"/>
        <v>67.142857142857139</v>
      </c>
      <c r="V10" s="4" t="str">
        <f t="shared" si="5"/>
        <v>Kurang Memadai</v>
      </c>
      <c r="W10" s="12"/>
    </row>
    <row r="11" spans="1:23" x14ac:dyDescent="0.35">
      <c r="A11" s="3">
        <v>5</v>
      </c>
      <c r="B11" s="3" t="s">
        <v>45</v>
      </c>
      <c r="C11" s="4" t="s">
        <v>76</v>
      </c>
      <c r="D11" s="9">
        <v>2</v>
      </c>
      <c r="E11" s="9">
        <v>3</v>
      </c>
      <c r="F11" s="9">
        <v>1</v>
      </c>
      <c r="G11" s="9">
        <v>1</v>
      </c>
      <c r="H11" s="9">
        <v>5</v>
      </c>
      <c r="I11" s="9">
        <v>5</v>
      </c>
      <c r="J11" s="9">
        <f t="shared" si="1"/>
        <v>17</v>
      </c>
      <c r="K11" s="10">
        <f t="shared" si="2"/>
        <v>34</v>
      </c>
      <c r="L11" s="9">
        <v>1</v>
      </c>
      <c r="M11" s="9">
        <v>3</v>
      </c>
      <c r="N11" s="9">
        <v>5</v>
      </c>
      <c r="O11" s="9">
        <v>5</v>
      </c>
      <c r="P11" s="9">
        <v>3</v>
      </c>
      <c r="Q11" s="9">
        <v>5</v>
      </c>
      <c r="R11" s="9">
        <v>5</v>
      </c>
      <c r="S11" s="13">
        <f t="shared" si="3"/>
        <v>27</v>
      </c>
      <c r="T11" s="16">
        <f t="shared" si="4"/>
        <v>30.857142857142861</v>
      </c>
      <c r="U11" s="14">
        <f t="shared" si="0"/>
        <v>64.857142857142861</v>
      </c>
      <c r="V11" s="4" t="str">
        <f t="shared" si="5"/>
        <v>Kurang Memadai</v>
      </c>
      <c r="W11" s="12"/>
    </row>
    <row r="12" spans="1:23" x14ac:dyDescent="0.35">
      <c r="A12" s="3">
        <v>6</v>
      </c>
      <c r="B12" s="3" t="s">
        <v>46</v>
      </c>
      <c r="C12" s="4" t="s">
        <v>77</v>
      </c>
      <c r="D12" s="9">
        <v>1</v>
      </c>
      <c r="E12" s="9">
        <v>5</v>
      </c>
      <c r="F12" s="9">
        <v>1</v>
      </c>
      <c r="G12" s="9">
        <v>5</v>
      </c>
      <c r="H12" s="9">
        <v>4</v>
      </c>
      <c r="I12" s="9">
        <v>5</v>
      </c>
      <c r="J12" s="9">
        <f t="shared" si="1"/>
        <v>21</v>
      </c>
      <c r="K12" s="10">
        <f t="shared" si="2"/>
        <v>42</v>
      </c>
      <c r="L12" s="9">
        <v>1</v>
      </c>
      <c r="M12" s="9">
        <v>1</v>
      </c>
      <c r="N12" s="9">
        <v>2</v>
      </c>
      <c r="O12" s="9">
        <v>4</v>
      </c>
      <c r="P12" s="9">
        <v>3</v>
      </c>
      <c r="Q12" s="9">
        <v>5</v>
      </c>
      <c r="R12" s="9">
        <v>4</v>
      </c>
      <c r="S12" s="13">
        <f t="shared" si="3"/>
        <v>20</v>
      </c>
      <c r="T12" s="16">
        <f t="shared" si="4"/>
        <v>22.857142857142858</v>
      </c>
      <c r="U12" s="14">
        <f t="shared" si="0"/>
        <v>64.857142857142861</v>
      </c>
      <c r="V12" s="4" t="str">
        <f t="shared" si="5"/>
        <v>Kurang Memadai</v>
      </c>
      <c r="W12" s="12"/>
    </row>
    <row r="13" spans="1:23" x14ac:dyDescent="0.35">
      <c r="A13" s="3">
        <v>7</v>
      </c>
      <c r="B13" s="3" t="s">
        <v>47</v>
      </c>
      <c r="C13" s="4" t="s">
        <v>78</v>
      </c>
      <c r="D13" s="9">
        <v>1</v>
      </c>
      <c r="E13" s="9">
        <v>3</v>
      </c>
      <c r="F13" s="9">
        <v>1</v>
      </c>
      <c r="G13" s="9">
        <v>5</v>
      </c>
      <c r="H13" s="9">
        <v>5</v>
      </c>
      <c r="I13" s="9">
        <v>5</v>
      </c>
      <c r="J13" s="9">
        <f t="shared" si="1"/>
        <v>20</v>
      </c>
      <c r="K13" s="10">
        <f t="shared" si="2"/>
        <v>40</v>
      </c>
      <c r="L13" s="9">
        <v>1</v>
      </c>
      <c r="M13" s="9">
        <v>3</v>
      </c>
      <c r="N13" s="9">
        <v>2</v>
      </c>
      <c r="O13" s="9">
        <v>5</v>
      </c>
      <c r="P13" s="9">
        <v>3</v>
      </c>
      <c r="Q13" s="9">
        <v>5</v>
      </c>
      <c r="R13" s="9">
        <v>1</v>
      </c>
      <c r="S13" s="13">
        <f t="shared" si="3"/>
        <v>20</v>
      </c>
      <c r="T13" s="16">
        <f t="shared" si="4"/>
        <v>22.857142857142858</v>
      </c>
      <c r="U13" s="14">
        <f t="shared" si="0"/>
        <v>62.857142857142861</v>
      </c>
      <c r="V13" s="4" t="str">
        <f t="shared" si="5"/>
        <v>Kurang Memadai</v>
      </c>
      <c r="W13" s="12"/>
    </row>
    <row r="14" spans="1:23" x14ac:dyDescent="0.35">
      <c r="A14" s="3">
        <v>8</v>
      </c>
      <c r="B14" s="3" t="s">
        <v>48</v>
      </c>
      <c r="C14" s="4" t="s">
        <v>79</v>
      </c>
      <c r="D14" s="9">
        <v>1</v>
      </c>
      <c r="E14" s="9">
        <v>3</v>
      </c>
      <c r="F14" s="9">
        <v>1</v>
      </c>
      <c r="G14" s="9">
        <v>5</v>
      </c>
      <c r="H14" s="9">
        <v>5</v>
      </c>
      <c r="I14" s="9">
        <v>5</v>
      </c>
      <c r="J14" s="9">
        <f t="shared" si="1"/>
        <v>20</v>
      </c>
      <c r="K14" s="10">
        <f t="shared" si="2"/>
        <v>40</v>
      </c>
      <c r="L14" s="9">
        <v>1</v>
      </c>
      <c r="M14" s="9">
        <v>1</v>
      </c>
      <c r="N14" s="9">
        <v>4</v>
      </c>
      <c r="O14" s="9">
        <v>4</v>
      </c>
      <c r="P14" s="9">
        <v>3</v>
      </c>
      <c r="Q14" s="9">
        <v>5</v>
      </c>
      <c r="R14" s="9">
        <v>2</v>
      </c>
      <c r="S14" s="13">
        <f t="shared" si="3"/>
        <v>20</v>
      </c>
      <c r="T14" s="16">
        <f t="shared" si="4"/>
        <v>22.857142857142858</v>
      </c>
      <c r="U14" s="14">
        <f t="shared" si="0"/>
        <v>62.857142857142861</v>
      </c>
      <c r="V14" s="4" t="str">
        <f t="shared" si="5"/>
        <v>Kurang Memadai</v>
      </c>
      <c r="W14" s="12"/>
    </row>
    <row r="15" spans="1:23" x14ac:dyDescent="0.35">
      <c r="A15" s="3">
        <v>9</v>
      </c>
      <c r="B15" s="3" t="s">
        <v>49</v>
      </c>
      <c r="C15" s="4" t="s">
        <v>80</v>
      </c>
      <c r="D15" s="9">
        <v>1</v>
      </c>
      <c r="E15" s="9">
        <v>5</v>
      </c>
      <c r="F15" s="9">
        <v>1</v>
      </c>
      <c r="G15" s="9">
        <v>2</v>
      </c>
      <c r="H15" s="9">
        <v>5</v>
      </c>
      <c r="I15" s="9">
        <v>5</v>
      </c>
      <c r="J15" s="9">
        <f t="shared" si="1"/>
        <v>19</v>
      </c>
      <c r="K15" s="10">
        <f t="shared" si="2"/>
        <v>37.999999999999993</v>
      </c>
      <c r="L15" s="9">
        <v>1</v>
      </c>
      <c r="M15" s="9">
        <v>1</v>
      </c>
      <c r="N15" s="9">
        <v>4</v>
      </c>
      <c r="O15" s="9">
        <v>3</v>
      </c>
      <c r="P15" s="9">
        <v>3</v>
      </c>
      <c r="Q15" s="9">
        <v>5</v>
      </c>
      <c r="R15" s="9">
        <v>4</v>
      </c>
      <c r="S15" s="13">
        <f t="shared" si="3"/>
        <v>21</v>
      </c>
      <c r="T15" s="16">
        <f t="shared" si="4"/>
        <v>24</v>
      </c>
      <c r="U15" s="14">
        <f t="shared" si="0"/>
        <v>61.999999999999993</v>
      </c>
      <c r="V15" s="4" t="str">
        <f t="shared" si="5"/>
        <v>Kurang Memadai</v>
      </c>
      <c r="W15" s="12"/>
    </row>
    <row r="16" spans="1:23" x14ac:dyDescent="0.35">
      <c r="A16" s="3">
        <v>10</v>
      </c>
      <c r="B16" s="3" t="s">
        <v>50</v>
      </c>
      <c r="C16" s="4" t="s">
        <v>81</v>
      </c>
      <c r="D16" s="9">
        <v>1</v>
      </c>
      <c r="E16" s="9">
        <v>3</v>
      </c>
      <c r="F16" s="9">
        <v>1</v>
      </c>
      <c r="G16" s="9">
        <v>5</v>
      </c>
      <c r="H16" s="9">
        <v>5</v>
      </c>
      <c r="I16" s="9">
        <v>2</v>
      </c>
      <c r="J16" s="9">
        <f t="shared" si="1"/>
        <v>17</v>
      </c>
      <c r="K16" s="10">
        <f t="shared" si="2"/>
        <v>34</v>
      </c>
      <c r="L16" s="9">
        <v>1</v>
      </c>
      <c r="M16" s="9">
        <v>3</v>
      </c>
      <c r="N16" s="9">
        <v>2</v>
      </c>
      <c r="O16" s="9">
        <v>5</v>
      </c>
      <c r="P16" s="9">
        <v>3</v>
      </c>
      <c r="Q16" s="9">
        <v>5</v>
      </c>
      <c r="R16" s="9">
        <v>5</v>
      </c>
      <c r="S16" s="13">
        <f t="shared" si="3"/>
        <v>24</v>
      </c>
      <c r="T16" s="16">
        <f t="shared" si="4"/>
        <v>27.428571428571431</v>
      </c>
      <c r="U16" s="14">
        <f t="shared" si="0"/>
        <v>61.428571428571431</v>
      </c>
      <c r="V16" s="4" t="str">
        <f t="shared" si="5"/>
        <v>Kurang Memadai</v>
      </c>
      <c r="W16" s="12"/>
    </row>
    <row r="17" spans="1:23" x14ac:dyDescent="0.35">
      <c r="A17" s="3">
        <v>11</v>
      </c>
      <c r="B17" s="3" t="s">
        <v>51</v>
      </c>
      <c r="C17" s="4" t="s">
        <v>82</v>
      </c>
      <c r="D17" s="9">
        <v>1</v>
      </c>
      <c r="E17" s="9">
        <v>1</v>
      </c>
      <c r="F17" s="9">
        <v>1</v>
      </c>
      <c r="G17" s="9">
        <v>5</v>
      </c>
      <c r="H17" s="9">
        <v>5</v>
      </c>
      <c r="I17" s="9">
        <v>1</v>
      </c>
      <c r="J17" s="9">
        <f t="shared" si="1"/>
        <v>14</v>
      </c>
      <c r="K17" s="10">
        <f t="shared" si="2"/>
        <v>27.999999999999996</v>
      </c>
      <c r="L17" s="9">
        <v>1</v>
      </c>
      <c r="M17" s="9">
        <v>3</v>
      </c>
      <c r="N17" s="9">
        <v>5</v>
      </c>
      <c r="O17" s="9">
        <v>5</v>
      </c>
      <c r="P17" s="9">
        <v>5</v>
      </c>
      <c r="Q17" s="9">
        <v>5</v>
      </c>
      <c r="R17" s="9">
        <v>5</v>
      </c>
      <c r="S17" s="13">
        <f t="shared" si="3"/>
        <v>29</v>
      </c>
      <c r="T17" s="16">
        <f t="shared" si="4"/>
        <v>33.142857142857146</v>
      </c>
      <c r="U17" s="14">
        <f t="shared" si="0"/>
        <v>61.142857142857139</v>
      </c>
      <c r="V17" s="4" t="str">
        <f t="shared" si="5"/>
        <v>Kurang Memadai</v>
      </c>
      <c r="W17" s="12"/>
    </row>
    <row r="18" spans="1:23" x14ac:dyDescent="0.35">
      <c r="A18" s="3">
        <v>12</v>
      </c>
      <c r="B18" s="3" t="s">
        <v>52</v>
      </c>
      <c r="C18" s="4" t="s">
        <v>83</v>
      </c>
      <c r="D18" s="9">
        <v>1</v>
      </c>
      <c r="E18" s="9">
        <v>4</v>
      </c>
      <c r="F18" s="9">
        <v>1</v>
      </c>
      <c r="G18" s="9">
        <v>5</v>
      </c>
      <c r="H18" s="9">
        <v>5</v>
      </c>
      <c r="I18" s="9">
        <v>1</v>
      </c>
      <c r="J18" s="9">
        <f t="shared" si="1"/>
        <v>17</v>
      </c>
      <c r="K18" s="10">
        <f t="shared" si="2"/>
        <v>34</v>
      </c>
      <c r="L18" s="9">
        <v>1</v>
      </c>
      <c r="M18" s="9">
        <v>1</v>
      </c>
      <c r="N18" s="9">
        <v>3</v>
      </c>
      <c r="O18" s="9">
        <v>5</v>
      </c>
      <c r="P18" s="9">
        <v>3</v>
      </c>
      <c r="Q18" s="9">
        <v>5</v>
      </c>
      <c r="R18" s="9">
        <v>4</v>
      </c>
      <c r="S18" s="13">
        <f t="shared" si="3"/>
        <v>22</v>
      </c>
      <c r="T18" s="16">
        <f t="shared" si="4"/>
        <v>25.142857142857146</v>
      </c>
      <c r="U18" s="14">
        <f t="shared" si="0"/>
        <v>59.142857142857146</v>
      </c>
      <c r="V18" s="4" t="str">
        <f t="shared" si="5"/>
        <v>Cukup Memadai</v>
      </c>
      <c r="W18" s="12"/>
    </row>
    <row r="19" spans="1:23" x14ac:dyDescent="0.35">
      <c r="A19" s="3">
        <v>13</v>
      </c>
      <c r="B19" s="3" t="s">
        <v>53</v>
      </c>
      <c r="C19" s="4" t="s">
        <v>84</v>
      </c>
      <c r="D19" s="9">
        <v>2</v>
      </c>
      <c r="E19" s="9">
        <v>5</v>
      </c>
      <c r="F19" s="9">
        <v>1</v>
      </c>
      <c r="G19" s="9">
        <v>1</v>
      </c>
      <c r="H19" s="9">
        <v>5</v>
      </c>
      <c r="I19" s="9">
        <v>1</v>
      </c>
      <c r="J19" s="9">
        <f t="shared" si="1"/>
        <v>15</v>
      </c>
      <c r="K19" s="10">
        <f t="shared" si="2"/>
        <v>30</v>
      </c>
      <c r="L19" s="9">
        <v>1</v>
      </c>
      <c r="M19" s="9">
        <v>4</v>
      </c>
      <c r="N19" s="9">
        <v>2</v>
      </c>
      <c r="O19" s="9">
        <v>5</v>
      </c>
      <c r="P19" s="9">
        <v>3</v>
      </c>
      <c r="Q19" s="9">
        <v>5</v>
      </c>
      <c r="R19" s="9">
        <v>5</v>
      </c>
      <c r="S19" s="13">
        <f t="shared" si="3"/>
        <v>25</v>
      </c>
      <c r="T19" s="16">
        <f t="shared" si="4"/>
        <v>28.571428571428577</v>
      </c>
      <c r="U19" s="14">
        <f t="shared" si="0"/>
        <v>58.571428571428577</v>
      </c>
      <c r="V19" s="4" t="str">
        <f t="shared" si="5"/>
        <v>Cukup Memadai</v>
      </c>
      <c r="W19" s="12"/>
    </row>
    <row r="20" spans="1:23" x14ac:dyDescent="0.35">
      <c r="A20" s="3">
        <v>14</v>
      </c>
      <c r="B20" s="3" t="s">
        <v>54</v>
      </c>
      <c r="C20" s="4" t="s">
        <v>85</v>
      </c>
      <c r="D20" s="9">
        <v>1</v>
      </c>
      <c r="E20" s="9">
        <v>5</v>
      </c>
      <c r="F20" s="9">
        <v>1</v>
      </c>
      <c r="G20" s="9">
        <v>1</v>
      </c>
      <c r="H20" s="9">
        <v>5</v>
      </c>
      <c r="I20" s="9">
        <v>5</v>
      </c>
      <c r="J20" s="9">
        <f t="shared" si="1"/>
        <v>18</v>
      </c>
      <c r="K20" s="10">
        <f t="shared" si="2"/>
        <v>36</v>
      </c>
      <c r="L20" s="9">
        <v>1</v>
      </c>
      <c r="M20" s="9">
        <v>1</v>
      </c>
      <c r="N20" s="9">
        <v>3</v>
      </c>
      <c r="O20" s="9">
        <v>5</v>
      </c>
      <c r="P20" s="9">
        <v>3</v>
      </c>
      <c r="Q20" s="9">
        <v>5</v>
      </c>
      <c r="R20" s="9">
        <v>1</v>
      </c>
      <c r="S20" s="13">
        <f t="shared" si="3"/>
        <v>19</v>
      </c>
      <c r="T20" s="16">
        <f t="shared" si="4"/>
        <v>21.714285714285715</v>
      </c>
      <c r="U20" s="14">
        <f t="shared" si="0"/>
        <v>57.714285714285715</v>
      </c>
      <c r="V20" s="4" t="str">
        <f t="shared" si="5"/>
        <v>Cukup Memadai</v>
      </c>
      <c r="W20" s="12"/>
    </row>
    <row r="21" spans="1:23" x14ac:dyDescent="0.35">
      <c r="A21" s="3">
        <v>15</v>
      </c>
      <c r="B21" s="3" t="s">
        <v>55</v>
      </c>
      <c r="C21" s="4" t="s">
        <v>86</v>
      </c>
      <c r="D21" s="9">
        <v>1</v>
      </c>
      <c r="E21" s="9">
        <v>3</v>
      </c>
      <c r="F21" s="9">
        <v>1</v>
      </c>
      <c r="G21" s="9">
        <v>5</v>
      </c>
      <c r="H21" s="9">
        <v>5</v>
      </c>
      <c r="I21" s="9">
        <v>4</v>
      </c>
      <c r="J21" s="9">
        <f t="shared" si="1"/>
        <v>19</v>
      </c>
      <c r="K21" s="10">
        <f t="shared" si="2"/>
        <v>37.999999999999993</v>
      </c>
      <c r="L21" s="9">
        <v>1</v>
      </c>
      <c r="M21" s="9">
        <v>1</v>
      </c>
      <c r="N21" s="9">
        <v>2</v>
      </c>
      <c r="O21" s="9">
        <v>2</v>
      </c>
      <c r="P21" s="9">
        <v>3</v>
      </c>
      <c r="Q21" s="9">
        <v>5</v>
      </c>
      <c r="R21" s="9">
        <v>3</v>
      </c>
      <c r="S21" s="13">
        <f t="shared" si="3"/>
        <v>17</v>
      </c>
      <c r="T21" s="16">
        <f t="shared" si="4"/>
        <v>19.428571428571427</v>
      </c>
      <c r="U21" s="14">
        <f t="shared" si="0"/>
        <v>57.428571428571416</v>
      </c>
      <c r="V21" s="4" t="str">
        <f t="shared" si="5"/>
        <v>Cukup Memadai</v>
      </c>
      <c r="W21" s="12"/>
    </row>
    <row r="22" spans="1:23" x14ac:dyDescent="0.35">
      <c r="A22" s="3">
        <v>16</v>
      </c>
      <c r="B22" s="3" t="s">
        <v>56</v>
      </c>
      <c r="C22" s="4" t="s">
        <v>87</v>
      </c>
      <c r="D22" s="9">
        <v>1</v>
      </c>
      <c r="E22" s="9">
        <v>3</v>
      </c>
      <c r="F22" s="9">
        <v>1</v>
      </c>
      <c r="G22" s="9">
        <v>5</v>
      </c>
      <c r="H22" s="9">
        <v>5</v>
      </c>
      <c r="I22" s="9">
        <v>1</v>
      </c>
      <c r="J22" s="9">
        <f t="shared" si="1"/>
        <v>16</v>
      </c>
      <c r="K22" s="10">
        <f t="shared" si="2"/>
        <v>32</v>
      </c>
      <c r="L22" s="9">
        <v>1</v>
      </c>
      <c r="M22" s="9">
        <v>3</v>
      </c>
      <c r="N22" s="9">
        <v>3</v>
      </c>
      <c r="O22" s="9">
        <v>5</v>
      </c>
      <c r="P22" s="9">
        <v>3</v>
      </c>
      <c r="Q22" s="9">
        <v>5</v>
      </c>
      <c r="R22" s="9">
        <v>2</v>
      </c>
      <c r="S22" s="13">
        <f t="shared" si="3"/>
        <v>22</v>
      </c>
      <c r="T22" s="16">
        <f t="shared" si="4"/>
        <v>25.142857142857146</v>
      </c>
      <c r="U22" s="14">
        <f t="shared" si="0"/>
        <v>57.142857142857146</v>
      </c>
      <c r="V22" s="4" t="str">
        <f t="shared" si="5"/>
        <v>Cukup Memadai</v>
      </c>
      <c r="W22" s="12"/>
    </row>
    <row r="23" spans="1:23" x14ac:dyDescent="0.35">
      <c r="A23" s="3">
        <v>17</v>
      </c>
      <c r="B23" s="3" t="s">
        <v>57</v>
      </c>
      <c r="C23" s="4" t="s">
        <v>88</v>
      </c>
      <c r="D23" s="9">
        <v>1</v>
      </c>
      <c r="E23" s="9">
        <v>4</v>
      </c>
      <c r="F23" s="9">
        <v>1</v>
      </c>
      <c r="G23" s="9">
        <v>5</v>
      </c>
      <c r="H23" s="9">
        <v>5</v>
      </c>
      <c r="I23" s="9">
        <v>1</v>
      </c>
      <c r="J23" s="9">
        <f t="shared" si="1"/>
        <v>17</v>
      </c>
      <c r="K23" s="10">
        <f t="shared" si="2"/>
        <v>34</v>
      </c>
      <c r="L23" s="9">
        <v>1</v>
      </c>
      <c r="M23" s="9">
        <v>1</v>
      </c>
      <c r="N23" s="9">
        <v>2</v>
      </c>
      <c r="O23" s="9">
        <v>4</v>
      </c>
      <c r="P23" s="9">
        <v>3</v>
      </c>
      <c r="Q23" s="9">
        <v>5</v>
      </c>
      <c r="R23" s="9">
        <v>4</v>
      </c>
      <c r="S23" s="13">
        <f t="shared" si="3"/>
        <v>20</v>
      </c>
      <c r="T23" s="16">
        <f t="shared" si="4"/>
        <v>22.857142857142858</v>
      </c>
      <c r="U23" s="14">
        <f t="shared" si="0"/>
        <v>56.857142857142861</v>
      </c>
      <c r="V23" s="4" t="str">
        <f t="shared" si="5"/>
        <v>Cukup Memadai</v>
      </c>
      <c r="W23" s="12"/>
    </row>
    <row r="24" spans="1:23" x14ac:dyDescent="0.35">
      <c r="A24" s="3">
        <v>18</v>
      </c>
      <c r="B24" s="3" t="s">
        <v>58</v>
      </c>
      <c r="C24" s="4" t="s">
        <v>89</v>
      </c>
      <c r="D24" s="9">
        <v>1</v>
      </c>
      <c r="E24" s="9">
        <v>5</v>
      </c>
      <c r="F24" s="9">
        <v>1</v>
      </c>
      <c r="G24" s="9">
        <v>1</v>
      </c>
      <c r="H24" s="9">
        <v>5</v>
      </c>
      <c r="I24" s="9">
        <v>5</v>
      </c>
      <c r="J24" s="9">
        <f t="shared" si="1"/>
        <v>18</v>
      </c>
      <c r="K24" s="10">
        <f t="shared" si="2"/>
        <v>36</v>
      </c>
      <c r="L24" s="9">
        <v>1</v>
      </c>
      <c r="M24" s="9">
        <v>1</v>
      </c>
      <c r="N24" s="9">
        <v>3</v>
      </c>
      <c r="O24" s="9">
        <v>2</v>
      </c>
      <c r="P24" s="9">
        <v>3</v>
      </c>
      <c r="Q24" s="9">
        <v>5</v>
      </c>
      <c r="R24" s="9">
        <v>3</v>
      </c>
      <c r="S24" s="13">
        <f t="shared" si="3"/>
        <v>18</v>
      </c>
      <c r="T24" s="16">
        <f t="shared" si="4"/>
        <v>20.571428571428569</v>
      </c>
      <c r="U24" s="14">
        <f t="shared" si="0"/>
        <v>56.571428571428569</v>
      </c>
      <c r="V24" s="4" t="str">
        <f t="shared" si="5"/>
        <v>Cukup Memadai</v>
      </c>
      <c r="W24" s="12"/>
    </row>
    <row r="25" spans="1:23" x14ac:dyDescent="0.35">
      <c r="A25" s="3">
        <v>19</v>
      </c>
      <c r="B25" s="3" t="s">
        <v>59</v>
      </c>
      <c r="C25" s="4" t="s">
        <v>90</v>
      </c>
      <c r="D25" s="9">
        <v>2</v>
      </c>
      <c r="E25" s="9">
        <v>3</v>
      </c>
      <c r="F25" s="9">
        <v>1</v>
      </c>
      <c r="G25" s="9">
        <v>2</v>
      </c>
      <c r="H25" s="9">
        <v>5</v>
      </c>
      <c r="I25" s="9">
        <v>2</v>
      </c>
      <c r="J25" s="9">
        <f t="shared" si="1"/>
        <v>15</v>
      </c>
      <c r="K25" s="10">
        <f t="shared" si="2"/>
        <v>30</v>
      </c>
      <c r="L25" s="9">
        <v>1</v>
      </c>
      <c r="M25" s="9">
        <v>1</v>
      </c>
      <c r="N25" s="9">
        <v>3</v>
      </c>
      <c r="O25" s="9">
        <v>5</v>
      </c>
      <c r="P25" s="9">
        <v>3</v>
      </c>
      <c r="Q25" s="9">
        <v>5</v>
      </c>
      <c r="R25" s="9">
        <v>5</v>
      </c>
      <c r="S25" s="13">
        <f t="shared" si="3"/>
        <v>23</v>
      </c>
      <c r="T25" s="16">
        <f t="shared" si="4"/>
        <v>26.285714285714285</v>
      </c>
      <c r="U25" s="14">
        <f t="shared" si="0"/>
        <v>56.285714285714285</v>
      </c>
      <c r="V25" s="4" t="str">
        <f t="shared" si="5"/>
        <v>Cukup Memadai</v>
      </c>
      <c r="W25" s="12"/>
    </row>
    <row r="26" spans="1:23" x14ac:dyDescent="0.35">
      <c r="A26" s="3">
        <v>20</v>
      </c>
      <c r="B26" s="3" t="s">
        <v>60</v>
      </c>
      <c r="C26" s="4" t="s">
        <v>91</v>
      </c>
      <c r="D26" s="9">
        <v>1</v>
      </c>
      <c r="E26" s="9">
        <v>3</v>
      </c>
      <c r="F26" s="9">
        <v>1</v>
      </c>
      <c r="G26" s="9">
        <v>1</v>
      </c>
      <c r="H26" s="9">
        <v>5</v>
      </c>
      <c r="I26" s="9">
        <v>3</v>
      </c>
      <c r="J26" s="9">
        <f t="shared" si="1"/>
        <v>14</v>
      </c>
      <c r="K26" s="10">
        <f t="shared" si="2"/>
        <v>27.999999999999996</v>
      </c>
      <c r="L26" s="9">
        <v>1</v>
      </c>
      <c r="M26" s="9">
        <v>3</v>
      </c>
      <c r="N26" s="9">
        <v>2</v>
      </c>
      <c r="O26" s="9">
        <v>5</v>
      </c>
      <c r="P26" s="9">
        <v>3</v>
      </c>
      <c r="Q26" s="9">
        <v>5</v>
      </c>
      <c r="R26" s="9">
        <v>5</v>
      </c>
      <c r="S26" s="13">
        <f t="shared" si="3"/>
        <v>24</v>
      </c>
      <c r="T26" s="16">
        <f t="shared" si="4"/>
        <v>27.428571428571431</v>
      </c>
      <c r="U26" s="14">
        <f t="shared" si="0"/>
        <v>55.428571428571431</v>
      </c>
      <c r="V26" s="4" t="str">
        <f t="shared" si="5"/>
        <v>Cukup Memadai</v>
      </c>
      <c r="W26" s="12"/>
    </row>
    <row r="27" spans="1:23" x14ac:dyDescent="0.35">
      <c r="A27" s="3">
        <v>21</v>
      </c>
      <c r="B27" s="3" t="s">
        <v>61</v>
      </c>
      <c r="C27" s="4" t="s">
        <v>92</v>
      </c>
      <c r="D27" s="9">
        <v>2</v>
      </c>
      <c r="E27" s="9">
        <v>3</v>
      </c>
      <c r="F27" s="9">
        <v>1</v>
      </c>
      <c r="G27" s="9">
        <v>2</v>
      </c>
      <c r="H27" s="9">
        <v>5</v>
      </c>
      <c r="I27" s="9">
        <v>1</v>
      </c>
      <c r="J27" s="9">
        <f t="shared" si="1"/>
        <v>14</v>
      </c>
      <c r="K27" s="10">
        <f t="shared" si="2"/>
        <v>27.999999999999996</v>
      </c>
      <c r="L27" s="9">
        <v>1</v>
      </c>
      <c r="M27" s="9">
        <v>4</v>
      </c>
      <c r="N27" s="9">
        <v>3</v>
      </c>
      <c r="O27" s="9">
        <v>5</v>
      </c>
      <c r="P27" s="9">
        <v>3</v>
      </c>
      <c r="Q27" s="9">
        <v>5</v>
      </c>
      <c r="R27" s="9">
        <v>3</v>
      </c>
      <c r="S27" s="13">
        <f t="shared" si="3"/>
        <v>24</v>
      </c>
      <c r="T27" s="16">
        <f t="shared" si="4"/>
        <v>27.428571428571431</v>
      </c>
      <c r="U27" s="14">
        <f t="shared" si="0"/>
        <v>55.428571428571431</v>
      </c>
      <c r="V27" s="4" t="str">
        <f t="shared" si="5"/>
        <v>Cukup Memadai</v>
      </c>
      <c r="W27" s="12"/>
    </row>
    <row r="28" spans="1:23" x14ac:dyDescent="0.35">
      <c r="A28" s="3">
        <v>22</v>
      </c>
      <c r="B28" s="3" t="s">
        <v>62</v>
      </c>
      <c r="C28" s="4" t="s">
        <v>93</v>
      </c>
      <c r="D28" s="9">
        <v>1</v>
      </c>
      <c r="E28" s="9">
        <v>3</v>
      </c>
      <c r="F28" s="9">
        <v>1</v>
      </c>
      <c r="G28" s="9">
        <v>5</v>
      </c>
      <c r="H28" s="9">
        <v>5</v>
      </c>
      <c r="I28" s="9">
        <v>1</v>
      </c>
      <c r="J28" s="9">
        <f t="shared" si="1"/>
        <v>16</v>
      </c>
      <c r="K28" s="10">
        <f t="shared" si="2"/>
        <v>32</v>
      </c>
      <c r="L28" s="9">
        <v>1</v>
      </c>
      <c r="M28" s="9">
        <v>1</v>
      </c>
      <c r="N28" s="9">
        <v>3</v>
      </c>
      <c r="O28" s="9">
        <v>2</v>
      </c>
      <c r="P28" s="9">
        <v>3</v>
      </c>
      <c r="Q28" s="9">
        <v>5</v>
      </c>
      <c r="R28" s="9">
        <v>4</v>
      </c>
      <c r="S28" s="13">
        <f t="shared" si="3"/>
        <v>19</v>
      </c>
      <c r="T28" s="16">
        <f t="shared" si="4"/>
        <v>21.714285714285715</v>
      </c>
      <c r="U28" s="14">
        <f t="shared" si="0"/>
        <v>53.714285714285715</v>
      </c>
      <c r="V28" s="4" t="str">
        <f t="shared" si="5"/>
        <v>Cukup Memadai</v>
      </c>
      <c r="W28" s="12"/>
    </row>
    <row r="29" spans="1:23" x14ac:dyDescent="0.35">
      <c r="A29" s="3">
        <v>23</v>
      </c>
      <c r="B29" s="3" t="s">
        <v>63</v>
      </c>
      <c r="C29" s="4" t="s">
        <v>94</v>
      </c>
      <c r="D29" s="9">
        <v>1</v>
      </c>
      <c r="E29" s="9">
        <v>3</v>
      </c>
      <c r="F29" s="9">
        <v>1</v>
      </c>
      <c r="G29" s="9">
        <v>5</v>
      </c>
      <c r="H29" s="9">
        <v>5</v>
      </c>
      <c r="I29" s="9">
        <v>1</v>
      </c>
      <c r="J29" s="9">
        <f t="shared" si="1"/>
        <v>16</v>
      </c>
      <c r="K29" s="10">
        <f t="shared" si="2"/>
        <v>32</v>
      </c>
      <c r="L29" s="9">
        <v>1</v>
      </c>
      <c r="M29" s="9">
        <v>1</v>
      </c>
      <c r="N29" s="9">
        <v>3</v>
      </c>
      <c r="O29" s="9">
        <v>2</v>
      </c>
      <c r="P29" s="9">
        <v>3</v>
      </c>
      <c r="Q29" s="9">
        <v>5</v>
      </c>
      <c r="R29" s="9">
        <v>4</v>
      </c>
      <c r="S29" s="13">
        <f t="shared" si="3"/>
        <v>19</v>
      </c>
      <c r="T29" s="16">
        <f t="shared" si="4"/>
        <v>21.714285714285715</v>
      </c>
      <c r="U29" s="14">
        <f t="shared" si="0"/>
        <v>53.714285714285715</v>
      </c>
      <c r="V29" s="4" t="str">
        <f t="shared" si="5"/>
        <v>Cukup Memadai</v>
      </c>
      <c r="W29" s="12"/>
    </row>
    <row r="30" spans="1:23" x14ac:dyDescent="0.35">
      <c r="A30" s="3">
        <v>24</v>
      </c>
      <c r="B30" s="3" t="s">
        <v>64</v>
      </c>
      <c r="C30" s="4" t="s">
        <v>95</v>
      </c>
      <c r="D30" s="9">
        <v>1</v>
      </c>
      <c r="E30" s="9">
        <v>4</v>
      </c>
      <c r="F30" s="9">
        <v>1</v>
      </c>
      <c r="G30" s="9">
        <v>2</v>
      </c>
      <c r="H30" s="9">
        <v>5</v>
      </c>
      <c r="I30" s="9">
        <v>1</v>
      </c>
      <c r="J30" s="9">
        <f t="shared" si="1"/>
        <v>14</v>
      </c>
      <c r="K30" s="10">
        <f t="shared" si="2"/>
        <v>27.999999999999996</v>
      </c>
      <c r="L30" s="9">
        <v>1</v>
      </c>
      <c r="M30" s="9">
        <v>1</v>
      </c>
      <c r="N30" s="9">
        <v>2</v>
      </c>
      <c r="O30" s="9">
        <v>5</v>
      </c>
      <c r="P30" s="9">
        <v>3</v>
      </c>
      <c r="Q30" s="9">
        <v>5</v>
      </c>
      <c r="R30" s="9">
        <v>5</v>
      </c>
      <c r="S30" s="13">
        <f t="shared" si="3"/>
        <v>22</v>
      </c>
      <c r="T30" s="16">
        <f t="shared" si="4"/>
        <v>25.142857142857146</v>
      </c>
      <c r="U30" s="14">
        <f t="shared" si="0"/>
        <v>53.142857142857139</v>
      </c>
      <c r="V30" s="4" t="str">
        <f t="shared" si="5"/>
        <v>Cukup Memadai</v>
      </c>
      <c r="W30" s="12"/>
    </row>
    <row r="31" spans="1:23" x14ac:dyDescent="0.35">
      <c r="A31" s="3">
        <v>25</v>
      </c>
      <c r="B31" s="3" t="s">
        <v>65</v>
      </c>
      <c r="C31" s="4" t="s">
        <v>96</v>
      </c>
      <c r="D31" s="9">
        <v>1</v>
      </c>
      <c r="E31" s="9">
        <v>5</v>
      </c>
      <c r="F31" s="9">
        <v>1</v>
      </c>
      <c r="G31" s="9">
        <v>2</v>
      </c>
      <c r="H31" s="9">
        <v>5</v>
      </c>
      <c r="I31" s="9">
        <v>4</v>
      </c>
      <c r="J31" s="9">
        <f t="shared" si="1"/>
        <v>18</v>
      </c>
      <c r="K31" s="10">
        <f t="shared" si="2"/>
        <v>36</v>
      </c>
      <c r="L31" s="9">
        <v>1</v>
      </c>
      <c r="M31" s="9">
        <v>1</v>
      </c>
      <c r="N31" s="9">
        <v>1</v>
      </c>
      <c r="O31" s="9">
        <v>3</v>
      </c>
      <c r="P31" s="9">
        <v>3</v>
      </c>
      <c r="Q31" s="9">
        <v>5</v>
      </c>
      <c r="R31" s="9">
        <v>1</v>
      </c>
      <c r="S31" s="13">
        <f t="shared" si="3"/>
        <v>15</v>
      </c>
      <c r="T31" s="16">
        <f t="shared" si="4"/>
        <v>17.142857142857142</v>
      </c>
      <c r="U31" s="14">
        <f t="shared" si="0"/>
        <v>53.142857142857139</v>
      </c>
      <c r="V31" s="4" t="str">
        <f t="shared" si="5"/>
        <v>Cukup Memadai</v>
      </c>
      <c r="W31" s="12"/>
    </row>
    <row r="32" spans="1:23" x14ac:dyDescent="0.35">
      <c r="A32" s="3">
        <v>26</v>
      </c>
      <c r="B32" s="3" t="s">
        <v>66</v>
      </c>
      <c r="C32" s="4" t="s">
        <v>97</v>
      </c>
      <c r="D32" s="9">
        <v>1</v>
      </c>
      <c r="E32" s="9">
        <v>1</v>
      </c>
      <c r="F32" s="9">
        <v>1</v>
      </c>
      <c r="G32" s="9">
        <v>5</v>
      </c>
      <c r="H32" s="9">
        <v>5</v>
      </c>
      <c r="I32" s="9">
        <v>1</v>
      </c>
      <c r="J32" s="9">
        <f t="shared" si="1"/>
        <v>14</v>
      </c>
      <c r="K32" s="10">
        <f t="shared" si="2"/>
        <v>27.999999999999996</v>
      </c>
      <c r="L32" s="9">
        <v>1</v>
      </c>
      <c r="M32" s="9">
        <v>1</v>
      </c>
      <c r="N32" s="9">
        <v>3</v>
      </c>
      <c r="O32" s="9">
        <v>4</v>
      </c>
      <c r="P32" s="9">
        <v>5</v>
      </c>
      <c r="Q32" s="9">
        <v>5</v>
      </c>
      <c r="R32" s="9">
        <v>2</v>
      </c>
      <c r="S32" s="13">
        <f t="shared" si="3"/>
        <v>21</v>
      </c>
      <c r="T32" s="16">
        <f t="shared" si="4"/>
        <v>24</v>
      </c>
      <c r="U32" s="14">
        <f t="shared" si="0"/>
        <v>52</v>
      </c>
      <c r="V32" s="4" t="str">
        <f t="shared" si="5"/>
        <v>Cukup Memadai</v>
      </c>
      <c r="W32" s="12"/>
    </row>
    <row r="33" spans="1:23" x14ac:dyDescent="0.35">
      <c r="A33" s="3">
        <v>27</v>
      </c>
      <c r="B33" s="3" t="s">
        <v>67</v>
      </c>
      <c r="C33" s="4" t="s">
        <v>98</v>
      </c>
      <c r="D33" s="9">
        <v>1</v>
      </c>
      <c r="E33" s="9">
        <v>3</v>
      </c>
      <c r="F33" s="9">
        <v>1</v>
      </c>
      <c r="G33" s="9">
        <v>1</v>
      </c>
      <c r="H33" s="9">
        <v>5</v>
      </c>
      <c r="I33" s="9">
        <v>3</v>
      </c>
      <c r="J33" s="9">
        <f t="shared" si="1"/>
        <v>14</v>
      </c>
      <c r="K33" s="10">
        <f t="shared" si="2"/>
        <v>27.999999999999996</v>
      </c>
      <c r="L33" s="9">
        <v>1</v>
      </c>
      <c r="M33" s="9">
        <v>1</v>
      </c>
      <c r="N33" s="9">
        <v>3</v>
      </c>
      <c r="O33" s="9">
        <v>3</v>
      </c>
      <c r="P33" s="9">
        <v>3</v>
      </c>
      <c r="Q33" s="9">
        <v>5</v>
      </c>
      <c r="R33" s="9">
        <v>4</v>
      </c>
      <c r="S33" s="13">
        <f t="shared" si="3"/>
        <v>20</v>
      </c>
      <c r="T33" s="16">
        <f t="shared" si="4"/>
        <v>22.857142857142858</v>
      </c>
      <c r="U33" s="14">
        <f t="shared" si="0"/>
        <v>50.857142857142854</v>
      </c>
      <c r="V33" s="4" t="str">
        <f t="shared" si="5"/>
        <v>Cukup Memadai</v>
      </c>
      <c r="W33" s="12"/>
    </row>
    <row r="34" spans="1:23" x14ac:dyDescent="0.35">
      <c r="A34" s="3">
        <v>28</v>
      </c>
      <c r="B34" s="3" t="s">
        <v>68</v>
      </c>
      <c r="C34" s="4" t="s">
        <v>99</v>
      </c>
      <c r="D34" s="9">
        <v>1</v>
      </c>
      <c r="E34" s="9">
        <v>1</v>
      </c>
      <c r="F34" s="9">
        <v>1</v>
      </c>
      <c r="G34" s="9">
        <v>5</v>
      </c>
      <c r="H34" s="9">
        <v>5</v>
      </c>
      <c r="I34" s="9">
        <v>2</v>
      </c>
      <c r="J34" s="9">
        <f t="shared" si="1"/>
        <v>15</v>
      </c>
      <c r="K34" s="10">
        <f t="shared" si="2"/>
        <v>30</v>
      </c>
      <c r="L34" s="9">
        <v>1</v>
      </c>
      <c r="M34" s="9">
        <v>1</v>
      </c>
      <c r="N34" s="9">
        <v>3</v>
      </c>
      <c r="O34" s="9">
        <v>2</v>
      </c>
      <c r="P34" s="9">
        <v>3</v>
      </c>
      <c r="Q34" s="9">
        <v>5</v>
      </c>
      <c r="R34" s="9">
        <v>3</v>
      </c>
      <c r="S34" s="13">
        <f t="shared" si="3"/>
        <v>18</v>
      </c>
      <c r="T34" s="16">
        <f t="shared" si="4"/>
        <v>20.571428571428569</v>
      </c>
      <c r="U34" s="14">
        <f t="shared" si="0"/>
        <v>50.571428571428569</v>
      </c>
      <c r="V34" s="4" t="str">
        <f t="shared" si="5"/>
        <v>Cukup Memadai</v>
      </c>
      <c r="W34" s="12"/>
    </row>
    <row r="35" spans="1:23" x14ac:dyDescent="0.35">
      <c r="A35" s="3">
        <v>29</v>
      </c>
      <c r="B35" s="3" t="s">
        <v>69</v>
      </c>
      <c r="C35" s="4" t="s">
        <v>100</v>
      </c>
      <c r="D35" s="9">
        <v>1</v>
      </c>
      <c r="E35" s="9">
        <v>3</v>
      </c>
      <c r="F35" s="9">
        <v>1</v>
      </c>
      <c r="G35" s="9">
        <v>2</v>
      </c>
      <c r="H35" s="9">
        <v>5</v>
      </c>
      <c r="I35" s="9">
        <v>2</v>
      </c>
      <c r="J35" s="9">
        <f t="shared" si="1"/>
        <v>14</v>
      </c>
      <c r="K35" s="10">
        <f t="shared" si="2"/>
        <v>27.999999999999996</v>
      </c>
      <c r="L35" s="9">
        <v>1</v>
      </c>
      <c r="M35" s="9">
        <v>1</v>
      </c>
      <c r="N35" s="9">
        <v>3</v>
      </c>
      <c r="O35" s="9">
        <v>3</v>
      </c>
      <c r="P35" s="9">
        <v>3</v>
      </c>
      <c r="Q35" s="9">
        <v>5</v>
      </c>
      <c r="R35" s="9">
        <v>3</v>
      </c>
      <c r="S35" s="13">
        <f t="shared" si="3"/>
        <v>19</v>
      </c>
      <c r="T35" s="16">
        <f t="shared" si="4"/>
        <v>21.714285714285715</v>
      </c>
      <c r="U35" s="14">
        <f t="shared" si="0"/>
        <v>49.714285714285708</v>
      </c>
      <c r="V35" s="4" t="str">
        <f t="shared" si="5"/>
        <v>Cukup Memadai</v>
      </c>
      <c r="W35" s="12"/>
    </row>
    <row r="36" spans="1:23" x14ac:dyDescent="0.35">
      <c r="A36" s="3">
        <v>30</v>
      </c>
      <c r="B36" s="3" t="s">
        <v>70</v>
      </c>
      <c r="C36" s="4" t="s">
        <v>101</v>
      </c>
      <c r="D36" s="9">
        <v>1</v>
      </c>
      <c r="E36" s="9">
        <v>3</v>
      </c>
      <c r="F36" s="9">
        <v>1</v>
      </c>
      <c r="G36" s="9">
        <v>1</v>
      </c>
      <c r="H36" s="9">
        <v>5</v>
      </c>
      <c r="I36" s="9">
        <v>2</v>
      </c>
      <c r="J36" s="9">
        <f t="shared" si="1"/>
        <v>13</v>
      </c>
      <c r="K36" s="10">
        <f t="shared" si="2"/>
        <v>26</v>
      </c>
      <c r="L36" s="9">
        <v>1</v>
      </c>
      <c r="M36" s="9">
        <v>1</v>
      </c>
      <c r="N36" s="9">
        <v>4</v>
      </c>
      <c r="O36" s="9">
        <v>3</v>
      </c>
      <c r="P36" s="9">
        <v>3</v>
      </c>
      <c r="Q36" s="9">
        <v>5</v>
      </c>
      <c r="R36" s="9">
        <v>3</v>
      </c>
      <c r="S36" s="13">
        <f t="shared" si="3"/>
        <v>20</v>
      </c>
      <c r="T36" s="16">
        <f t="shared" si="4"/>
        <v>22.857142857142858</v>
      </c>
      <c r="U36" s="14">
        <f t="shared" si="0"/>
        <v>48.857142857142861</v>
      </c>
      <c r="V36" s="4" t="str">
        <f t="shared" si="5"/>
        <v>Cukup Memadai</v>
      </c>
      <c r="W36" s="12"/>
    </row>
    <row r="37" spans="1:23" x14ac:dyDescent="0.35">
      <c r="A37" s="3">
        <v>31</v>
      </c>
      <c r="B37" s="3" t="s">
        <v>71</v>
      </c>
      <c r="C37" s="4" t="s">
        <v>102</v>
      </c>
      <c r="D37" s="9">
        <v>1</v>
      </c>
      <c r="E37" s="9">
        <v>3</v>
      </c>
      <c r="F37" s="9">
        <v>1</v>
      </c>
      <c r="G37" s="9">
        <v>1</v>
      </c>
      <c r="H37" s="9">
        <v>5</v>
      </c>
      <c r="I37" s="9">
        <v>1</v>
      </c>
      <c r="J37" s="9">
        <f t="shared" si="1"/>
        <v>12</v>
      </c>
      <c r="K37" s="10">
        <f t="shared" si="2"/>
        <v>24</v>
      </c>
      <c r="L37" s="9">
        <v>1</v>
      </c>
      <c r="M37" s="9">
        <v>1</v>
      </c>
      <c r="N37" s="9">
        <v>2</v>
      </c>
      <c r="O37" s="9">
        <v>2</v>
      </c>
      <c r="P37" s="9">
        <v>3</v>
      </c>
      <c r="Q37" s="9">
        <v>5</v>
      </c>
      <c r="R37" s="9">
        <v>2</v>
      </c>
      <c r="S37" s="13">
        <f t="shared" si="3"/>
        <v>16</v>
      </c>
      <c r="T37" s="16">
        <f t="shared" si="4"/>
        <v>18.285714285714285</v>
      </c>
      <c r="U37" s="14">
        <f t="shared" si="0"/>
        <v>42.285714285714285</v>
      </c>
      <c r="V37" s="4" t="str">
        <f t="shared" si="5"/>
        <v>Cukup Memadai</v>
      </c>
      <c r="W37" s="12"/>
    </row>
    <row r="38" spans="1:23" ht="15" thickBot="1" x14ac:dyDescent="0.4">
      <c r="A38" s="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5"/>
      <c r="U38" s="6"/>
      <c r="V38" s="4"/>
    </row>
    <row r="40" spans="1:23" x14ac:dyDescent="0.35">
      <c r="B40" t="s">
        <v>22</v>
      </c>
    </row>
    <row r="41" spans="1:23" x14ac:dyDescent="0.35">
      <c r="E41" s="20" t="s">
        <v>105</v>
      </c>
      <c r="F41" s="20"/>
      <c r="G41" s="20"/>
      <c r="H41" s="20"/>
      <c r="J41" s="18" t="s">
        <v>3</v>
      </c>
      <c r="K41" s="18"/>
    </row>
    <row r="42" spans="1:23" x14ac:dyDescent="0.35">
      <c r="B42" t="s">
        <v>23</v>
      </c>
      <c r="E42" s="17"/>
      <c r="F42" s="17" t="s">
        <v>108</v>
      </c>
      <c r="G42" s="17"/>
      <c r="H42" s="17" t="s">
        <v>109</v>
      </c>
      <c r="I42" s="17"/>
      <c r="J42" s="18"/>
      <c r="K42" s="18"/>
      <c r="L42" s="18"/>
    </row>
    <row r="43" spans="1:23" x14ac:dyDescent="0.35">
      <c r="A43" s="1"/>
      <c r="B43" t="s">
        <v>6</v>
      </c>
      <c r="C43" t="s">
        <v>24</v>
      </c>
      <c r="F43">
        <v>0</v>
      </c>
      <c r="G43" t="s">
        <v>106</v>
      </c>
      <c r="H43" s="1">
        <v>20</v>
      </c>
      <c r="J43" s="18" t="s">
        <v>110</v>
      </c>
      <c r="K43" s="18"/>
      <c r="L43" s="18"/>
    </row>
    <row r="44" spans="1:23" x14ac:dyDescent="0.35">
      <c r="B44" t="s">
        <v>7</v>
      </c>
      <c r="C44" t="s">
        <v>25</v>
      </c>
      <c r="F44">
        <v>20</v>
      </c>
      <c r="G44" t="s">
        <v>106</v>
      </c>
      <c r="H44" s="1">
        <v>40</v>
      </c>
      <c r="J44" s="18" t="s">
        <v>111</v>
      </c>
      <c r="K44" s="18"/>
      <c r="L44" s="1"/>
    </row>
    <row r="45" spans="1:23" x14ac:dyDescent="0.35">
      <c r="B45" t="s">
        <v>8</v>
      </c>
      <c r="C45" t="s">
        <v>26</v>
      </c>
      <c r="F45">
        <v>40</v>
      </c>
      <c r="G45" t="s">
        <v>106</v>
      </c>
      <c r="H45" s="1">
        <v>60</v>
      </c>
      <c r="J45" s="18" t="s">
        <v>104</v>
      </c>
      <c r="K45" s="18"/>
    </row>
    <row r="46" spans="1:23" x14ac:dyDescent="0.35">
      <c r="B46" t="s">
        <v>9</v>
      </c>
      <c r="C46" t="s">
        <v>27</v>
      </c>
      <c r="F46">
        <v>60</v>
      </c>
      <c r="G46" t="s">
        <v>106</v>
      </c>
      <c r="H46" s="1">
        <v>80</v>
      </c>
      <c r="J46" s="18" t="s">
        <v>103</v>
      </c>
      <c r="K46" s="18"/>
    </row>
    <row r="47" spans="1:23" x14ac:dyDescent="0.35">
      <c r="B47" t="s">
        <v>10</v>
      </c>
      <c r="C47" t="s">
        <v>28</v>
      </c>
      <c r="G47" t="s">
        <v>107</v>
      </c>
      <c r="H47" s="1">
        <v>80</v>
      </c>
      <c r="J47" s="18" t="s">
        <v>112</v>
      </c>
      <c r="K47" s="18"/>
    </row>
    <row r="48" spans="1:23" x14ac:dyDescent="0.35">
      <c r="B48" t="s">
        <v>11</v>
      </c>
      <c r="C48" t="s">
        <v>29</v>
      </c>
      <c r="G48" s="1"/>
    </row>
    <row r="50" spans="2:3" x14ac:dyDescent="0.35">
      <c r="B50" t="s">
        <v>30</v>
      </c>
    </row>
    <row r="51" spans="2:3" x14ac:dyDescent="0.35">
      <c r="B51" t="s">
        <v>14</v>
      </c>
      <c r="C51" t="s">
        <v>31</v>
      </c>
    </row>
    <row r="52" spans="2:3" x14ac:dyDescent="0.35">
      <c r="B52" t="s">
        <v>15</v>
      </c>
      <c r="C52" t="s">
        <v>32</v>
      </c>
    </row>
    <row r="53" spans="2:3" x14ac:dyDescent="0.35">
      <c r="B53" t="s">
        <v>16</v>
      </c>
      <c r="C53" t="s">
        <v>33</v>
      </c>
    </row>
    <row r="54" spans="2:3" x14ac:dyDescent="0.35">
      <c r="B54" t="s">
        <v>17</v>
      </c>
      <c r="C54" t="s">
        <v>34</v>
      </c>
    </row>
    <row r="55" spans="2:3" x14ac:dyDescent="0.35">
      <c r="B55" t="s">
        <v>18</v>
      </c>
      <c r="C55" t="s">
        <v>35</v>
      </c>
    </row>
    <row r="56" spans="2:3" x14ac:dyDescent="0.35">
      <c r="B56" t="s">
        <v>19</v>
      </c>
      <c r="C56" t="s">
        <v>36</v>
      </c>
    </row>
    <row r="57" spans="2:3" x14ac:dyDescent="0.35">
      <c r="B57" t="s">
        <v>37</v>
      </c>
      <c r="C57" t="s">
        <v>38</v>
      </c>
    </row>
  </sheetData>
  <mergeCells count="19">
    <mergeCell ref="B38:S38"/>
    <mergeCell ref="E41:H41"/>
    <mergeCell ref="J42:L42"/>
    <mergeCell ref="A1:V1"/>
    <mergeCell ref="A2:V2"/>
    <mergeCell ref="A3:V3"/>
    <mergeCell ref="A5:A6"/>
    <mergeCell ref="B5:B6"/>
    <mergeCell ref="V5:V6"/>
    <mergeCell ref="C5:C6"/>
    <mergeCell ref="D5:K5"/>
    <mergeCell ref="L5:T5"/>
    <mergeCell ref="U5:U6"/>
    <mergeCell ref="J47:K47"/>
    <mergeCell ref="J43:L43"/>
    <mergeCell ref="J41:K41"/>
    <mergeCell ref="J44:K44"/>
    <mergeCell ref="J45:K45"/>
    <mergeCell ref="J46:K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unang rioda</dc:creator>
  <cp:lastModifiedBy>unang rioda</cp:lastModifiedBy>
  <dcterms:created xsi:type="dcterms:W3CDTF">2019-08-08T00:56:51Z</dcterms:created>
  <dcterms:modified xsi:type="dcterms:W3CDTF">2021-07-15T09:01:37Z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7472e973-c9ac-428b-8a27-8b83bfc15a78</vt:lpwstr>
  </property>
</Properties>
</file>