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https://sipait-my.sharepoint.com/personal/rpk2133_sipa_columbia_edu/Documents/EE Practicum/TIMES/TEMP/Indonesian Model Temp/SubRES_Tmpl/"/>
    </mc:Choice>
  </mc:AlternateContent>
  <xr:revisionPtr revIDLastSave="15" documentId="13_ncr:1_{DAA114C4-0B87-44D7-8D78-572662D4716E}" xr6:coauthVersionLast="47" xr6:coauthVersionMax="47" xr10:uidLastSave="{519DCEE7-AB99-8F45-94C3-5EB620C535EA}"/>
  <bookViews>
    <workbookView xWindow="10240" yWindow="720" windowWidth="19160" windowHeight="18400" xr2:uid="{00000000-000D-0000-FFFF-FFFF00000000}"/>
  </bookViews>
  <sheets>
    <sheet name="ELC_NEW_GENERATORS" sheetId="1" r:id="rId1"/>
    <sheet name="NEMS_EMM_AEO2021" sheetId="2" r:id="rId2"/>
    <sheet name="NEMS_EMM PROCESSES_TECH_OPTIONS" sheetId="3" r:id="rId3"/>
  </sheets>
  <externalReferences>
    <externalReference r:id="rId4"/>
  </externalReferences>
  <definedNames>
    <definedName name="FID_1">[1]AGR_Fuels!$A$2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6" i="1" l="1"/>
  <c r="L7" i="1" l="1"/>
  <c r="L8" i="1"/>
  <c r="L9" i="1"/>
  <c r="L10" i="1"/>
  <c r="L11" i="1"/>
  <c r="L12" i="1"/>
  <c r="Z6" i="1"/>
  <c r="Z7" i="1"/>
  <c r="Z8" i="1"/>
  <c r="Z9" i="1"/>
  <c r="Z10" i="1"/>
  <c r="Z11" i="1"/>
  <c r="Z12" i="1"/>
  <c r="X6" i="1"/>
  <c r="X7" i="1"/>
  <c r="X8" i="1"/>
  <c r="X9" i="1"/>
  <c r="X10" i="1"/>
  <c r="X11" i="1"/>
  <c r="X12" i="1"/>
  <c r="M6" i="1" l="1"/>
  <c r="W6" i="1" s="1"/>
  <c r="M7" i="1"/>
  <c r="W7" i="1" s="1"/>
  <c r="M8" i="1"/>
  <c r="W8" i="1" s="1"/>
  <c r="M9" i="1"/>
  <c r="W9" i="1" s="1"/>
  <c r="M10" i="1"/>
  <c r="W10" i="1" s="1"/>
  <c r="M11" i="1"/>
  <c r="W11" i="1" s="1"/>
  <c r="M12" i="1"/>
  <c r="W12" i="1" s="1"/>
  <c r="V6" i="1" l="1"/>
  <c r="V7" i="1"/>
  <c r="V8" i="1"/>
  <c r="V9" i="1"/>
  <c r="V10" i="1"/>
  <c r="V11" i="1"/>
  <c r="V12" i="1"/>
  <c r="AA6" i="1"/>
  <c r="AB6" i="1"/>
  <c r="AC6" i="1"/>
  <c r="AD6" i="1"/>
  <c r="AE6" i="1"/>
  <c r="AL6" i="1"/>
  <c r="AA7" i="1"/>
  <c r="AB7" i="1"/>
  <c r="AC7" i="1"/>
  <c r="AD7" i="1"/>
  <c r="AE7" i="1"/>
  <c r="AL7" i="1"/>
  <c r="AA8" i="1"/>
  <c r="AB8" i="1"/>
  <c r="AC8" i="1"/>
  <c r="AD8" i="1"/>
  <c r="AE8" i="1"/>
  <c r="AL8" i="1"/>
  <c r="AA9" i="1"/>
  <c r="AB9" i="1"/>
  <c r="AC9" i="1"/>
  <c r="AD9" i="1"/>
  <c r="AE9" i="1"/>
  <c r="AL9" i="1"/>
  <c r="AA10" i="1"/>
  <c r="AB10" i="1"/>
  <c r="AC10" i="1"/>
  <c r="AD10" i="1"/>
  <c r="AL10" i="1"/>
  <c r="AA11" i="1"/>
  <c r="AB11" i="1"/>
  <c r="AC11" i="1"/>
  <c r="AD11" i="1"/>
  <c r="AL11" i="1"/>
  <c r="AA12" i="1"/>
  <c r="AB12" i="1"/>
  <c r="AC12" i="1"/>
  <c r="AD12" i="1"/>
  <c r="AL12" i="1"/>
</calcChain>
</file>

<file path=xl/sharedStrings.xml><?xml version="1.0" encoding="utf-8"?>
<sst xmlns="http://schemas.openxmlformats.org/spreadsheetml/2006/main" count="391" uniqueCount="214">
  <si>
    <t>/l: FI_T: MUSD2020</t>
  </si>
  <si>
    <t>~FI_Process</t>
  </si>
  <si>
    <t>~FI_T</t>
  </si>
  <si>
    <t>Technology Name</t>
  </si>
  <si>
    <t>Technology SET</t>
  </si>
  <si>
    <t>TIMES_COMM</t>
  </si>
  <si>
    <t>NEMS EMM Fuel Code</t>
  </si>
  <si>
    <t>Technology Type Desc</t>
  </si>
  <si>
    <t>Vintage Number</t>
  </si>
  <si>
    <t>Sets</t>
  </si>
  <si>
    <t>TechName</t>
  </si>
  <si>
    <t>TechDesc</t>
  </si>
  <si>
    <t>Tact</t>
  </si>
  <si>
    <t>Tcap</t>
  </si>
  <si>
    <t>Tslvl</t>
  </si>
  <si>
    <t>PrimaryCG</t>
  </si>
  <si>
    <t>Vintage</t>
  </si>
  <si>
    <t>*TechDesc</t>
  </si>
  <si>
    <t>Comm-IN</t>
  </si>
  <si>
    <t>Comm-OUT</t>
  </si>
  <si>
    <t>Start</t>
  </si>
  <si>
    <t>NCAP_ILED</t>
  </si>
  <si>
    <t>INVCOST</t>
  </si>
  <si>
    <t>VAROM</t>
  </si>
  <si>
    <t>FIXOM</t>
  </si>
  <si>
    <t>EFF</t>
  </si>
  <si>
    <t>Other_Index</t>
  </si>
  <si>
    <t>LIFE</t>
  </si>
  <si>
    <t>Cap2Act</t>
  </si>
  <si>
    <t>AF</t>
  </si>
  <si>
    <t>NCAP_DISC</t>
  </si>
  <si>
    <t>\I: Process Set Membership</t>
  </si>
  <si>
    <t>Technology name</t>
  </si>
  <si>
    <t>Description</t>
  </si>
  <si>
    <t>Activity unit</t>
  </si>
  <si>
    <t>Capacity unit</t>
  </si>
  <si>
    <t>TimeSlice level of Process Activity</t>
  </si>
  <si>
    <t>Primary Commodity Group</t>
  </si>
  <si>
    <t>Vintage Tracking</t>
  </si>
  <si>
    <t>\I: Technology Name</t>
  </si>
  <si>
    <t>Technology Description</t>
  </si>
  <si>
    <t>Input Commodity</t>
  </si>
  <si>
    <t>Output Commodity</t>
  </si>
  <si>
    <t>Lead time between investment decision and actual availability of new capacity (= construction time).</t>
  </si>
  <si>
    <t>Total overnight cost (2020 $/kW)</t>
  </si>
  <si>
    <t>Variable O&amp;M (2020$/MWh)</t>
  </si>
  <si>
    <t>Fixed O&amp;M
(2020$/
kW-yr)</t>
  </si>
  <si>
    <t>Efficiency</t>
  </si>
  <si>
    <t>Technical life</t>
  </si>
  <si>
    <t>Max. capacity factor</t>
  </si>
  <si>
    <t>Size of New Units</t>
  </si>
  <si>
    <t>Ultra-supercritical coal (USC)</t>
  </si>
  <si>
    <t>THM</t>
  </si>
  <si>
    <t>COA</t>
  </si>
  <si>
    <t>CAV</t>
  </si>
  <si>
    <t>Electricity Power Plant</t>
  </si>
  <si>
    <t>01</t>
  </si>
  <si>
    <t>ELE</t>
  </si>
  <si>
    <t>PJ</t>
  </si>
  <si>
    <t>GW</t>
  </si>
  <si>
    <t>DAYNITE</t>
  </si>
  <si>
    <t>ELCC</t>
  </si>
  <si>
    <t>USC with 30% carbon capture and sequestration (CCS)</t>
  </si>
  <si>
    <t>COQ</t>
  </si>
  <si>
    <t>Electricity Power Plant with CCS</t>
  </si>
  <si>
    <t>USC with 90% CCS</t>
  </si>
  <si>
    <t>Combined-cycle—single shaft</t>
  </si>
  <si>
    <t>NGA</t>
  </si>
  <si>
    <t>CCG</t>
  </si>
  <si>
    <t>Combined-cycle—multi shaft</t>
  </si>
  <si>
    <t>Combined-cycle with 90% CCS</t>
  </si>
  <si>
    <t>ACS</t>
  </si>
  <si>
    <t>Internal combustion engine</t>
  </si>
  <si>
    <t>ICE</t>
  </si>
  <si>
    <t>Combustion turbine—aeroderivative</t>
  </si>
  <si>
    <t>CTA</t>
  </si>
  <si>
    <t>Combustion turbine—industrial frame</t>
  </si>
  <si>
    <t>ACT</t>
  </si>
  <si>
    <t>Fuel cells</t>
  </si>
  <si>
    <t>H2</t>
  </si>
  <si>
    <t>FCG</t>
  </si>
  <si>
    <t>Nuclear—light water reactor</t>
  </si>
  <si>
    <t>CNU</t>
  </si>
  <si>
    <t>Nuclear—small modular reactor</t>
  </si>
  <si>
    <t>SMR</t>
  </si>
  <si>
    <t>Distributed generation—base</t>
  </si>
  <si>
    <t>DGB</t>
  </si>
  <si>
    <t>Distributed generation—peak</t>
  </si>
  <si>
    <t>DGP</t>
  </si>
  <si>
    <t>Battery storage</t>
  </si>
  <si>
    <t>STG</t>
  </si>
  <si>
    <t>QST</t>
  </si>
  <si>
    <t>Biomass</t>
  </si>
  <si>
    <t>BSL</t>
  </si>
  <si>
    <t>BMS</t>
  </si>
  <si>
    <t>Geothermal</t>
  </si>
  <si>
    <t>RNW</t>
  </si>
  <si>
    <t>GTH</t>
  </si>
  <si>
    <t>Municipal solid waste—landfill gas</t>
  </si>
  <si>
    <t>MSW</t>
  </si>
  <si>
    <t>Conventional hydropower</t>
  </si>
  <si>
    <t>HYD</t>
  </si>
  <si>
    <t>HYC</t>
  </si>
  <si>
    <t>Hydro Plant</t>
  </si>
  <si>
    <t>Wind</t>
  </si>
  <si>
    <t>WON</t>
  </si>
  <si>
    <t>WND</t>
  </si>
  <si>
    <t>Wind Onshore</t>
  </si>
  <si>
    <t>Wind offshore</t>
  </si>
  <si>
    <t>WFS</t>
  </si>
  <si>
    <t>Solar thermal</t>
  </si>
  <si>
    <t>STH</t>
  </si>
  <si>
    <t>Solar Thermal</t>
  </si>
  <si>
    <t>Solar photovoltaic (PV) with tracking</t>
  </si>
  <si>
    <t>SPV</t>
  </si>
  <si>
    <t>Solar PV</t>
  </si>
  <si>
    <t>Solar PV with storage</t>
  </si>
  <si>
    <t>DCAP_3_LETTER_CODE</t>
  </si>
  <si>
    <t>DCAP_NAME</t>
  </si>
  <si>
    <t>COU</t>
  </si>
  <si>
    <t>Coal Steam pre- 1965</t>
  </si>
  <si>
    <t>CSU</t>
  </si>
  <si>
    <t>Coal Steam post- 1965</t>
  </si>
  <si>
    <t>CSC</t>
  </si>
  <si>
    <t>Coal Steam with Scrubber</t>
  </si>
  <si>
    <t>CNC</t>
  </si>
  <si>
    <t>New Coal Steam</t>
  </si>
  <si>
    <t>CN2</t>
  </si>
  <si>
    <t>Other New Coal Steam</t>
  </si>
  <si>
    <t>New Advanced Coal</t>
  </si>
  <si>
    <t>CNG</t>
  </si>
  <si>
    <t>IGCC with NG Cofiring</t>
  </si>
  <si>
    <t>New Coal w/Partial Sequestration</t>
  </si>
  <si>
    <t>CAS</t>
  </si>
  <si>
    <t>New Adv. Coal with Sequestration</t>
  </si>
  <si>
    <t>CTN</t>
  </si>
  <si>
    <t>Coal to Gas Retrofit</t>
  </si>
  <si>
    <t>STO</t>
  </si>
  <si>
    <t>Oil Steam</t>
  </si>
  <si>
    <t>Gas Steam</t>
  </si>
  <si>
    <t>STX</t>
  </si>
  <si>
    <t>Oil/Gas Steam</t>
  </si>
  <si>
    <t>Internal Combustion Engine</t>
  </si>
  <si>
    <t>CTO</t>
  </si>
  <si>
    <t>Oil Turbine</t>
  </si>
  <si>
    <t>CTG</t>
  </si>
  <si>
    <t>Gas Turbine</t>
  </si>
  <si>
    <t>CTX</t>
  </si>
  <si>
    <t>Oil/Gas Turbine</t>
  </si>
  <si>
    <t>Aeroderivative Turbine</t>
  </si>
  <si>
    <t>Advanced Turbine</t>
  </si>
  <si>
    <t>CCO</t>
  </si>
  <si>
    <t>Oil Combined Cycle</t>
  </si>
  <si>
    <t>Gas Combined Cycle</t>
  </si>
  <si>
    <t>CCX</t>
  </si>
  <si>
    <t>Oil/Gas Combined Cycle</t>
  </si>
  <si>
    <t>ACC</t>
  </si>
  <si>
    <t>Advanced Combined Cycle</t>
  </si>
  <si>
    <t>AC2</t>
  </si>
  <si>
    <t>New Advanced Combined Cycle</t>
  </si>
  <si>
    <t>Adv. Combined Cyc w/Sequestration</t>
  </si>
  <si>
    <t>Fuel Cell</t>
  </si>
  <si>
    <t>Conventional Nuclear</t>
  </si>
  <si>
    <t>ANC</t>
  </si>
  <si>
    <t>Advanced Nuclear</t>
  </si>
  <si>
    <t>SMR Advanced Nuclear</t>
  </si>
  <si>
    <t>GFN</t>
  </si>
  <si>
    <t>Greenfield Nuclear</t>
  </si>
  <si>
    <t>Wood/Biomass</t>
  </si>
  <si>
    <t>BIG</t>
  </si>
  <si>
    <t>Biomass IGCC</t>
  </si>
  <si>
    <t>AGT</t>
  </si>
  <si>
    <t>Advanced Geothermal</t>
  </si>
  <si>
    <t>Municipal Solid Waste</t>
  </si>
  <si>
    <t>Conventional Hydroelectric</t>
  </si>
  <si>
    <t>HYA</t>
  </si>
  <si>
    <t>Advanced Hydroelectric</t>
  </si>
  <si>
    <t>HYI</t>
  </si>
  <si>
    <t>Hydroelectric in Stream</t>
  </si>
  <si>
    <t>HYT</t>
  </si>
  <si>
    <t>Hydroelectric Tidal</t>
  </si>
  <si>
    <t>HYR</t>
  </si>
  <si>
    <t>Reversible Hydroelectric</t>
  </si>
  <si>
    <t>Quick Response Storage</t>
  </si>
  <si>
    <t>DST</t>
  </si>
  <si>
    <t>Diurnal Storage</t>
  </si>
  <si>
    <t>OST</t>
  </si>
  <si>
    <t>Other Storage</t>
  </si>
  <si>
    <t>Conventional Wind</t>
  </si>
  <si>
    <t>WNL</t>
  </si>
  <si>
    <t>Wind Low Speed</t>
  </si>
  <si>
    <t>Wind OffShore</t>
  </si>
  <si>
    <t>Solar Thermal (no storage)</t>
  </si>
  <si>
    <t>STS</t>
  </si>
  <si>
    <t>Solar Thermal w/Storage</t>
  </si>
  <si>
    <t>ST2</t>
  </si>
  <si>
    <t>Solar Thermal w/Storage 2</t>
  </si>
  <si>
    <t>Solar Photovoltaic w/Axis Track</t>
  </si>
  <si>
    <t>PVT</t>
  </si>
  <si>
    <t>Solar Photovoltaic Fixed Tilt</t>
  </si>
  <si>
    <t>OIN</t>
  </si>
  <si>
    <t>Other Intermittent</t>
  </si>
  <si>
    <t>Distributed Generation-Base</t>
  </si>
  <si>
    <t>Distributed Generation-Peak</t>
  </si>
  <si>
    <t>Technology</t>
  </si>
  <si>
    <t>First available year</t>
  </si>
  <si>
    <t>Size (MW)</t>
  </si>
  <si>
    <t>Lead time
(years)</t>
  </si>
  <si>
    <t>Base
overnight
cost2
(2020 $/kW)</t>
  </si>
  <si>
    <t>Techno-logical optimism factor</t>
  </si>
  <si>
    <t>Heat rate (Btu/kWh)</t>
  </si>
  <si>
    <t>NA</t>
  </si>
  <si>
    <t>DCAP_INDEX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</si>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</sst>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Te\x\t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indexed="12"/>
      <name val="Calibri"/>
      <family val="2"/>
      <scheme val="minor"/>
    </font>
    <font>
      <sz val="11"/>
      <color indexed="8"/>
      <name val="Calibri"/>
      <family val="2"/>
    </font>
    <font>
      <b/>
      <sz val="10"/>
      <color indexed="12"/>
      <name val="Calibri"/>
      <family val="2"/>
      <scheme val="minor"/>
    </font>
    <font>
      <sz val="10"/>
      <color rgb="FF000000"/>
      <name val="Times New Roman"/>
      <family val="1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8">
    <xf numFmtId="0" fontId="0" fillId="0" borderId="0"/>
    <xf numFmtId="0" fontId="3" fillId="0" borderId="0"/>
    <xf numFmtId="0" fontId="1" fillId="0" borderId="0"/>
    <xf numFmtId="0" fontId="1" fillId="0" borderId="0"/>
    <xf numFmtId="0" fontId="5" fillId="0" borderId="0"/>
    <xf numFmtId="9" fontId="1" fillId="0" borderId="0" applyFont="0" applyFill="0" applyBorder="0" applyAlignment="0" applyProtection="0"/>
    <xf numFmtId="0" fontId="1" fillId="0" borderId="0"/>
    <xf numFmtId="0" fontId="7" fillId="0" borderId="0"/>
  </cellStyleXfs>
  <cellXfs count="23">
    <xf numFmtId="0" fontId="0" fillId="0" borderId="0" xfId="0"/>
    <xf numFmtId="0" fontId="4" fillId="0" borderId="0" xfId="1" applyFont="1"/>
    <xf numFmtId="0" fontId="1" fillId="0" borderId="0" xfId="3"/>
    <xf numFmtId="0" fontId="5" fillId="0" borderId="0" xfId="4"/>
    <xf numFmtId="0" fontId="1" fillId="0" borderId="3" xfId="3" applyBorder="1"/>
    <xf numFmtId="0" fontId="0" fillId="4" borderId="0" xfId="0" applyFill="1"/>
    <xf numFmtId="2" fontId="1" fillId="4" borderId="0" xfId="3" applyNumberFormat="1" applyFill="1"/>
    <xf numFmtId="0" fontId="0" fillId="0" borderId="0" xfId="0" applyAlignment="1">
      <alignment wrapText="1"/>
    </xf>
    <xf numFmtId="0" fontId="1" fillId="0" borderId="0" xfId="3" applyAlignment="1">
      <alignment vertical="center"/>
    </xf>
    <xf numFmtId="0" fontId="6" fillId="0" borderId="0" xfId="3" applyFont="1" applyAlignment="1">
      <alignment vertical="center"/>
    </xf>
    <xf numFmtId="164" fontId="1" fillId="0" borderId="0" xfId="3" applyNumberFormat="1" applyAlignment="1">
      <alignment vertical="center"/>
    </xf>
    <xf numFmtId="0" fontId="3" fillId="0" borderId="0" xfId="1"/>
    <xf numFmtId="49" fontId="0" fillId="0" borderId="0" xfId="0" applyNumberFormat="1"/>
    <xf numFmtId="0" fontId="9" fillId="4" borderId="0" xfId="0" applyFont="1" applyFill="1"/>
    <xf numFmtId="0" fontId="0" fillId="5" borderId="0" xfId="0" applyFill="1"/>
    <xf numFmtId="0" fontId="2" fillId="5" borderId="0" xfId="0" applyFont="1" applyFill="1"/>
    <xf numFmtId="0" fontId="0" fillId="6" borderId="2" xfId="2" applyFont="1" applyFill="1" applyBorder="1" applyAlignment="1">
      <alignment vertical="top" wrapText="1"/>
    </xf>
    <xf numFmtId="0" fontId="10" fillId="2" borderId="1" xfId="1" applyFont="1" applyFill="1" applyBorder="1"/>
    <xf numFmtId="0" fontId="1" fillId="0" borderId="0" xfId="0" applyFont="1"/>
    <xf numFmtId="0" fontId="1" fillId="3" borderId="2" xfId="2" applyFill="1" applyBorder="1" applyAlignment="1">
      <alignment vertical="top" wrapText="1"/>
    </xf>
    <xf numFmtId="0" fontId="1" fillId="0" borderId="0" xfId="0" applyFont="1" applyAlignment="1">
      <alignment wrapText="1"/>
    </xf>
    <xf numFmtId="0" fontId="2" fillId="5" borderId="1" xfId="0" applyFont="1" applyFill="1" applyBorder="1"/>
    <xf numFmtId="0" fontId="2" fillId="5" borderId="1" xfId="0" applyFont="1" applyFill="1" applyBorder="1" applyAlignment="1">
      <alignment wrapText="1"/>
    </xf>
  </cellXfs>
  <cellStyles count="8">
    <cellStyle name="Normal" xfId="0" builtinId="0"/>
    <cellStyle name="Normal 10 14" xfId="1" xr:uid="{F29A4B66-112B-4423-B208-73FD9288EDA5}"/>
    <cellStyle name="Normal 11 2 2" xfId="3" xr:uid="{FAD23378-57EC-4371-A89D-B4BA896D30C5}"/>
    <cellStyle name="Normal 2 28" xfId="6" xr:uid="{3231B1A8-75E4-4C4E-87ED-0C6FEFCE16DF}"/>
    <cellStyle name="Normal 2 37" xfId="4" xr:uid="{AE046625-DA28-4057-B6A5-AB267AA264DD}"/>
    <cellStyle name="Normal 47" xfId="7" xr:uid="{3E6158FA-7061-4CE2-8066-837A225A6502}"/>
    <cellStyle name="Normal 58" xfId="2" xr:uid="{60A969AE-0275-46CF-A48B-F7C26AAD99E8}"/>
    <cellStyle name="Percent 10" xfId="5" xr:uid="{66D58CD0-CC9C-4E52-BBCB-606091300C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lfgang/c/temphold/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B1:AL1048559"/>
  <sheetViews>
    <sheetView tabSelected="1" workbookViewId="0">
      <selection activeCell="AL6" sqref="AL6"/>
    </sheetView>
  </sheetViews>
  <sheetFormatPr baseColWidth="10" defaultColWidth="8.83203125" defaultRowHeight="15" x14ac:dyDescent="0.2"/>
  <cols>
    <col min="2" max="2" width="49.33203125" bestFit="1" customWidth="1"/>
    <col min="3" max="3" width="14.6640625" bestFit="1" customWidth="1"/>
    <col min="4" max="4" width="13.83203125" bestFit="1" customWidth="1"/>
    <col min="5" max="5" width="21" bestFit="1" customWidth="1"/>
    <col min="6" max="6" width="34.1640625" bestFit="1" customWidth="1"/>
    <col min="7" max="7" width="16.83203125" bestFit="1" customWidth="1"/>
    <col min="11" max="11" width="12.5" bestFit="1" customWidth="1"/>
    <col min="12" max="12" width="25.33203125" bestFit="1" customWidth="1"/>
    <col min="13" max="13" width="79.5" bestFit="1" customWidth="1"/>
    <col min="14" max="14" width="7.83203125" bestFit="1" customWidth="1"/>
    <col min="15" max="15" width="9" bestFit="1" customWidth="1"/>
    <col min="16" max="16" width="9.83203125" bestFit="1" customWidth="1"/>
    <col min="17" max="17" width="11.5" bestFit="1" customWidth="1"/>
    <col min="18" max="18" width="8.83203125" bestFit="1" customWidth="1"/>
    <col min="19" max="21" width="1.6640625" customWidth="1"/>
    <col min="22" max="22" width="25.33203125" bestFit="1" customWidth="1"/>
    <col min="23" max="23" width="79.5" bestFit="1" customWidth="1"/>
    <col min="24" max="24" width="27" bestFit="1" customWidth="1"/>
    <col min="25" max="25" width="16.33203125" bestFit="1" customWidth="1"/>
    <col min="26" max="26" width="5.83203125" bestFit="1" customWidth="1"/>
    <col min="27" max="27" width="19.83203125" bestFit="1" customWidth="1"/>
    <col min="28" max="28" width="10.6640625" customWidth="1"/>
    <col min="29" max="29" width="10.1640625" bestFit="1" customWidth="1"/>
    <col min="30" max="30" width="8.33203125" bestFit="1" customWidth="1"/>
    <col min="31" max="31" width="12" bestFit="1" customWidth="1"/>
    <col min="32" max="32" width="13.33203125" bestFit="1" customWidth="1"/>
    <col min="33" max="33" width="13.5" bestFit="1" customWidth="1"/>
    <col min="34" max="34" width="9" bestFit="1" customWidth="1"/>
    <col min="35" max="35" width="14" bestFit="1" customWidth="1"/>
  </cols>
  <sheetData>
    <row r="1" spans="2:38" x14ac:dyDescent="0.2">
      <c r="S1" s="2"/>
      <c r="T1" s="2"/>
      <c r="U1" s="2"/>
      <c r="V1" s="2"/>
      <c r="W1" s="2"/>
      <c r="X1" s="2"/>
      <c r="Y1" s="1" t="s">
        <v>0</v>
      </c>
      <c r="Z1" s="2"/>
      <c r="AA1" s="2"/>
      <c r="AB1" s="2"/>
      <c r="AC1" s="2"/>
      <c r="AD1" s="2"/>
      <c r="AF1" s="2"/>
      <c r="AG1" s="2"/>
      <c r="AH1" s="2"/>
      <c r="AI1" s="2"/>
    </row>
    <row r="2" spans="2:38" x14ac:dyDescent="0.2">
      <c r="S2" s="9"/>
      <c r="T2" s="8"/>
      <c r="U2" s="8"/>
      <c r="V2" s="8"/>
      <c r="W2" s="2"/>
      <c r="X2" s="8"/>
      <c r="Y2" s="8"/>
      <c r="Z2" s="8"/>
      <c r="AA2" s="2"/>
      <c r="AB2" s="2"/>
      <c r="AC2" s="2"/>
      <c r="AD2" s="2"/>
      <c r="AE2" s="2"/>
      <c r="AF2" s="2"/>
      <c r="AG2" s="2"/>
      <c r="AH2" s="2"/>
      <c r="AI2" s="2"/>
    </row>
    <row r="3" spans="2:38" x14ac:dyDescent="0.2">
      <c r="K3" s="1" t="s">
        <v>1</v>
      </c>
      <c r="S3" s="10"/>
      <c r="T3" s="2"/>
      <c r="U3" s="2"/>
      <c r="V3" s="8"/>
      <c r="W3" s="8"/>
      <c r="X3" s="8"/>
      <c r="Y3" s="1" t="s">
        <v>2</v>
      </c>
      <c r="Z3" s="8"/>
      <c r="AA3" s="9"/>
      <c r="AB3" s="9"/>
      <c r="AC3" s="9"/>
      <c r="AD3" s="9"/>
      <c r="AE3" s="9"/>
      <c r="AF3" s="9"/>
      <c r="AG3" s="8"/>
      <c r="AH3" s="8"/>
      <c r="AI3" s="8"/>
    </row>
    <row r="4" spans="2:38" ht="16" thickBot="1" x14ac:dyDescent="0.25">
      <c r="B4" s="15" t="s">
        <v>3</v>
      </c>
      <c r="C4" s="15" t="s">
        <v>4</v>
      </c>
      <c r="D4" s="15" t="s">
        <v>5</v>
      </c>
      <c r="E4" s="15" t="s">
        <v>6</v>
      </c>
      <c r="F4" s="15" t="s">
        <v>7</v>
      </c>
      <c r="G4" s="15" t="s">
        <v>8</v>
      </c>
      <c r="K4" s="17" t="s">
        <v>9</v>
      </c>
      <c r="L4" s="17" t="s">
        <v>10</v>
      </c>
      <c r="M4" s="17" t="s">
        <v>11</v>
      </c>
      <c r="N4" s="17" t="s">
        <v>12</v>
      </c>
      <c r="O4" s="17" t="s">
        <v>13</v>
      </c>
      <c r="P4" s="17" t="s">
        <v>14</v>
      </c>
      <c r="Q4" s="17" t="s">
        <v>15</v>
      </c>
      <c r="R4" s="17" t="s">
        <v>16</v>
      </c>
      <c r="S4" s="18"/>
      <c r="T4" s="18"/>
      <c r="U4" s="2"/>
      <c r="V4" s="17" t="s">
        <v>10</v>
      </c>
      <c r="W4" s="17" t="s">
        <v>17</v>
      </c>
      <c r="X4" s="17" t="s">
        <v>18</v>
      </c>
      <c r="Y4" s="17" t="s">
        <v>19</v>
      </c>
      <c r="Z4" s="17" t="s">
        <v>20</v>
      </c>
      <c r="AA4" s="17" t="s">
        <v>21</v>
      </c>
      <c r="AB4" s="17" t="s">
        <v>22</v>
      </c>
      <c r="AC4" s="17" t="s">
        <v>23</v>
      </c>
      <c r="AD4" s="17" t="s">
        <v>24</v>
      </c>
      <c r="AE4" s="17" t="s">
        <v>25</v>
      </c>
      <c r="AF4" s="17" t="s">
        <v>26</v>
      </c>
      <c r="AG4" s="17" t="s">
        <v>27</v>
      </c>
      <c r="AH4" s="17" t="s">
        <v>28</v>
      </c>
      <c r="AI4" s="17" t="s">
        <v>29</v>
      </c>
      <c r="AL4" s="17" t="s">
        <v>30</v>
      </c>
    </row>
    <row r="5" spans="2:38" ht="80" x14ac:dyDescent="0.2">
      <c r="B5" s="16"/>
      <c r="C5" s="16"/>
      <c r="D5" s="16"/>
      <c r="E5" s="16"/>
      <c r="F5" s="16"/>
      <c r="G5" s="16"/>
      <c r="K5" s="19" t="s">
        <v>31</v>
      </c>
      <c r="L5" s="19" t="s">
        <v>32</v>
      </c>
      <c r="M5" s="19" t="s">
        <v>33</v>
      </c>
      <c r="N5" s="19" t="s">
        <v>34</v>
      </c>
      <c r="O5" s="19" t="s">
        <v>35</v>
      </c>
      <c r="P5" s="19" t="s">
        <v>36</v>
      </c>
      <c r="Q5" s="19" t="s">
        <v>37</v>
      </c>
      <c r="R5" s="19" t="s">
        <v>38</v>
      </c>
      <c r="S5" s="20"/>
      <c r="T5" s="20"/>
      <c r="U5" s="20"/>
      <c r="V5" s="19" t="s">
        <v>39</v>
      </c>
      <c r="W5" s="19" t="s">
        <v>40</v>
      </c>
      <c r="X5" s="19" t="s">
        <v>41</v>
      </c>
      <c r="Y5" s="19" t="s">
        <v>42</v>
      </c>
      <c r="Z5" s="19"/>
      <c r="AA5" s="19" t="s">
        <v>43</v>
      </c>
      <c r="AB5" s="19" t="s">
        <v>44</v>
      </c>
      <c r="AC5" s="19" t="s">
        <v>45</v>
      </c>
      <c r="AD5" s="19" t="s">
        <v>46</v>
      </c>
      <c r="AE5" s="19" t="s">
        <v>47</v>
      </c>
      <c r="AF5" s="19"/>
      <c r="AG5" s="19" t="s">
        <v>48</v>
      </c>
      <c r="AH5" s="19"/>
      <c r="AI5" s="19" t="s">
        <v>49</v>
      </c>
      <c r="AL5" s="19" t="s">
        <v>50</v>
      </c>
    </row>
    <row r="6" spans="2:38" x14ac:dyDescent="0.2">
      <c r="B6" s="2" t="s">
        <v>70</v>
      </c>
      <c r="C6" t="s">
        <v>52</v>
      </c>
      <c r="D6" s="13" t="s">
        <v>67</v>
      </c>
      <c r="E6" t="s">
        <v>71</v>
      </c>
      <c r="F6" t="s">
        <v>64</v>
      </c>
      <c r="G6" s="12" t="s">
        <v>56</v>
      </c>
      <c r="K6" s="2" t="s">
        <v>57</v>
      </c>
      <c r="L6" s="2" t="str">
        <f>"E_"&amp;D6&amp;"_"&amp;E6&amp;"_"&amp;G6</f>
        <v>E_NGA_ACS_01</v>
      </c>
      <c r="M6" s="2" t="str">
        <f t="shared" ref="M6:M12" si="0">F6&amp;"_"&amp;B6</f>
        <v>Electricity Power Plant with CCS_Combined-cycle with 90% CCS</v>
      </c>
      <c r="N6" s="2" t="s">
        <v>58</v>
      </c>
      <c r="O6" s="2" t="s">
        <v>59</v>
      </c>
      <c r="P6" s="2" t="s">
        <v>60</v>
      </c>
      <c r="Q6" s="2"/>
      <c r="R6" s="2"/>
      <c r="V6" t="str">
        <f t="shared" ref="V6:V12" si="1">L6</f>
        <v>E_NGA_ACS_01</v>
      </c>
      <c r="W6" t="str">
        <f t="shared" ref="W6:W12" si="2">M6</f>
        <v>Electricity Power Plant with CCS_Combined-cycle with 90% CCS</v>
      </c>
      <c r="X6" t="str">
        <f t="shared" ref="X6:X12" si="3">"PWR"&amp;D6</f>
        <v>PWRNGA</v>
      </c>
      <c r="Y6" t="s">
        <v>61</v>
      </c>
      <c r="Z6">
        <f>NEMS_EMM_AEO2021!C8+1</f>
        <v>2024</v>
      </c>
      <c r="AA6">
        <f>NEMS_EMM_AEO2021!E8</f>
        <v>3</v>
      </c>
      <c r="AB6">
        <f>NEMS_EMM_AEO2021!H8</f>
        <v>2570</v>
      </c>
      <c r="AC6" s="6">
        <f>NEMS_EMM_AEO2021!I8</f>
        <v>5.87</v>
      </c>
      <c r="AD6">
        <f>NEMS_EMM_AEO2021!J8</f>
        <v>27.74</v>
      </c>
      <c r="AE6">
        <f>(1/(NEMS_EMM_AEO2021!K8*0.2931)*1000)</f>
        <v>0.47891701919748447</v>
      </c>
      <c r="AG6" s="5">
        <v>45</v>
      </c>
      <c r="AH6">
        <v>31.536000000000001</v>
      </c>
      <c r="AI6" s="5">
        <v>0.85</v>
      </c>
      <c r="AL6">
        <f>NEMS_EMM_AEO2021!D8/1000</f>
        <v>0.377</v>
      </c>
    </row>
    <row r="7" spans="2:38" x14ac:dyDescent="0.2">
      <c r="B7" s="2" t="s">
        <v>76</v>
      </c>
      <c r="C7" t="s">
        <v>52</v>
      </c>
      <c r="D7" s="13" t="s">
        <v>67</v>
      </c>
      <c r="E7" s="5" t="s">
        <v>77</v>
      </c>
      <c r="F7" t="s">
        <v>55</v>
      </c>
      <c r="G7" s="12" t="s">
        <v>56</v>
      </c>
      <c r="K7" s="2" t="s">
        <v>57</v>
      </c>
      <c r="L7" s="2" t="str">
        <f t="shared" ref="L6:L12" si="4">"E_"&amp;D7&amp;"_"&amp;E7&amp;"_"&amp;G7</f>
        <v>E_NGA_ACT_01</v>
      </c>
      <c r="M7" s="2" t="str">
        <f t="shared" si="0"/>
        <v>Electricity Power Plant_Combustion turbine—industrial frame</v>
      </c>
      <c r="N7" s="2" t="s">
        <v>58</v>
      </c>
      <c r="O7" s="2" t="s">
        <v>59</v>
      </c>
      <c r="P7" s="2" t="s">
        <v>60</v>
      </c>
      <c r="Q7" s="2"/>
      <c r="R7" s="2"/>
      <c r="V7" t="str">
        <f t="shared" si="1"/>
        <v>E_NGA_ACT_01</v>
      </c>
      <c r="W7" t="str">
        <f t="shared" si="2"/>
        <v>Electricity Power Plant_Combustion turbine—industrial frame</v>
      </c>
      <c r="X7" t="str">
        <f t="shared" si="3"/>
        <v>PWRNGA</v>
      </c>
      <c r="Y7" t="s">
        <v>61</v>
      </c>
      <c r="Z7">
        <f>NEMS_EMM_AEO2021!C11+1</f>
        <v>2023</v>
      </c>
      <c r="AA7">
        <f>NEMS_EMM_AEO2021!E11</f>
        <v>2</v>
      </c>
      <c r="AB7">
        <f>NEMS_EMM_AEO2021!H11</f>
        <v>709</v>
      </c>
      <c r="AC7" s="6">
        <f>NEMS_EMM_AEO2021!I11</f>
        <v>4.5199999999999996</v>
      </c>
      <c r="AD7">
        <f>NEMS_EMM_AEO2021!J11</f>
        <v>7.04</v>
      </c>
      <c r="AE7">
        <f>(1/(NEMS_EMM_AEO2021!K11*0.2931)*1000)</f>
        <v>0.34445278594274398</v>
      </c>
      <c r="AG7" s="5">
        <v>45</v>
      </c>
      <c r="AH7">
        <v>31.536000000000001</v>
      </c>
      <c r="AI7" s="5">
        <v>0.85</v>
      </c>
      <c r="AL7">
        <f>NEMS_EMM_AEO2021!D11/1000</f>
        <v>0.23699999999999999</v>
      </c>
    </row>
    <row r="8" spans="2:38" x14ac:dyDescent="0.2">
      <c r="B8" s="2" t="s">
        <v>78</v>
      </c>
      <c r="C8" t="s">
        <v>52</v>
      </c>
      <c r="D8" s="13" t="s">
        <v>79</v>
      </c>
      <c r="E8" t="s">
        <v>80</v>
      </c>
      <c r="F8" t="s">
        <v>55</v>
      </c>
      <c r="G8" s="12" t="s">
        <v>56</v>
      </c>
      <c r="K8" s="2" t="s">
        <v>57</v>
      </c>
      <c r="L8" s="2" t="str">
        <f t="shared" si="4"/>
        <v>E_H2_FCG_01</v>
      </c>
      <c r="M8" s="2" t="str">
        <f t="shared" si="0"/>
        <v>Electricity Power Plant_Fuel cells</v>
      </c>
      <c r="N8" s="2" t="s">
        <v>58</v>
      </c>
      <c r="O8" s="2" t="s">
        <v>59</v>
      </c>
      <c r="P8" s="2" t="s">
        <v>60</v>
      </c>
      <c r="Q8" s="2"/>
      <c r="R8" s="2"/>
      <c r="V8" t="str">
        <f t="shared" si="1"/>
        <v>E_H2_FCG_01</v>
      </c>
      <c r="W8" t="str">
        <f t="shared" si="2"/>
        <v>Electricity Power Plant_Fuel cells</v>
      </c>
      <c r="X8" t="str">
        <f t="shared" si="3"/>
        <v>PWRH2</v>
      </c>
      <c r="Y8" t="s">
        <v>61</v>
      </c>
      <c r="Z8">
        <f>NEMS_EMM_AEO2021!C12+1</f>
        <v>2024</v>
      </c>
      <c r="AA8">
        <f>NEMS_EMM_AEO2021!E12</f>
        <v>3</v>
      </c>
      <c r="AB8">
        <f>NEMS_EMM_AEO2021!H12</f>
        <v>6866</v>
      </c>
      <c r="AC8" s="6">
        <f>NEMS_EMM_AEO2021!I12</f>
        <v>0.59</v>
      </c>
      <c r="AD8">
        <f>NEMS_EMM_AEO2021!J12</f>
        <v>30.94</v>
      </c>
      <c r="AE8">
        <f>(1/(NEMS_EMM_AEO2021!K12*0.2931)*1000)</f>
        <v>0.52740838533975565</v>
      </c>
      <c r="AG8" s="5">
        <v>30</v>
      </c>
      <c r="AH8">
        <v>31.536000000000001</v>
      </c>
      <c r="AI8" s="5">
        <v>0.85</v>
      </c>
      <c r="AL8">
        <f>NEMS_EMM_AEO2021!D12/1000</f>
        <v>0.01</v>
      </c>
    </row>
    <row r="9" spans="2:38" x14ac:dyDescent="0.2">
      <c r="B9" s="2" t="s">
        <v>92</v>
      </c>
      <c r="C9" t="s">
        <v>52</v>
      </c>
      <c r="D9" s="13" t="s">
        <v>93</v>
      </c>
      <c r="E9" t="s">
        <v>94</v>
      </c>
      <c r="F9" t="s">
        <v>55</v>
      </c>
      <c r="G9" s="12" t="s">
        <v>56</v>
      </c>
      <c r="K9" s="2" t="s">
        <v>57</v>
      </c>
      <c r="L9" s="2" t="str">
        <f t="shared" si="4"/>
        <v>E_BSL_BMS_01</v>
      </c>
      <c r="M9" s="2" t="str">
        <f t="shared" si="0"/>
        <v>Electricity Power Plant_Biomass</v>
      </c>
      <c r="N9" s="2" t="s">
        <v>58</v>
      </c>
      <c r="O9" s="2" t="s">
        <v>59</v>
      </c>
      <c r="P9" s="2" t="s">
        <v>60</v>
      </c>
      <c r="Q9" s="2"/>
      <c r="R9" s="2"/>
      <c r="V9" t="str">
        <f t="shared" si="1"/>
        <v>E_BSL_BMS_01</v>
      </c>
      <c r="W9" t="str">
        <f t="shared" si="2"/>
        <v>Electricity Power Plant_Biomass</v>
      </c>
      <c r="X9" t="str">
        <f t="shared" si="3"/>
        <v>PWRBSL</v>
      </c>
      <c r="Y9" t="s">
        <v>61</v>
      </c>
      <c r="Z9">
        <f>NEMS_EMM_AEO2021!C18+1</f>
        <v>2025</v>
      </c>
      <c r="AA9">
        <f>NEMS_EMM_AEO2021!E18</f>
        <v>4</v>
      </c>
      <c r="AB9">
        <f>NEMS_EMM_AEO2021!H18</f>
        <v>4078</v>
      </c>
      <c r="AC9" s="6">
        <f>NEMS_EMM_AEO2021!I18</f>
        <v>4.8499999999999996</v>
      </c>
      <c r="AD9">
        <f>NEMS_EMM_AEO2021!J18</f>
        <v>126.36</v>
      </c>
      <c r="AE9">
        <f>(1/(NEMS_EMM_AEO2021!K18*0.2931)*1000)</f>
        <v>0.25272628479725034</v>
      </c>
      <c r="AG9" s="5">
        <v>45</v>
      </c>
      <c r="AH9">
        <v>31.536000000000001</v>
      </c>
      <c r="AI9" s="5">
        <v>0.85</v>
      </c>
      <c r="AL9">
        <f>NEMS_EMM_AEO2021!D18/1000</f>
        <v>0.05</v>
      </c>
    </row>
    <row r="10" spans="2:38" x14ac:dyDescent="0.2">
      <c r="B10" s="2" t="s">
        <v>100</v>
      </c>
      <c r="C10" t="s">
        <v>96</v>
      </c>
      <c r="D10" s="13" t="s">
        <v>101</v>
      </c>
      <c r="E10" t="s">
        <v>102</v>
      </c>
      <c r="F10" t="s">
        <v>103</v>
      </c>
      <c r="G10" s="12" t="s">
        <v>56</v>
      </c>
      <c r="K10" s="2" t="s">
        <v>57</v>
      </c>
      <c r="L10" s="2" t="str">
        <f t="shared" si="4"/>
        <v>E_HYD_HYC_01</v>
      </c>
      <c r="M10" s="2" t="str">
        <f t="shared" si="0"/>
        <v>Hydro Plant_Conventional hydropower</v>
      </c>
      <c r="N10" s="2" t="s">
        <v>58</v>
      </c>
      <c r="O10" s="2" t="s">
        <v>59</v>
      </c>
      <c r="P10" s="2" t="s">
        <v>60</v>
      </c>
      <c r="Q10" s="2"/>
      <c r="R10" s="2"/>
      <c r="V10" t="str">
        <f t="shared" si="1"/>
        <v>E_HYD_HYC_01</v>
      </c>
      <c r="W10" t="str">
        <f t="shared" si="2"/>
        <v>Hydro Plant_Conventional hydropower</v>
      </c>
      <c r="X10" t="str">
        <f t="shared" si="3"/>
        <v>PWRHYD</v>
      </c>
      <c r="Y10" t="s">
        <v>61</v>
      </c>
      <c r="Z10">
        <f>NEMS_EMM_AEO2021!C21+1</f>
        <v>2025</v>
      </c>
      <c r="AA10">
        <f>NEMS_EMM_AEO2021!E21</f>
        <v>4</v>
      </c>
      <c r="AB10">
        <f>NEMS_EMM_AEO2021!H21</f>
        <v>2769</v>
      </c>
      <c r="AC10" s="6">
        <f>NEMS_EMM_AEO2021!I21</f>
        <v>1.4</v>
      </c>
      <c r="AD10">
        <f>NEMS_EMM_AEO2021!J21</f>
        <v>42.01</v>
      </c>
      <c r="AE10" s="5">
        <v>1</v>
      </c>
      <c r="AG10" s="5">
        <v>100</v>
      </c>
      <c r="AH10">
        <v>31.536000000000001</v>
      </c>
      <c r="AI10" s="5">
        <v>0.55000000000000004</v>
      </c>
      <c r="AL10">
        <f>NEMS_EMM_AEO2021!D21/1000</f>
        <v>0.1</v>
      </c>
    </row>
    <row r="11" spans="2:38" x14ac:dyDescent="0.2">
      <c r="B11" s="2" t="s">
        <v>104</v>
      </c>
      <c r="C11" t="s">
        <v>96</v>
      </c>
      <c r="D11" s="13" t="s">
        <v>105</v>
      </c>
      <c r="E11" t="s">
        <v>106</v>
      </c>
      <c r="F11" t="s">
        <v>107</v>
      </c>
      <c r="G11" s="12" t="s">
        <v>56</v>
      </c>
      <c r="K11" s="2" t="s">
        <v>57</v>
      </c>
      <c r="L11" s="2" t="str">
        <f t="shared" si="4"/>
        <v>E_WON_WND_01</v>
      </c>
      <c r="M11" s="2" t="str">
        <f t="shared" si="0"/>
        <v>Wind Onshore_Wind</v>
      </c>
      <c r="N11" s="2" t="s">
        <v>58</v>
      </c>
      <c r="O11" s="2" t="s">
        <v>59</v>
      </c>
      <c r="P11" s="2" t="s">
        <v>60</v>
      </c>
      <c r="Q11" s="2"/>
      <c r="R11" s="2"/>
      <c r="V11" t="str">
        <f t="shared" si="1"/>
        <v>E_WON_WND_01</v>
      </c>
      <c r="W11" t="str">
        <f t="shared" si="2"/>
        <v>Wind Onshore_Wind</v>
      </c>
      <c r="X11" t="str">
        <f t="shared" si="3"/>
        <v>PWRWON</v>
      </c>
      <c r="Y11" t="s">
        <v>61</v>
      </c>
      <c r="Z11">
        <f>NEMS_EMM_AEO2021!C22+1</f>
        <v>2024</v>
      </c>
      <c r="AA11">
        <f>NEMS_EMM_AEO2021!E22</f>
        <v>3</v>
      </c>
      <c r="AB11">
        <f>NEMS_EMM_AEO2021!H22</f>
        <v>1846</v>
      </c>
      <c r="AC11" s="6">
        <f>NEMS_EMM_AEO2021!I22</f>
        <v>0</v>
      </c>
      <c r="AD11">
        <f>NEMS_EMM_AEO2021!J22</f>
        <v>26.47</v>
      </c>
      <c r="AE11" s="5">
        <v>1</v>
      </c>
      <c r="AG11" s="5">
        <v>25</v>
      </c>
      <c r="AH11">
        <v>31.536000000000001</v>
      </c>
      <c r="AI11" s="5">
        <v>0.35</v>
      </c>
      <c r="AL11">
        <f>NEMS_EMM_AEO2021!D22/1000</f>
        <v>0.2</v>
      </c>
    </row>
    <row r="12" spans="2:38" x14ac:dyDescent="0.2">
      <c r="B12" s="2" t="s">
        <v>115</v>
      </c>
      <c r="C12" t="s">
        <v>96</v>
      </c>
      <c r="D12" s="13" t="s">
        <v>111</v>
      </c>
      <c r="E12" t="s">
        <v>111</v>
      </c>
      <c r="F12" t="s">
        <v>112</v>
      </c>
      <c r="G12" s="12" t="s">
        <v>56</v>
      </c>
      <c r="K12" s="2" t="s">
        <v>57</v>
      </c>
      <c r="L12" s="2" t="str">
        <f t="shared" si="4"/>
        <v>E_STH_STH_01</v>
      </c>
      <c r="M12" s="2" t="str">
        <f t="shared" si="0"/>
        <v>Solar Thermal_Solar PV</v>
      </c>
      <c r="N12" s="2" t="s">
        <v>58</v>
      </c>
      <c r="O12" s="2" t="s">
        <v>59</v>
      </c>
      <c r="P12" s="2" t="s">
        <v>60</v>
      </c>
      <c r="Q12" s="2"/>
      <c r="R12" s="2"/>
      <c r="V12" t="str">
        <f t="shared" si="1"/>
        <v>E_STH_STH_01</v>
      </c>
      <c r="W12" t="str">
        <f t="shared" si="2"/>
        <v>Solar Thermal_Solar PV</v>
      </c>
      <c r="X12" t="str">
        <f t="shared" si="3"/>
        <v>PWRSTH</v>
      </c>
      <c r="Y12" t="s">
        <v>61</v>
      </c>
      <c r="Z12">
        <f>NEMS_EMM_AEO2021!C24+1</f>
        <v>2024</v>
      </c>
      <c r="AA12">
        <f>NEMS_EMM_AEO2021!E24</f>
        <v>3</v>
      </c>
      <c r="AB12">
        <f>NEMS_EMM_AEO2021!H24</f>
        <v>7116</v>
      </c>
      <c r="AC12" s="6">
        <f>NEMS_EMM_AEO2021!I24</f>
        <v>0</v>
      </c>
      <c r="AD12">
        <f>NEMS_EMM_AEO2021!J24</f>
        <v>85.82</v>
      </c>
      <c r="AE12" s="5">
        <v>1</v>
      </c>
      <c r="AG12" s="5">
        <v>35</v>
      </c>
      <c r="AH12">
        <v>31.536000000000001</v>
      </c>
      <c r="AI12" s="5">
        <v>0.3</v>
      </c>
      <c r="AL12">
        <f>NEMS_EMM_AEO2021!D24/1000</f>
        <v>0.115</v>
      </c>
    </row>
    <row r="13" spans="2:38" x14ac:dyDescent="0.2">
      <c r="V13" s="2"/>
      <c r="Z13" s="2"/>
      <c r="AA13" s="2"/>
      <c r="AC13" s="2"/>
    </row>
    <row r="14" spans="2:38" x14ac:dyDescent="0.2">
      <c r="V14" s="2"/>
      <c r="Z14" s="2"/>
      <c r="AA14" s="2"/>
      <c r="AC14" s="2"/>
      <c r="AD14" s="2"/>
      <c r="AE14" s="2"/>
      <c r="AF14" s="2"/>
    </row>
    <row r="15" spans="2:38" x14ac:dyDescent="0.2">
      <c r="E15" s="14" t="s">
        <v>117</v>
      </c>
      <c r="F15" s="14" t="s">
        <v>118</v>
      </c>
      <c r="V15" s="2"/>
      <c r="AA15" s="2"/>
      <c r="AC15" s="2"/>
      <c r="AD15" s="2"/>
      <c r="AE15" s="2"/>
      <c r="AF15" s="2"/>
      <c r="AG15" s="2"/>
      <c r="AH15" s="2"/>
      <c r="AI15" s="2"/>
    </row>
    <row r="16" spans="2:38" x14ac:dyDescent="0.2">
      <c r="E16" t="s">
        <v>119</v>
      </c>
      <c r="F16" t="s">
        <v>120</v>
      </c>
      <c r="V16" s="2"/>
      <c r="AA16" s="2"/>
      <c r="AB16" s="2"/>
      <c r="AC16" s="2"/>
      <c r="AD16" s="2"/>
      <c r="AE16" s="2"/>
      <c r="AF16" s="2"/>
      <c r="AG16" s="2"/>
      <c r="AH16" s="2"/>
      <c r="AI16" s="2"/>
    </row>
    <row r="17" spans="5:35" x14ac:dyDescent="0.2">
      <c r="E17" t="s">
        <v>121</v>
      </c>
      <c r="F17" t="s">
        <v>122</v>
      </c>
      <c r="V17" s="2"/>
      <c r="AA17" s="2"/>
      <c r="AB17" s="2"/>
      <c r="AC17" s="2"/>
      <c r="AD17" s="2"/>
      <c r="AE17" s="2"/>
      <c r="AF17" s="2"/>
      <c r="AG17" s="2"/>
      <c r="AH17" s="2"/>
      <c r="AI17" s="2"/>
    </row>
    <row r="18" spans="5:35" x14ac:dyDescent="0.2">
      <c r="E18" t="s">
        <v>123</v>
      </c>
      <c r="F18" t="s">
        <v>124</v>
      </c>
      <c r="V18" s="2"/>
      <c r="AA18" s="2"/>
      <c r="AB18" s="2"/>
      <c r="AC18" s="2"/>
      <c r="AD18" s="2"/>
      <c r="AE18" s="2"/>
      <c r="AF18" s="2"/>
      <c r="AG18" s="2"/>
      <c r="AH18" s="2"/>
      <c r="AI18" s="2"/>
    </row>
    <row r="19" spans="5:35" x14ac:dyDescent="0.2">
      <c r="E19" t="s">
        <v>125</v>
      </c>
      <c r="F19" t="s">
        <v>126</v>
      </c>
      <c r="V19" s="2"/>
      <c r="AA19" s="2"/>
      <c r="AB19" s="2"/>
      <c r="AC19" s="2"/>
      <c r="AD19" s="2"/>
      <c r="AE19" s="2"/>
      <c r="AF19" s="2"/>
      <c r="AG19" s="2"/>
      <c r="AH19" s="2"/>
      <c r="AI19" s="2"/>
    </row>
    <row r="20" spans="5:35" x14ac:dyDescent="0.2">
      <c r="E20" t="s">
        <v>127</v>
      </c>
      <c r="F20" t="s">
        <v>128</v>
      </c>
      <c r="AA20" s="2"/>
      <c r="AB20" s="2"/>
      <c r="AC20" s="2"/>
      <c r="AD20" s="2"/>
      <c r="AE20" s="2"/>
      <c r="AF20" s="2"/>
      <c r="AG20" s="2"/>
      <c r="AH20" s="2"/>
      <c r="AI20" s="2"/>
    </row>
    <row r="21" spans="5:35" x14ac:dyDescent="0.2">
      <c r="E21" t="s">
        <v>54</v>
      </c>
      <c r="F21" t="s">
        <v>129</v>
      </c>
      <c r="AA21" s="2"/>
      <c r="AB21" s="2"/>
      <c r="AC21" s="2"/>
      <c r="AD21" s="2"/>
      <c r="AE21" s="2"/>
      <c r="AF21" s="2"/>
      <c r="AG21" s="2"/>
      <c r="AH21" s="2"/>
      <c r="AI21" s="2"/>
    </row>
    <row r="22" spans="5:35" x14ac:dyDescent="0.2">
      <c r="E22" t="s">
        <v>130</v>
      </c>
      <c r="F22" t="s">
        <v>131</v>
      </c>
      <c r="AA22" s="2"/>
      <c r="AC22" s="2"/>
      <c r="AD22" s="2"/>
      <c r="AE22" s="2"/>
      <c r="AF22" s="2"/>
      <c r="AG22" s="2"/>
      <c r="AH22" s="2"/>
      <c r="AI22" s="2"/>
    </row>
    <row r="23" spans="5:35" x14ac:dyDescent="0.2">
      <c r="E23" t="s">
        <v>63</v>
      </c>
      <c r="F23" t="s">
        <v>132</v>
      </c>
      <c r="U23" s="4"/>
      <c r="AA23" s="2"/>
      <c r="AC23" s="2"/>
      <c r="AD23" s="2"/>
      <c r="AE23" s="2"/>
      <c r="AF23" s="2"/>
      <c r="AG23" s="2"/>
      <c r="AH23" s="2"/>
      <c r="AI23" s="2"/>
    </row>
    <row r="24" spans="5:35" x14ac:dyDescent="0.2">
      <c r="E24" t="s">
        <v>133</v>
      </c>
      <c r="F24" t="s">
        <v>134</v>
      </c>
      <c r="U24" s="4"/>
      <c r="AA24" s="2"/>
      <c r="AC24" s="2"/>
      <c r="AD24" s="2"/>
      <c r="AE24" s="2"/>
      <c r="AF24" s="2"/>
      <c r="AG24" s="2"/>
      <c r="AH24" s="2"/>
      <c r="AI24" s="2"/>
    </row>
    <row r="25" spans="5:35" x14ac:dyDescent="0.2">
      <c r="E25" t="s">
        <v>135</v>
      </c>
      <c r="F25" t="s">
        <v>136</v>
      </c>
      <c r="U25" s="4"/>
      <c r="AA25" s="2"/>
      <c r="AB25" s="2"/>
      <c r="AC25" s="2"/>
      <c r="AD25" s="2"/>
      <c r="AE25" s="2"/>
      <c r="AF25" s="2"/>
      <c r="AG25" s="2"/>
      <c r="AH25" s="2"/>
      <c r="AI25" s="2"/>
    </row>
    <row r="26" spans="5:35" x14ac:dyDescent="0.2">
      <c r="E26" t="s">
        <v>137</v>
      </c>
      <c r="F26" t="s">
        <v>138</v>
      </c>
      <c r="U26" s="4"/>
      <c r="AA26" s="2"/>
      <c r="AB26" s="2"/>
      <c r="AC26" s="2"/>
      <c r="AD26" s="2"/>
      <c r="AE26" s="2"/>
      <c r="AF26" s="2"/>
      <c r="AG26" s="2"/>
      <c r="AH26" s="2"/>
      <c r="AI26" s="2"/>
    </row>
    <row r="27" spans="5:35" x14ac:dyDescent="0.2">
      <c r="E27" t="s">
        <v>90</v>
      </c>
      <c r="F27" t="s">
        <v>139</v>
      </c>
      <c r="U27" s="4"/>
      <c r="AA27" s="2"/>
      <c r="AB27" s="2"/>
      <c r="AC27" s="2"/>
      <c r="AD27" s="2"/>
      <c r="AE27" s="2"/>
      <c r="AF27" s="2"/>
      <c r="AG27" s="2"/>
      <c r="AH27" s="2"/>
      <c r="AI27" s="2"/>
    </row>
    <row r="28" spans="5:35" x14ac:dyDescent="0.2">
      <c r="E28" t="s">
        <v>140</v>
      </c>
      <c r="F28" t="s">
        <v>141</v>
      </c>
      <c r="U28" s="4"/>
      <c r="AA28" s="2"/>
      <c r="AB28" s="2"/>
      <c r="AC28" s="2"/>
      <c r="AD28" s="2"/>
      <c r="AE28" s="2"/>
      <c r="AF28" s="2"/>
      <c r="AG28" s="2"/>
      <c r="AH28" s="2"/>
      <c r="AI28" s="2"/>
    </row>
    <row r="29" spans="5:35" x14ac:dyDescent="0.2">
      <c r="E29" t="s">
        <v>73</v>
      </c>
      <c r="F29" t="s">
        <v>142</v>
      </c>
      <c r="U29" s="4"/>
      <c r="AA29" s="2"/>
      <c r="AB29" s="2"/>
      <c r="AC29" s="2"/>
      <c r="AD29" s="2"/>
      <c r="AE29" s="2"/>
      <c r="AF29" s="2"/>
      <c r="AG29" s="2"/>
      <c r="AH29" s="2"/>
      <c r="AI29" s="2"/>
    </row>
    <row r="30" spans="5:35" x14ac:dyDescent="0.2">
      <c r="E30" t="s">
        <v>143</v>
      </c>
      <c r="F30" t="s">
        <v>144</v>
      </c>
    </row>
    <row r="31" spans="5:35" x14ac:dyDescent="0.2">
      <c r="E31" t="s">
        <v>145</v>
      </c>
      <c r="F31" t="s">
        <v>146</v>
      </c>
    </row>
    <row r="32" spans="5:35" x14ac:dyDescent="0.2">
      <c r="E32" t="s">
        <v>147</v>
      </c>
      <c r="F32" t="s">
        <v>148</v>
      </c>
    </row>
    <row r="33" spans="5:6" x14ac:dyDescent="0.2">
      <c r="E33" t="s">
        <v>75</v>
      </c>
      <c r="F33" t="s">
        <v>149</v>
      </c>
    </row>
    <row r="34" spans="5:6" x14ac:dyDescent="0.2">
      <c r="E34" t="s">
        <v>77</v>
      </c>
      <c r="F34" t="s">
        <v>150</v>
      </c>
    </row>
    <row r="35" spans="5:6" x14ac:dyDescent="0.2">
      <c r="E35" t="s">
        <v>151</v>
      </c>
      <c r="F35" t="s">
        <v>152</v>
      </c>
    </row>
    <row r="36" spans="5:6" x14ac:dyDescent="0.2">
      <c r="E36" t="s">
        <v>68</v>
      </c>
      <c r="F36" t="s">
        <v>153</v>
      </c>
    </row>
    <row r="37" spans="5:6" x14ac:dyDescent="0.2">
      <c r="E37" t="s">
        <v>154</v>
      </c>
      <c r="F37" t="s">
        <v>155</v>
      </c>
    </row>
    <row r="38" spans="5:6" x14ac:dyDescent="0.2">
      <c r="E38" t="s">
        <v>156</v>
      </c>
      <c r="F38" t="s">
        <v>157</v>
      </c>
    </row>
    <row r="39" spans="5:6" x14ac:dyDescent="0.2">
      <c r="E39" t="s">
        <v>158</v>
      </c>
      <c r="F39" t="s">
        <v>159</v>
      </c>
    </row>
    <row r="40" spans="5:6" x14ac:dyDescent="0.2">
      <c r="E40" t="s">
        <v>71</v>
      </c>
      <c r="F40" t="s">
        <v>160</v>
      </c>
    </row>
    <row r="41" spans="5:6" x14ac:dyDescent="0.2">
      <c r="E41" t="s">
        <v>80</v>
      </c>
      <c r="F41" t="s">
        <v>161</v>
      </c>
    </row>
    <row r="42" spans="5:6" x14ac:dyDescent="0.2">
      <c r="E42" t="s">
        <v>82</v>
      </c>
      <c r="F42" t="s">
        <v>162</v>
      </c>
    </row>
    <row r="43" spans="5:6" x14ac:dyDescent="0.2">
      <c r="E43" t="s">
        <v>163</v>
      </c>
      <c r="F43" t="s">
        <v>164</v>
      </c>
    </row>
    <row r="44" spans="5:6" x14ac:dyDescent="0.2">
      <c r="E44" t="s">
        <v>84</v>
      </c>
      <c r="F44" t="s">
        <v>165</v>
      </c>
    </row>
    <row r="45" spans="5:6" x14ac:dyDescent="0.2">
      <c r="E45" t="s">
        <v>166</v>
      </c>
      <c r="F45" t="s">
        <v>167</v>
      </c>
    </row>
    <row r="46" spans="5:6" x14ac:dyDescent="0.2">
      <c r="E46" t="s">
        <v>94</v>
      </c>
      <c r="F46" t="s">
        <v>168</v>
      </c>
    </row>
    <row r="47" spans="5:6" x14ac:dyDescent="0.2">
      <c r="E47" t="s">
        <v>169</v>
      </c>
      <c r="F47" t="s">
        <v>170</v>
      </c>
    </row>
    <row r="48" spans="5:6" x14ac:dyDescent="0.2">
      <c r="E48" t="s">
        <v>97</v>
      </c>
      <c r="F48" t="s">
        <v>95</v>
      </c>
    </row>
    <row r="49" spans="5:6" x14ac:dyDescent="0.2">
      <c r="E49" t="s">
        <v>171</v>
      </c>
      <c r="F49" t="s">
        <v>172</v>
      </c>
    </row>
    <row r="50" spans="5:6" x14ac:dyDescent="0.2">
      <c r="E50" t="s">
        <v>99</v>
      </c>
      <c r="F50" t="s">
        <v>173</v>
      </c>
    </row>
    <row r="51" spans="5:6" x14ac:dyDescent="0.2">
      <c r="E51" t="s">
        <v>102</v>
      </c>
      <c r="F51" t="s">
        <v>174</v>
      </c>
    </row>
    <row r="52" spans="5:6" x14ac:dyDescent="0.2">
      <c r="E52" t="s">
        <v>175</v>
      </c>
      <c r="F52" t="s">
        <v>176</v>
      </c>
    </row>
    <row r="53" spans="5:6" x14ac:dyDescent="0.2">
      <c r="E53" t="s">
        <v>177</v>
      </c>
      <c r="F53" t="s">
        <v>178</v>
      </c>
    </row>
    <row r="54" spans="5:6" x14ac:dyDescent="0.2">
      <c r="E54" t="s">
        <v>179</v>
      </c>
      <c r="F54" t="s">
        <v>180</v>
      </c>
    </row>
    <row r="55" spans="5:6" x14ac:dyDescent="0.2">
      <c r="E55" t="s">
        <v>181</v>
      </c>
      <c r="F55" t="s">
        <v>182</v>
      </c>
    </row>
    <row r="56" spans="5:6" x14ac:dyDescent="0.2">
      <c r="E56" t="s">
        <v>91</v>
      </c>
      <c r="F56" t="s">
        <v>183</v>
      </c>
    </row>
    <row r="57" spans="5:6" x14ac:dyDescent="0.2">
      <c r="E57" t="s">
        <v>184</v>
      </c>
      <c r="F57" t="s">
        <v>185</v>
      </c>
    </row>
    <row r="58" spans="5:6" x14ac:dyDescent="0.2">
      <c r="E58" t="s">
        <v>186</v>
      </c>
      <c r="F58" t="s">
        <v>187</v>
      </c>
    </row>
    <row r="59" spans="5:6" x14ac:dyDescent="0.2">
      <c r="E59" t="s">
        <v>106</v>
      </c>
      <c r="F59" t="s">
        <v>188</v>
      </c>
    </row>
    <row r="60" spans="5:6" x14ac:dyDescent="0.2">
      <c r="E60" t="s">
        <v>189</v>
      </c>
      <c r="F60" t="s">
        <v>190</v>
      </c>
    </row>
    <row r="61" spans="5:6" x14ac:dyDescent="0.2">
      <c r="E61" t="s">
        <v>109</v>
      </c>
      <c r="F61" t="s">
        <v>191</v>
      </c>
    </row>
    <row r="62" spans="5:6" x14ac:dyDescent="0.2">
      <c r="E62" t="s">
        <v>111</v>
      </c>
      <c r="F62" t="s">
        <v>192</v>
      </c>
    </row>
    <row r="63" spans="5:6" x14ac:dyDescent="0.2">
      <c r="E63" t="s">
        <v>193</v>
      </c>
      <c r="F63" t="s">
        <v>194</v>
      </c>
    </row>
    <row r="64" spans="5:6" x14ac:dyDescent="0.2">
      <c r="E64" t="s">
        <v>195</v>
      </c>
      <c r="F64" t="s">
        <v>196</v>
      </c>
    </row>
    <row r="65" spans="5:24" x14ac:dyDescent="0.2">
      <c r="E65" t="s">
        <v>114</v>
      </c>
      <c r="F65" t="s">
        <v>197</v>
      </c>
    </row>
    <row r="66" spans="5:24" x14ac:dyDescent="0.2">
      <c r="E66" t="s">
        <v>198</v>
      </c>
      <c r="F66" t="s">
        <v>199</v>
      </c>
    </row>
    <row r="67" spans="5:24" x14ac:dyDescent="0.2">
      <c r="E67" t="s">
        <v>200</v>
      </c>
      <c r="F67" t="s">
        <v>201</v>
      </c>
    </row>
    <row r="68" spans="5:24" x14ac:dyDescent="0.2">
      <c r="E68" t="s">
        <v>86</v>
      </c>
      <c r="F68" t="s">
        <v>202</v>
      </c>
    </row>
    <row r="80" spans="5:24" x14ac:dyDescent="0.2">
      <c r="V80" s="3">
        <v>54</v>
      </c>
      <c r="W80" t="s">
        <v>88</v>
      </c>
      <c r="X80" t="s">
        <v>203</v>
      </c>
    </row>
    <row r="1048559" spans="4:4" x14ac:dyDescent="0.2">
      <c r="D1048559" t="s">
        <v>53</v>
      </c>
    </row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5C396-3D93-4B76-911D-3FB83A9928B7}">
  <sheetPr>
    <tabColor theme="4"/>
  </sheetPr>
  <dimension ref="B2:K26"/>
  <sheetViews>
    <sheetView topLeftCell="G1" workbookViewId="0">
      <selection activeCell="H4" sqref="H4"/>
    </sheetView>
  </sheetViews>
  <sheetFormatPr baseColWidth="10" defaultColWidth="8.83203125" defaultRowHeight="15" x14ac:dyDescent="0.2"/>
  <cols>
    <col min="2" max="2" width="49.33203125" bestFit="1" customWidth="1"/>
    <col min="3" max="3" width="17.83203125" bestFit="1" customWidth="1"/>
    <col min="4" max="4" width="10" bestFit="1" customWidth="1"/>
    <col min="5" max="5" width="17.33203125" bestFit="1" customWidth="1"/>
    <col min="6" max="6" width="33" bestFit="1" customWidth="1"/>
    <col min="7" max="7" width="28.83203125" bestFit="1" customWidth="1"/>
    <col min="8" max="8" width="30.1640625" bestFit="1" customWidth="1"/>
    <col min="9" max="9" width="8.5" bestFit="1" customWidth="1"/>
    <col min="10" max="10" width="26.33203125" bestFit="1" customWidth="1"/>
    <col min="11" max="11" width="19.1640625" bestFit="1" customWidth="1"/>
  </cols>
  <sheetData>
    <row r="2" spans="2:11" ht="65" thickBot="1" x14ac:dyDescent="0.25">
      <c r="B2" s="21" t="s">
        <v>204</v>
      </c>
      <c r="C2" s="21" t="s">
        <v>205</v>
      </c>
      <c r="D2" s="21" t="s">
        <v>206</v>
      </c>
      <c r="E2" s="21" t="s">
        <v>207</v>
      </c>
      <c r="F2" s="21" t="s">
        <v>208</v>
      </c>
      <c r="G2" s="21" t="s">
        <v>209</v>
      </c>
      <c r="H2" s="21" t="s">
        <v>44</v>
      </c>
      <c r="I2" s="22" t="s">
        <v>45</v>
      </c>
      <c r="J2" s="21" t="s">
        <v>46</v>
      </c>
      <c r="K2" s="21" t="s">
        <v>210</v>
      </c>
    </row>
    <row r="3" spans="2:11" x14ac:dyDescent="0.2">
      <c r="B3" t="s">
        <v>51</v>
      </c>
      <c r="C3">
        <v>2024</v>
      </c>
      <c r="D3">
        <v>650</v>
      </c>
      <c r="E3">
        <v>4</v>
      </c>
      <c r="F3">
        <v>3672</v>
      </c>
      <c r="G3">
        <v>1</v>
      </c>
      <c r="H3">
        <v>3672</v>
      </c>
      <c r="I3">
        <v>4.5199999999999996</v>
      </c>
      <c r="J3">
        <v>40.79</v>
      </c>
      <c r="K3">
        <v>8638</v>
      </c>
    </row>
    <row r="4" spans="2:11" x14ac:dyDescent="0.2">
      <c r="B4" t="s">
        <v>62</v>
      </c>
      <c r="C4">
        <v>2024</v>
      </c>
      <c r="D4">
        <v>650</v>
      </c>
      <c r="E4">
        <v>4</v>
      </c>
      <c r="F4">
        <v>4550</v>
      </c>
      <c r="G4">
        <v>1.01</v>
      </c>
      <c r="H4">
        <v>4595</v>
      </c>
      <c r="I4">
        <v>7.11</v>
      </c>
      <c r="J4">
        <v>54.57</v>
      </c>
      <c r="K4">
        <v>9751</v>
      </c>
    </row>
    <row r="5" spans="2:11" x14ac:dyDescent="0.2">
      <c r="B5" t="s">
        <v>65</v>
      </c>
      <c r="C5">
        <v>2024</v>
      </c>
      <c r="D5">
        <v>650</v>
      </c>
      <c r="E5">
        <v>4</v>
      </c>
      <c r="F5">
        <v>5861</v>
      </c>
      <c r="G5">
        <v>1.02</v>
      </c>
      <c r="H5">
        <v>5978</v>
      </c>
      <c r="I5">
        <v>11.03</v>
      </c>
      <c r="J5">
        <v>59.85</v>
      </c>
      <c r="K5">
        <v>12507</v>
      </c>
    </row>
    <row r="6" spans="2:11" x14ac:dyDescent="0.2">
      <c r="B6" t="s">
        <v>66</v>
      </c>
      <c r="C6">
        <v>2023</v>
      </c>
      <c r="D6">
        <v>418</v>
      </c>
      <c r="E6">
        <v>3</v>
      </c>
      <c r="F6">
        <v>1082</v>
      </c>
      <c r="G6">
        <v>1</v>
      </c>
      <c r="H6">
        <v>1082</v>
      </c>
      <c r="I6">
        <v>2.56</v>
      </c>
      <c r="J6">
        <v>14.17</v>
      </c>
      <c r="K6">
        <v>6431</v>
      </c>
    </row>
    <row r="7" spans="2:11" x14ac:dyDescent="0.2">
      <c r="B7" t="s">
        <v>69</v>
      </c>
      <c r="C7">
        <v>2023</v>
      </c>
      <c r="D7">
        <v>1083</v>
      </c>
      <c r="E7">
        <v>3</v>
      </c>
      <c r="F7">
        <v>957</v>
      </c>
      <c r="G7">
        <v>1</v>
      </c>
      <c r="H7">
        <v>957</v>
      </c>
      <c r="I7">
        <v>1.88</v>
      </c>
      <c r="J7">
        <v>12.26</v>
      </c>
      <c r="K7">
        <v>6370</v>
      </c>
    </row>
    <row r="8" spans="2:11" x14ac:dyDescent="0.2">
      <c r="B8" t="s">
        <v>70</v>
      </c>
      <c r="C8">
        <v>2023</v>
      </c>
      <c r="D8">
        <v>377</v>
      </c>
      <c r="E8">
        <v>3</v>
      </c>
      <c r="F8">
        <v>2471</v>
      </c>
      <c r="G8">
        <v>1.04</v>
      </c>
      <c r="H8">
        <v>2570</v>
      </c>
      <c r="I8">
        <v>5.87</v>
      </c>
      <c r="J8">
        <v>27.74</v>
      </c>
      <c r="K8">
        <v>7124</v>
      </c>
    </row>
    <row r="9" spans="2:11" x14ac:dyDescent="0.2">
      <c r="B9" t="s">
        <v>72</v>
      </c>
      <c r="C9">
        <v>2022</v>
      </c>
      <c r="D9">
        <v>21</v>
      </c>
      <c r="E9">
        <v>2</v>
      </c>
      <c r="F9">
        <v>1813</v>
      </c>
      <c r="G9">
        <v>1</v>
      </c>
      <c r="H9">
        <v>1813</v>
      </c>
      <c r="I9">
        <v>5.72</v>
      </c>
      <c r="J9">
        <v>35.340000000000003</v>
      </c>
      <c r="K9">
        <v>8295</v>
      </c>
    </row>
    <row r="10" spans="2:11" ht="16" x14ac:dyDescent="0.2">
      <c r="B10" s="7" t="s">
        <v>74</v>
      </c>
      <c r="C10">
        <v>2022</v>
      </c>
      <c r="D10">
        <v>105</v>
      </c>
      <c r="E10">
        <v>2</v>
      </c>
      <c r="F10">
        <v>1169</v>
      </c>
      <c r="G10">
        <v>1</v>
      </c>
      <c r="H10">
        <v>1169</v>
      </c>
      <c r="I10">
        <v>4.72</v>
      </c>
      <c r="J10">
        <v>16.38</v>
      </c>
      <c r="K10">
        <v>9124</v>
      </c>
    </row>
    <row r="11" spans="2:11" x14ac:dyDescent="0.2">
      <c r="B11" t="s">
        <v>76</v>
      </c>
      <c r="C11">
        <v>2022</v>
      </c>
      <c r="D11">
        <v>237</v>
      </c>
      <c r="E11">
        <v>2</v>
      </c>
      <c r="F11">
        <v>709</v>
      </c>
      <c r="G11">
        <v>1</v>
      </c>
      <c r="H11">
        <v>709</v>
      </c>
      <c r="I11">
        <v>4.5199999999999996</v>
      </c>
      <c r="J11">
        <v>7.04</v>
      </c>
      <c r="K11">
        <v>9905</v>
      </c>
    </row>
    <row r="12" spans="2:11" x14ac:dyDescent="0.2">
      <c r="B12" t="s">
        <v>78</v>
      </c>
      <c r="C12">
        <v>2023</v>
      </c>
      <c r="D12">
        <v>10</v>
      </c>
      <c r="E12">
        <v>3</v>
      </c>
      <c r="F12">
        <v>6277</v>
      </c>
      <c r="G12">
        <v>1.0900000000000001</v>
      </c>
      <c r="H12">
        <v>6866</v>
      </c>
      <c r="I12">
        <v>0.59</v>
      </c>
      <c r="J12">
        <v>30.94</v>
      </c>
      <c r="K12">
        <v>6469</v>
      </c>
    </row>
    <row r="13" spans="2:11" x14ac:dyDescent="0.2">
      <c r="B13" t="s">
        <v>81</v>
      </c>
      <c r="C13">
        <v>2026</v>
      </c>
      <c r="D13">
        <v>2156</v>
      </c>
      <c r="E13">
        <v>6</v>
      </c>
      <c r="F13">
        <v>6034</v>
      </c>
      <c r="G13">
        <v>1.05</v>
      </c>
      <c r="H13">
        <v>6336</v>
      </c>
      <c r="I13">
        <v>2.38</v>
      </c>
      <c r="J13">
        <v>122.26</v>
      </c>
      <c r="K13">
        <v>10455</v>
      </c>
    </row>
    <row r="14" spans="2:11" x14ac:dyDescent="0.2">
      <c r="B14" t="s">
        <v>83</v>
      </c>
      <c r="C14">
        <v>2028</v>
      </c>
      <c r="D14">
        <v>600</v>
      </c>
      <c r="E14">
        <v>6</v>
      </c>
      <c r="F14">
        <v>6183</v>
      </c>
      <c r="G14">
        <v>1.1000000000000001</v>
      </c>
      <c r="H14">
        <v>6802</v>
      </c>
      <c r="I14">
        <v>3.02</v>
      </c>
      <c r="J14">
        <v>95.48</v>
      </c>
      <c r="K14">
        <v>10455</v>
      </c>
    </row>
    <row r="15" spans="2:11" x14ac:dyDescent="0.2">
      <c r="B15" t="s">
        <v>85</v>
      </c>
      <c r="C15">
        <v>2023</v>
      </c>
      <c r="D15">
        <v>2</v>
      </c>
      <c r="E15">
        <v>3</v>
      </c>
      <c r="F15">
        <v>1560</v>
      </c>
      <c r="G15">
        <v>1</v>
      </c>
      <c r="H15">
        <v>1560</v>
      </c>
      <c r="I15">
        <v>8.65</v>
      </c>
      <c r="J15">
        <v>19.46</v>
      </c>
      <c r="K15">
        <v>8935</v>
      </c>
    </row>
    <row r="16" spans="2:11" x14ac:dyDescent="0.2">
      <c r="B16" t="s">
        <v>87</v>
      </c>
      <c r="C16">
        <v>2022</v>
      </c>
      <c r="D16">
        <v>1</v>
      </c>
      <c r="E16">
        <v>2</v>
      </c>
      <c r="F16">
        <v>1874</v>
      </c>
      <c r="G16">
        <v>1</v>
      </c>
      <c r="H16">
        <v>1874</v>
      </c>
      <c r="I16">
        <v>8.65</v>
      </c>
      <c r="J16">
        <v>19.46</v>
      </c>
      <c r="K16">
        <v>9921</v>
      </c>
    </row>
    <row r="17" spans="2:11" x14ac:dyDescent="0.2">
      <c r="B17" t="s">
        <v>89</v>
      </c>
      <c r="C17">
        <v>2021</v>
      </c>
      <c r="D17">
        <v>50</v>
      </c>
      <c r="E17">
        <v>1</v>
      </c>
      <c r="F17">
        <v>1165</v>
      </c>
      <c r="G17">
        <v>1</v>
      </c>
      <c r="H17">
        <v>1165</v>
      </c>
      <c r="I17">
        <v>0</v>
      </c>
      <c r="J17">
        <v>24.93</v>
      </c>
      <c r="K17" t="s">
        <v>211</v>
      </c>
    </row>
    <row r="18" spans="2:11" x14ac:dyDescent="0.2">
      <c r="B18" t="s">
        <v>92</v>
      </c>
      <c r="C18">
        <v>2024</v>
      </c>
      <c r="D18">
        <v>50</v>
      </c>
      <c r="E18">
        <v>4</v>
      </c>
      <c r="F18">
        <v>4077</v>
      </c>
      <c r="G18">
        <v>1</v>
      </c>
      <c r="H18">
        <v>4078</v>
      </c>
      <c r="I18">
        <v>4.8499999999999996</v>
      </c>
      <c r="J18">
        <v>126.36</v>
      </c>
      <c r="K18">
        <v>13500</v>
      </c>
    </row>
    <row r="19" spans="2:11" x14ac:dyDescent="0.2">
      <c r="B19" t="s">
        <v>95</v>
      </c>
      <c r="C19">
        <v>2024</v>
      </c>
      <c r="D19">
        <v>50</v>
      </c>
      <c r="E19">
        <v>4</v>
      </c>
      <c r="F19">
        <v>2772</v>
      </c>
      <c r="G19">
        <v>1</v>
      </c>
      <c r="H19">
        <v>2772</v>
      </c>
      <c r="I19">
        <v>1.17</v>
      </c>
      <c r="J19">
        <v>137.5</v>
      </c>
      <c r="K19">
        <v>8946</v>
      </c>
    </row>
    <row r="20" spans="2:11" x14ac:dyDescent="0.2">
      <c r="B20" t="s">
        <v>98</v>
      </c>
      <c r="C20">
        <v>2023</v>
      </c>
      <c r="D20">
        <v>36</v>
      </c>
      <c r="E20">
        <v>3</v>
      </c>
      <c r="F20">
        <v>1566</v>
      </c>
      <c r="G20">
        <v>1</v>
      </c>
      <c r="H20">
        <v>1566</v>
      </c>
      <c r="I20">
        <v>6.23</v>
      </c>
      <c r="J20">
        <v>20.2</v>
      </c>
      <c r="K20">
        <v>8513</v>
      </c>
    </row>
    <row r="21" spans="2:11" x14ac:dyDescent="0.2">
      <c r="B21" t="s">
        <v>100</v>
      </c>
      <c r="C21">
        <v>2024</v>
      </c>
      <c r="D21">
        <v>100</v>
      </c>
      <c r="E21">
        <v>4</v>
      </c>
      <c r="F21">
        <v>2769</v>
      </c>
      <c r="G21">
        <v>1</v>
      </c>
      <c r="H21">
        <v>2769</v>
      </c>
      <c r="I21">
        <v>1.4</v>
      </c>
      <c r="J21">
        <v>42.01</v>
      </c>
      <c r="K21" t="s">
        <v>211</v>
      </c>
    </row>
    <row r="22" spans="2:11" x14ac:dyDescent="0.2">
      <c r="B22" t="s">
        <v>104</v>
      </c>
      <c r="C22">
        <v>2023</v>
      </c>
      <c r="D22">
        <v>200</v>
      </c>
      <c r="E22">
        <v>3</v>
      </c>
      <c r="F22">
        <v>1846</v>
      </c>
      <c r="G22">
        <v>1</v>
      </c>
      <c r="H22">
        <v>1846</v>
      </c>
      <c r="I22">
        <v>0</v>
      </c>
      <c r="J22">
        <v>26.47</v>
      </c>
      <c r="K22" t="s">
        <v>211</v>
      </c>
    </row>
    <row r="23" spans="2:11" x14ac:dyDescent="0.2">
      <c r="B23" t="s">
        <v>108</v>
      </c>
      <c r="C23">
        <v>2024</v>
      </c>
      <c r="D23">
        <v>400</v>
      </c>
      <c r="E23">
        <v>4</v>
      </c>
      <c r="F23">
        <v>4362</v>
      </c>
      <c r="G23">
        <v>1.25</v>
      </c>
      <c r="H23">
        <v>5453</v>
      </c>
      <c r="I23">
        <v>0</v>
      </c>
      <c r="J23">
        <v>110.56</v>
      </c>
      <c r="K23" t="s">
        <v>211</v>
      </c>
    </row>
    <row r="24" spans="2:11" x14ac:dyDescent="0.2">
      <c r="B24" t="s">
        <v>110</v>
      </c>
      <c r="C24">
        <v>2023</v>
      </c>
      <c r="D24">
        <v>115</v>
      </c>
      <c r="E24">
        <v>3</v>
      </c>
      <c r="F24">
        <v>7116</v>
      </c>
      <c r="G24">
        <v>1</v>
      </c>
      <c r="H24">
        <v>7116</v>
      </c>
      <c r="I24">
        <v>0</v>
      </c>
      <c r="J24">
        <v>85.82</v>
      </c>
      <c r="K24" t="s">
        <v>211</v>
      </c>
    </row>
    <row r="25" spans="2:11" x14ac:dyDescent="0.2">
      <c r="B25" t="s">
        <v>113</v>
      </c>
      <c r="C25">
        <v>2022</v>
      </c>
      <c r="D25">
        <v>150</v>
      </c>
      <c r="E25">
        <v>2</v>
      </c>
      <c r="F25">
        <v>1248</v>
      </c>
      <c r="G25">
        <v>1</v>
      </c>
      <c r="H25">
        <v>1248</v>
      </c>
      <c r="I25">
        <v>0</v>
      </c>
      <c r="J25">
        <v>15.33</v>
      </c>
      <c r="K25" t="s">
        <v>211</v>
      </c>
    </row>
    <row r="26" spans="2:11" x14ac:dyDescent="0.2">
      <c r="B26" t="s">
        <v>116</v>
      </c>
      <c r="C26">
        <v>2022</v>
      </c>
      <c r="D26">
        <v>150</v>
      </c>
      <c r="E26">
        <v>2</v>
      </c>
      <c r="F26">
        <v>1612</v>
      </c>
      <c r="G26">
        <v>1</v>
      </c>
      <c r="H26">
        <v>1612</v>
      </c>
      <c r="I26">
        <v>0</v>
      </c>
      <c r="J26">
        <v>32.33</v>
      </c>
      <c r="K26" t="s">
        <v>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DC38A-4E21-4D21-BD75-DCF74B638E51}">
  <sheetPr>
    <tabColor theme="4"/>
  </sheetPr>
  <dimension ref="A1:E55"/>
  <sheetViews>
    <sheetView topLeftCell="A21" workbookViewId="0">
      <selection activeCell="F40" sqref="F40"/>
    </sheetView>
  </sheetViews>
  <sheetFormatPr baseColWidth="10" defaultColWidth="9.1640625" defaultRowHeight="13" x14ac:dyDescent="0.15"/>
  <cols>
    <col min="1" max="1" width="12.33203125" style="11" bestFit="1" customWidth="1"/>
    <col min="2" max="2" width="21" style="11" bestFit="1" customWidth="1"/>
    <col min="3" max="3" width="31.83203125" style="11" bestFit="1" customWidth="1"/>
    <col min="4" max="4" width="5.1640625" style="11" bestFit="1" customWidth="1"/>
    <col min="5" max="16384" width="9.1640625" style="11"/>
  </cols>
  <sheetData>
    <row r="1" spans="1:5" ht="15" x14ac:dyDescent="0.2">
      <c r="A1" s="2"/>
    </row>
    <row r="2" spans="1:5" ht="16" thickBot="1" x14ac:dyDescent="0.25">
      <c r="A2" s="21" t="s">
        <v>212</v>
      </c>
      <c r="B2" s="21" t="s">
        <v>117</v>
      </c>
      <c r="C2" s="21" t="s">
        <v>118</v>
      </c>
      <c r="D2" s="21" t="s">
        <v>213</v>
      </c>
    </row>
    <row r="3" spans="1:5" ht="15" x14ac:dyDescent="0.2">
      <c r="A3" s="3">
        <v>1</v>
      </c>
      <c r="B3" s="11" t="s">
        <v>119</v>
      </c>
      <c r="C3" s="11" t="s">
        <v>120</v>
      </c>
      <c r="D3" s="11">
        <v>0</v>
      </c>
    </row>
    <row r="4" spans="1:5" ht="15" x14ac:dyDescent="0.2">
      <c r="A4" s="3">
        <v>2</v>
      </c>
      <c r="B4" s="11" t="s">
        <v>121</v>
      </c>
      <c r="C4" s="11" t="s">
        <v>122</v>
      </c>
      <c r="D4" s="11">
        <v>0</v>
      </c>
      <c r="E4" s="2"/>
    </row>
    <row r="5" spans="1:5" ht="15" x14ac:dyDescent="0.2">
      <c r="A5" s="3">
        <v>3</v>
      </c>
      <c r="B5" s="11" t="s">
        <v>123</v>
      </c>
      <c r="C5" s="11" t="s">
        <v>124</v>
      </c>
      <c r="D5" s="11">
        <v>0</v>
      </c>
      <c r="E5" s="2"/>
    </row>
    <row r="6" spans="1:5" ht="15" x14ac:dyDescent="0.2">
      <c r="A6" s="3">
        <v>4</v>
      </c>
      <c r="B6" s="11" t="s">
        <v>125</v>
      </c>
      <c r="C6" s="11" t="s">
        <v>126</v>
      </c>
      <c r="D6" s="11">
        <v>1</v>
      </c>
      <c r="E6" s="2"/>
    </row>
    <row r="7" spans="1:5" ht="15" x14ac:dyDescent="0.2">
      <c r="A7" s="3">
        <v>5</v>
      </c>
      <c r="B7" s="11" t="s">
        <v>127</v>
      </c>
      <c r="C7" s="11" t="s">
        <v>128</v>
      </c>
      <c r="D7" s="11">
        <v>1</v>
      </c>
      <c r="E7" s="2"/>
    </row>
    <row r="8" spans="1:5" ht="15" x14ac:dyDescent="0.2">
      <c r="A8" s="3">
        <v>6</v>
      </c>
      <c r="B8" s="11" t="s">
        <v>54</v>
      </c>
      <c r="C8" s="11" t="s">
        <v>129</v>
      </c>
      <c r="D8" s="11">
        <v>1</v>
      </c>
      <c r="E8" s="2"/>
    </row>
    <row r="9" spans="1:5" ht="15" x14ac:dyDescent="0.2">
      <c r="A9" s="3">
        <v>7</v>
      </c>
      <c r="B9" s="11" t="s">
        <v>130</v>
      </c>
      <c r="C9" s="11" t="s">
        <v>131</v>
      </c>
      <c r="D9" s="11">
        <v>0</v>
      </c>
      <c r="E9" s="2"/>
    </row>
    <row r="10" spans="1:5" ht="15" x14ac:dyDescent="0.2">
      <c r="A10" s="3">
        <v>8</v>
      </c>
      <c r="B10" s="11" t="s">
        <v>63</v>
      </c>
      <c r="C10" s="11" t="s">
        <v>132</v>
      </c>
      <c r="D10" s="11">
        <v>1</v>
      </c>
      <c r="E10" s="2"/>
    </row>
    <row r="11" spans="1:5" ht="15" x14ac:dyDescent="0.2">
      <c r="A11" s="3">
        <v>9</v>
      </c>
      <c r="B11" s="11" t="s">
        <v>133</v>
      </c>
      <c r="C11" s="11" t="s">
        <v>134</v>
      </c>
      <c r="D11" s="11">
        <v>1</v>
      </c>
      <c r="E11" s="2"/>
    </row>
    <row r="12" spans="1:5" ht="15" x14ac:dyDescent="0.2">
      <c r="A12" s="3">
        <v>10</v>
      </c>
      <c r="B12" s="11" t="s">
        <v>135</v>
      </c>
      <c r="C12" s="11" t="s">
        <v>136</v>
      </c>
      <c r="D12" s="11">
        <v>1</v>
      </c>
      <c r="E12" s="2"/>
    </row>
    <row r="13" spans="1:5" ht="15" x14ac:dyDescent="0.2">
      <c r="A13" s="3">
        <v>11</v>
      </c>
      <c r="B13" s="11" t="s">
        <v>137</v>
      </c>
      <c r="C13" s="11" t="s">
        <v>138</v>
      </c>
      <c r="D13" s="11">
        <v>0</v>
      </c>
      <c r="E13" s="2"/>
    </row>
    <row r="14" spans="1:5" ht="15" x14ac:dyDescent="0.2">
      <c r="A14" s="3">
        <v>12</v>
      </c>
      <c r="B14" s="11" t="s">
        <v>90</v>
      </c>
      <c r="C14" s="11" t="s">
        <v>139</v>
      </c>
      <c r="D14" s="11">
        <v>0</v>
      </c>
      <c r="E14" s="2"/>
    </row>
    <row r="15" spans="1:5" ht="15" x14ac:dyDescent="0.2">
      <c r="A15" s="3">
        <v>13</v>
      </c>
      <c r="B15" s="11" t="s">
        <v>140</v>
      </c>
      <c r="C15" s="11" t="s">
        <v>141</v>
      </c>
      <c r="D15" s="11">
        <v>0</v>
      </c>
      <c r="E15" s="2"/>
    </row>
    <row r="16" spans="1:5" ht="15" x14ac:dyDescent="0.2">
      <c r="A16" s="3">
        <v>14</v>
      </c>
      <c r="B16" s="11" t="s">
        <v>73</v>
      </c>
      <c r="C16" s="11" t="s">
        <v>142</v>
      </c>
      <c r="D16" s="11">
        <v>0</v>
      </c>
      <c r="E16" s="2"/>
    </row>
    <row r="17" spans="1:5" ht="15" x14ac:dyDescent="0.2">
      <c r="A17" s="3">
        <v>15</v>
      </c>
      <c r="B17" s="11" t="s">
        <v>143</v>
      </c>
      <c r="C17" s="11" t="s">
        <v>144</v>
      </c>
      <c r="D17" s="11">
        <v>0</v>
      </c>
      <c r="E17" s="2"/>
    </row>
    <row r="18" spans="1:5" ht="15" x14ac:dyDescent="0.2">
      <c r="A18" s="3">
        <v>16</v>
      </c>
      <c r="B18" s="11" t="s">
        <v>145</v>
      </c>
      <c r="C18" s="11" t="s">
        <v>146</v>
      </c>
      <c r="D18" s="11">
        <v>0</v>
      </c>
      <c r="E18" s="2"/>
    </row>
    <row r="19" spans="1:5" ht="15" x14ac:dyDescent="0.2">
      <c r="A19" s="3">
        <v>17</v>
      </c>
      <c r="B19" s="11" t="s">
        <v>147</v>
      </c>
      <c r="C19" s="11" t="s">
        <v>148</v>
      </c>
      <c r="D19" s="11">
        <v>0</v>
      </c>
      <c r="E19" s="2"/>
    </row>
    <row r="20" spans="1:5" ht="15" x14ac:dyDescent="0.2">
      <c r="A20" s="3">
        <v>18</v>
      </c>
      <c r="B20" s="11" t="s">
        <v>75</v>
      </c>
      <c r="C20" s="11" t="s">
        <v>149</v>
      </c>
      <c r="D20" s="11">
        <v>0</v>
      </c>
      <c r="E20" s="2"/>
    </row>
    <row r="21" spans="1:5" ht="15" x14ac:dyDescent="0.2">
      <c r="A21" s="3">
        <v>19</v>
      </c>
      <c r="B21" s="11" t="s">
        <v>77</v>
      </c>
      <c r="C21" s="11" t="s">
        <v>150</v>
      </c>
      <c r="D21" s="11">
        <v>0</v>
      </c>
    </row>
    <row r="22" spans="1:5" ht="15" x14ac:dyDescent="0.2">
      <c r="A22" s="3">
        <v>20</v>
      </c>
      <c r="B22" s="11" t="s">
        <v>151</v>
      </c>
      <c r="C22" s="11" t="s">
        <v>152</v>
      </c>
      <c r="D22" s="11">
        <v>0</v>
      </c>
    </row>
    <row r="23" spans="1:5" ht="15" x14ac:dyDescent="0.2">
      <c r="A23" s="3">
        <v>21</v>
      </c>
      <c r="B23" s="11" t="s">
        <v>68</v>
      </c>
      <c r="C23" s="11" t="s">
        <v>153</v>
      </c>
      <c r="D23" s="11">
        <v>0</v>
      </c>
    </row>
    <row r="24" spans="1:5" ht="15" x14ac:dyDescent="0.2">
      <c r="A24" s="3">
        <v>22</v>
      </c>
      <c r="B24" s="11" t="s">
        <v>154</v>
      </c>
      <c r="C24" s="11" t="s">
        <v>155</v>
      </c>
      <c r="D24" s="11">
        <v>0</v>
      </c>
    </row>
    <row r="25" spans="1:5" ht="15" x14ac:dyDescent="0.2">
      <c r="A25" s="3">
        <v>23</v>
      </c>
      <c r="B25" s="11" t="s">
        <v>156</v>
      </c>
      <c r="C25" s="11" t="s">
        <v>157</v>
      </c>
      <c r="D25" s="11">
        <v>0</v>
      </c>
    </row>
    <row r="26" spans="1:5" ht="15" x14ac:dyDescent="0.2">
      <c r="A26" s="3">
        <v>24</v>
      </c>
      <c r="B26" s="11" t="s">
        <v>158</v>
      </c>
      <c r="C26" s="11" t="s">
        <v>159</v>
      </c>
      <c r="D26" s="11">
        <v>1</v>
      </c>
    </row>
    <row r="27" spans="1:5" ht="15" x14ac:dyDescent="0.2">
      <c r="A27" s="3">
        <v>25</v>
      </c>
      <c r="B27" s="11" t="s">
        <v>71</v>
      </c>
      <c r="C27" s="11" t="s">
        <v>160</v>
      </c>
      <c r="D27" s="11">
        <v>1</v>
      </c>
    </row>
    <row r="28" spans="1:5" ht="15" x14ac:dyDescent="0.2">
      <c r="A28" s="3">
        <v>26</v>
      </c>
      <c r="B28" s="11" t="s">
        <v>80</v>
      </c>
      <c r="C28" s="11" t="s">
        <v>161</v>
      </c>
      <c r="D28" s="11">
        <v>1</v>
      </c>
    </row>
    <row r="29" spans="1:5" ht="15" x14ac:dyDescent="0.2">
      <c r="A29" s="3">
        <v>27</v>
      </c>
      <c r="B29" s="11" t="s">
        <v>82</v>
      </c>
      <c r="C29" s="11" t="s">
        <v>162</v>
      </c>
      <c r="D29" s="11">
        <v>0</v>
      </c>
    </row>
    <row r="30" spans="1:5" ht="15" x14ac:dyDescent="0.2">
      <c r="A30" s="3">
        <v>28</v>
      </c>
      <c r="B30" s="11" t="s">
        <v>163</v>
      </c>
      <c r="C30" s="11" t="s">
        <v>164</v>
      </c>
      <c r="D30" s="11">
        <v>1</v>
      </c>
    </row>
    <row r="31" spans="1:5" ht="15" x14ac:dyDescent="0.2">
      <c r="A31" s="3">
        <v>29</v>
      </c>
      <c r="B31" s="11" t="s">
        <v>84</v>
      </c>
      <c r="C31" s="11" t="s">
        <v>165</v>
      </c>
      <c r="D31" s="11">
        <v>1</v>
      </c>
    </row>
    <row r="32" spans="1:5" ht="15" x14ac:dyDescent="0.2">
      <c r="A32" s="3">
        <v>30</v>
      </c>
      <c r="B32" s="11" t="s">
        <v>166</v>
      </c>
      <c r="C32" s="11" t="s">
        <v>167</v>
      </c>
      <c r="D32" s="11">
        <v>1</v>
      </c>
    </row>
    <row r="33" spans="1:3" ht="15" x14ac:dyDescent="0.2">
      <c r="A33" s="3">
        <v>31</v>
      </c>
      <c r="B33" s="11" t="s">
        <v>94</v>
      </c>
      <c r="C33" s="11" t="s">
        <v>168</v>
      </c>
    </row>
    <row r="34" spans="1:3" ht="15" x14ac:dyDescent="0.2">
      <c r="A34" s="3">
        <v>32</v>
      </c>
      <c r="B34" s="11" t="s">
        <v>169</v>
      </c>
      <c r="C34" s="11" t="s">
        <v>170</v>
      </c>
    </row>
    <row r="35" spans="1:3" ht="15" x14ac:dyDescent="0.2">
      <c r="A35" s="3">
        <v>33</v>
      </c>
      <c r="B35" s="11" t="s">
        <v>97</v>
      </c>
      <c r="C35" s="11" t="s">
        <v>95</v>
      </c>
    </row>
    <row r="36" spans="1:3" ht="15" x14ac:dyDescent="0.2">
      <c r="A36" s="3">
        <v>34</v>
      </c>
      <c r="B36" s="11" t="s">
        <v>171</v>
      </c>
      <c r="C36" s="11" t="s">
        <v>172</v>
      </c>
    </row>
    <row r="37" spans="1:3" ht="15" x14ac:dyDescent="0.2">
      <c r="A37" s="3">
        <v>35</v>
      </c>
      <c r="B37" s="11" t="s">
        <v>99</v>
      </c>
      <c r="C37" s="11" t="s">
        <v>173</v>
      </c>
    </row>
    <row r="38" spans="1:3" ht="15" x14ac:dyDescent="0.2">
      <c r="A38" s="3">
        <v>36</v>
      </c>
      <c r="B38" s="11" t="s">
        <v>102</v>
      </c>
      <c r="C38" s="11" t="s">
        <v>174</v>
      </c>
    </row>
    <row r="39" spans="1:3" ht="15" x14ac:dyDescent="0.2">
      <c r="A39" s="3">
        <v>37</v>
      </c>
      <c r="B39" s="11" t="s">
        <v>175</v>
      </c>
      <c r="C39" s="11" t="s">
        <v>176</v>
      </c>
    </row>
    <row r="40" spans="1:3" ht="15" x14ac:dyDescent="0.2">
      <c r="A40" s="3">
        <v>38</v>
      </c>
      <c r="B40" s="11" t="s">
        <v>177</v>
      </c>
      <c r="C40" s="11" t="s">
        <v>178</v>
      </c>
    </row>
    <row r="41" spans="1:3" ht="15" x14ac:dyDescent="0.2">
      <c r="A41" s="3">
        <v>39</v>
      </c>
      <c r="B41" s="11" t="s">
        <v>179</v>
      </c>
      <c r="C41" s="11" t="s">
        <v>180</v>
      </c>
    </row>
    <row r="42" spans="1:3" ht="15" x14ac:dyDescent="0.2">
      <c r="A42" s="3">
        <v>40</v>
      </c>
      <c r="B42" s="11" t="s">
        <v>181</v>
      </c>
      <c r="C42" s="11" t="s">
        <v>182</v>
      </c>
    </row>
    <row r="43" spans="1:3" ht="15" x14ac:dyDescent="0.2">
      <c r="A43" s="3">
        <v>41</v>
      </c>
      <c r="B43" s="11" t="s">
        <v>91</v>
      </c>
      <c r="C43" s="11" t="s">
        <v>183</v>
      </c>
    </row>
    <row r="44" spans="1:3" ht="15" x14ac:dyDescent="0.2">
      <c r="A44" s="3">
        <v>42</v>
      </c>
      <c r="B44" s="11" t="s">
        <v>184</v>
      </c>
      <c r="C44" s="11" t="s">
        <v>185</v>
      </c>
    </row>
    <row r="45" spans="1:3" ht="15" x14ac:dyDescent="0.2">
      <c r="A45" s="3">
        <v>43</v>
      </c>
      <c r="B45" s="11" t="s">
        <v>186</v>
      </c>
      <c r="C45" s="11" t="s">
        <v>187</v>
      </c>
    </row>
    <row r="46" spans="1:3" ht="15" x14ac:dyDescent="0.2">
      <c r="A46" s="3">
        <v>44</v>
      </c>
      <c r="B46" s="11" t="s">
        <v>106</v>
      </c>
      <c r="C46" s="11" t="s">
        <v>188</v>
      </c>
    </row>
    <row r="47" spans="1:3" ht="15" x14ac:dyDescent="0.2">
      <c r="A47" s="3">
        <v>45</v>
      </c>
      <c r="B47" s="11" t="s">
        <v>189</v>
      </c>
      <c r="C47" s="11" t="s">
        <v>190</v>
      </c>
    </row>
    <row r="48" spans="1:3" ht="15" x14ac:dyDescent="0.2">
      <c r="A48" s="3">
        <v>46</v>
      </c>
      <c r="B48" s="11" t="s">
        <v>109</v>
      </c>
      <c r="C48" s="11" t="s">
        <v>191</v>
      </c>
    </row>
    <row r="49" spans="1:3" ht="15" x14ac:dyDescent="0.2">
      <c r="A49" s="3">
        <v>47</v>
      </c>
      <c r="B49" s="11" t="s">
        <v>111</v>
      </c>
      <c r="C49" s="11" t="s">
        <v>192</v>
      </c>
    </row>
    <row r="50" spans="1:3" ht="15" x14ac:dyDescent="0.2">
      <c r="A50" s="3">
        <v>48</v>
      </c>
      <c r="B50" s="11" t="s">
        <v>193</v>
      </c>
      <c r="C50" s="11" t="s">
        <v>194</v>
      </c>
    </row>
    <row r="51" spans="1:3" ht="15" x14ac:dyDescent="0.2">
      <c r="A51" s="3">
        <v>49</v>
      </c>
      <c r="B51" s="11" t="s">
        <v>195</v>
      </c>
      <c r="C51" s="11" t="s">
        <v>196</v>
      </c>
    </row>
    <row r="52" spans="1:3" ht="15" x14ac:dyDescent="0.2">
      <c r="A52" s="3">
        <v>50</v>
      </c>
      <c r="B52" s="11" t="s">
        <v>114</v>
      </c>
      <c r="C52" s="11" t="s">
        <v>197</v>
      </c>
    </row>
    <row r="53" spans="1:3" ht="15" x14ac:dyDescent="0.2">
      <c r="A53" s="3">
        <v>51</v>
      </c>
      <c r="B53" s="11" t="s">
        <v>198</v>
      </c>
      <c r="C53" s="11" t="s">
        <v>199</v>
      </c>
    </row>
    <row r="54" spans="1:3" ht="15" x14ac:dyDescent="0.2">
      <c r="A54" s="3">
        <v>52</v>
      </c>
      <c r="B54" s="11" t="s">
        <v>200</v>
      </c>
      <c r="C54" s="11" t="s">
        <v>201</v>
      </c>
    </row>
    <row r="55" spans="1:3" ht="15" x14ac:dyDescent="0.2">
      <c r="A55" s="3">
        <v>53</v>
      </c>
      <c r="B55" s="11" t="s">
        <v>86</v>
      </c>
      <c r="C55" s="1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ELC_NEW_GENERATORS</vt:lpstr>
      <vt:lpstr>NEMS_EMM_AEO2021</vt:lpstr>
      <vt:lpstr>NEMS_EMM PROCESSES_TECH_OPTIONS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Glynn</dc:creator>
  <cp:keywords/>
  <dc:description/>
  <cp:lastModifiedBy>Rio Kaswiyanto</cp:lastModifiedBy>
  <cp:revision/>
  <dcterms:created xsi:type="dcterms:W3CDTF">2015-06-05T18:17:20Z</dcterms:created>
  <dcterms:modified xsi:type="dcterms:W3CDTF">2023-04-03T16:46:16Z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236416041851043</vt:r8>
  </property>
</Properties>
</file>