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prmdt/Desktop/TimesIDN_V6_Semifinal/"/>
    </mc:Choice>
  </mc:AlternateContent>
  <xr:revisionPtr revIDLastSave="0" documentId="13_ncr:1_{2B294FE6-E50D-3F4C-9C5A-7EF0D00EEB56}" xr6:coauthVersionLast="47" xr6:coauthVersionMax="47" xr10:uidLastSave="{00000000-0000-0000-0000-000000000000}"/>
  <bookViews>
    <workbookView xWindow="0" yWindow="740" windowWidth="29400" windowHeight="16780" activeTab="1" xr2:uid="{D9DEFC84-A225-BD48-BBFD-DD548772962E}"/>
  </bookViews>
  <sheets>
    <sheet name="DemTechs_ELC" sheetId="1" r:id="rId1"/>
    <sheet name="Demands" sheetId="2" r:id="rId2"/>
    <sheet name="SD_De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_123Graph_D" localSheetId="1" hidden="1">[1]PkRp!#REF!</definedName>
    <definedName name="__123Graph_D" hidden="1">[1]PkRp!#REF!</definedName>
    <definedName name="__CFW1" localSheetId="1">#REF!</definedName>
    <definedName name="__CFW1">#REF!</definedName>
    <definedName name="__CFW10" localSheetId="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localSheetId="1" hidden="1">#REF!</definedName>
    <definedName name="_Key2" hidden="1">#REF!</definedName>
    <definedName name="_LPO2" localSheetId="1">[5]uts!#REF!</definedName>
    <definedName name="_LPO2">[5]uts!#REF!</definedName>
    <definedName name="_Oil1" localSheetId="1">#REF!</definedName>
    <definedName name="_Oil1">#REF!</definedName>
    <definedName name="_Order1" hidden="1">255</definedName>
    <definedName name="_Order2" hidden="1">255</definedName>
    <definedName name="_PRD1" localSheetId="1">#REF!</definedName>
    <definedName name="_PRD1">#REF!</definedName>
    <definedName name="_PRD2" localSheetId="1">#REF!</definedName>
    <definedName name="_PRD2">#REF!</definedName>
    <definedName name="_PRD3" localSheetId="1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\0" localSheetId="1">#REF!</definedName>
    <definedName name="\0">#REF!</definedName>
    <definedName name="\a">#N/A</definedName>
    <definedName name="\B" localSheetId="1">#REF!</definedName>
    <definedName name="\B">#REF!</definedName>
    <definedName name="\C" localSheetId="1">#REF!</definedName>
    <definedName name="\C">#REF!</definedName>
    <definedName name="\CABANG" localSheetId="1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a" localSheetId="1" hidden="1">{#N/A,#N/A,FALSE,"M.42"}</definedName>
    <definedName name="a" hidden="1">{#N/A,#N/A,FALSE,"M.42"}</definedName>
    <definedName name="a_6" localSheetId="1" hidden="1">{#N/A,#N/A,FALSE,"M.42"}</definedName>
    <definedName name="a_6" hidden="1">{#N/A,#N/A,FALSE,"M.42"}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localSheetId="1" hidden="1">{#N/A,#N/A,FALSE,"M.33"}</definedName>
    <definedName name="AAA" hidden="1">{#N/A,#N/A,FALSE,"M.33"}</definedName>
    <definedName name="afdsf" localSheetId="1" hidden="1">{#N/A,#N/A,FALSE,"M.43"}</definedName>
    <definedName name="afdsf" hidden="1">{#N/A,#N/A,FALSE,"M.43"}</definedName>
    <definedName name="AIR">#REF!</definedName>
    <definedName name="aku" localSheetId="1" hidden="1">{#N/A,#N/A,FALSE,"M.43"}</definedName>
    <definedName name="aku" hidden="1">{#N/A,#N/A,FALSE,"M.43"}</definedName>
    <definedName name="akujuga" localSheetId="1" hidden="1">{#N/A,#N/A,FALSE,"M.43"}</definedName>
    <definedName name="akujuga" hidden="1">{#N/A,#N/A,FALSE,"M.43"}</definedName>
    <definedName name="AkumATFungsi">#REF!</definedName>
    <definedName name="AkumATJenis">#REF!</definedName>
    <definedName name="AL" localSheetId="1" hidden="1">{#N/A,#N/A,FALSE,"M.32"}</definedName>
    <definedName name="AL" hidden="1">{#N/A,#N/A,FALSE,"M.32"}</definedName>
    <definedName name="AMPO" localSheetId="1" hidden="1">{#N/A,#N/A,FALSE,"M.01";#N/A,#N/A,FALSE,"M.01"}</definedName>
    <definedName name="AMPO" hidden="1">{#N/A,#N/A,FALSE,"M.01";#N/A,#N/A,FALSE,"M.01"}</definedName>
    <definedName name="analysis_year" localSheetId="1">#REF!</definedName>
    <definedName name="analysis_year">#REF!</definedName>
    <definedName name="aqa" localSheetId="1">#REF!</definedName>
    <definedName name="aqa">#REF!</definedName>
    <definedName name="asal" localSheetId="1" hidden="1">{#N/A,#N/A,FALSE,"M.31"}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localSheetId="1" hidden="1">{#N/A,#N/A,FALSE,"M.31"}</definedName>
    <definedName name="B" hidden="1">{#N/A,#N/A,FALSE,"M.31"}</definedName>
    <definedName name="Base_Year" localSheetId="1">[6]EnergyBalance!$Q$3</definedName>
    <definedName name="BBB" localSheetId="1" hidden="1">{#N/A,#N/A,FALSE,"M.33"}</definedName>
    <definedName name="BBB" hidden="1">{#N/A,#N/A,FALSE,"M.33"}</definedName>
    <definedName name="BBG">#REF!</definedName>
    <definedName name="BBM">#REF!</definedName>
    <definedName name="beban">#REF!</definedName>
    <definedName name="Beban_Puncak">#REF!</definedName>
    <definedName name="beban.">#REF!</definedName>
    <definedName name="Beli">#REF!</definedName>
    <definedName name="BENGKAYANG">#N/A</definedName>
    <definedName name="BiInvest">#REF!</definedName>
    <definedName name="BiPegUTRWII">'[7]Bipeg-U(12D2)'!#REF!</definedName>
    <definedName name="BiPegUTRWIII">'[7]Bipeg-U(12D2)'!#REF!</definedName>
    <definedName name="BiPegUTRWIV">'[7]Bipeg-U(12D2)'!#REF!</definedName>
    <definedName name="BLOGEER" localSheetId="1">#REF!</definedName>
    <definedName name="BLOGEER">#REF!</definedName>
    <definedName name="breakfast">OFFSET([8]Breakfast!$A$1,0,0,MATCH(REPT("z",255),[8]Breakfast!$A:$A),1)</definedName>
    <definedName name="breakfast_sides">OFFSET([8]Breakfast!$C$1,0,0,MATCH(REPT("z",255),[8]Breakfast!$C:$C),1)</definedName>
    <definedName name="BULL">'[9]KMS-DIS5'!$A$4:$AI$179</definedName>
    <definedName name="c_" localSheetId="1">#REF!</definedName>
    <definedName name="c_">#REF!</definedName>
    <definedName name="capital_20_for_ipm" localSheetId="1">#REF!</definedName>
    <definedName name="capital_20_for_ipm">#REF!</definedName>
    <definedName name="capital_22_for_ipm" localSheetId="1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[10]CATALOG!$A:$B</definedName>
    <definedName name="cc" localSheetId="1">#REF!</definedName>
    <definedName name="cc">#REF!</definedName>
    <definedName name="ccode1">'[11]13.REFERENSI'!$B$153:$D$153</definedName>
    <definedName name="CETAK13" localSheetId="1">#REF!</definedName>
    <definedName name="CETAK13">#REF!</definedName>
    <definedName name="CFBTM" localSheetId="1">#REF!</definedName>
    <definedName name="CFBTM">#REF!</definedName>
    <definedName name="CFJW" localSheetId="1">[12]E7!#REF!</definedName>
    <definedName name="CFJW">[12]E7!#REF!</definedName>
    <definedName name="ck_310_Tm_master2" localSheetId="1">#REF!</definedName>
    <definedName name="ck_310_Tm_master2">#REF!</definedName>
    <definedName name="ck_310_Tm_master2_ICF" localSheetId="1">#REF!</definedName>
    <definedName name="ck_310_Tm_master2_ICF">#REF!</definedName>
    <definedName name="ckarang" localSheetId="1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 localSheetId="1">#REF!</definedName>
    <definedName name="ct_icr">#REF!</definedName>
    <definedName name="CurrDisbIndonesia" localSheetId="1">#REF!</definedName>
    <definedName name="CurrDisbIndonesia">#REF!</definedName>
    <definedName name="CurrDisbW1" localSheetId="1">[13]Inv_NAD!#REF!</definedName>
    <definedName name="CurrDisbW1">[13]Inv_NAD!#REF!</definedName>
    <definedName name="CurrDisbW2" localSheetId="1">[13]Inv_SUMUT!#REF!</definedName>
    <definedName name="CurrDisbW2">[13]Inv_SUMUT!#REF!</definedName>
    <definedName name="CurrDisbW3" localSheetId="1">[13]Inv_RIAU!#REF!</definedName>
    <definedName name="CurrDisbW3">[13]Inv_RIAU!#REF!</definedName>
    <definedName name="CurrDisbW4" localSheetId="1">[13]Inv_SUMBAR!#REF!</definedName>
    <definedName name="CurrDisbW4">[13]Inv_SUMBAR!#REF!</definedName>
    <definedName name="CurrDisbW5">[13]Inv_S2JB!#REF!</definedName>
    <definedName name="CurrDisbW6">[13]Inv_LAMPUNG!#REF!</definedName>
    <definedName name="CurrDisbW7">'[13]Inv_KITLUR SUMBAGUT'!#REF!</definedName>
    <definedName name="CurrDisbW8">'[13]Inv_KITLUR SUMBAGSEL'!#REF!</definedName>
    <definedName name="CurrDisbW9">[13]Inv_KALBAR!#REF!</definedName>
    <definedName name="CurrDisbWBatam">[13]Inv_SULUTENGGO!#REF!</definedName>
    <definedName name="CurrDisbWJawa" localSheetId="1">#REF!</definedName>
    <definedName name="CurrDisbWJawa">#REF!</definedName>
    <definedName name="CurrDisbWLJawa" localSheetId="1">#REF!</definedName>
    <definedName name="CurrDisbWLJawa">#REF!</definedName>
    <definedName name="CurrDisbWX" localSheetId="1">[13]Inv_KALTIM!#REF!</definedName>
    <definedName name="CurrDisbWX">[13]Inv_KALTIM!#REF!</definedName>
    <definedName name="CurrDisbWXI" localSheetId="1">[13]Inv_KALSELTENG!#REF!</definedName>
    <definedName name="CurrDisbWXI">[13]Inv_KALSELTENG!#REF!</definedName>
    <definedName name="CurrFixIndonesia" localSheetId="1">#REF!</definedName>
    <definedName name="CurrFixIndonesia">#REF!</definedName>
    <definedName name="CurrFixW1" localSheetId="1">[13]Inv_NAD!#REF!</definedName>
    <definedName name="CurrFixW1">[13]Inv_NAD!#REF!</definedName>
    <definedName name="CurrFixW2" localSheetId="1">[13]Inv_SUMUT!#REF!</definedName>
    <definedName name="CurrFixW2">[13]Inv_SUMUT!#REF!</definedName>
    <definedName name="CurrFixW3">[13]Inv_RIAU!#REF!</definedName>
    <definedName name="CurrFixW4">[13]Inv_SUMBAR!#REF!</definedName>
    <definedName name="CurrFixW5">[13]Inv_S2JB!#REF!</definedName>
    <definedName name="CurrFixW6">[13]Inv_LAMPUNG!#REF!</definedName>
    <definedName name="CurrFixW7">'[13]Inv_KITLUR SUMBAGUT'!#REF!</definedName>
    <definedName name="CurrFixW8">'[13]Inv_KITLUR SUMBAGSEL'!#REF!</definedName>
    <definedName name="CurrFixW9">[13]Inv_KALBAR!#REF!</definedName>
    <definedName name="CurrFixWBatam">[13]Inv_SULUTENGGO!#REF!</definedName>
    <definedName name="CurrFixWJawa" localSheetId="1">#REF!</definedName>
    <definedName name="CurrFixWJawa">#REF!</definedName>
    <definedName name="CurrFixWLJawa" localSheetId="1">#REF!</definedName>
    <definedName name="CurrFixWLJawa">#REF!</definedName>
    <definedName name="CurrFixWX" localSheetId="1">[13]Inv_KALTIM!#REF!</definedName>
    <definedName name="CurrFixWX">[13]Inv_KALTIM!#REF!</definedName>
    <definedName name="CurrFixWXI" localSheetId="1">[13]Inv_KALSELTENG!#REF!</definedName>
    <definedName name="CurrFixWXI">[13]Inv_KALSELTENG!#REF!</definedName>
    <definedName name="D" localSheetId="1" hidden="1">{#N/A,#N/A,FALSE,"M.33"}</definedName>
    <definedName name="D" hidden="1">{#N/A,#N/A,FALSE,"M.33"}</definedName>
    <definedName name="daftar">[14]buku!$A$2:$I$13</definedName>
    <definedName name="DATA1" localSheetId="1">#REF!</definedName>
    <definedName name="DATA1">#REF!</definedName>
    <definedName name="DATA2" localSheetId="1">#REF!</definedName>
    <definedName name="DATA2">#REF!</definedName>
    <definedName name="DATA3" localSheetId="1">#REF!</definedName>
    <definedName name="DATA3">#REF!</definedName>
    <definedName name="_xlnm.Database">#REF!</definedName>
    <definedName name="Date">[15]Sheet1!$B$2:$B$32</definedName>
    <definedName name="DBSend">[16]Asumsi!$U$4</definedName>
    <definedName name="DD" localSheetId="1" hidden="1">{#N/A,#N/A,FALSE,"M.34"}</definedName>
    <definedName name="DD" hidden="1">{#N/A,#N/A,FALSE,"M.34"}</definedName>
    <definedName name="Disbur">#REF!</definedName>
    <definedName name="discount_rate" localSheetId="1">#REF!</definedName>
    <definedName name="discount_rate">#REF!</definedName>
    <definedName name="downtime_for_ipm" localSheetId="1">#REF!</definedName>
    <definedName name="downtime_for_ipm">#REF!</definedName>
    <definedName name="dq_stq_facility_costs">[17]DQ_STQ_Facility_Level_Costs!$A:$IV</definedName>
    <definedName name="E" localSheetId="1" hidden="1">{#N/A,#N/A,FALSE,"M.34"}</definedName>
    <definedName name="E" hidden="1">{#N/A,#N/A,FALSE,"M.34"}</definedName>
    <definedName name="eafF" localSheetId="1" hidden="1">{#N/A,#N/A,FALSE,"M.31"}</definedName>
    <definedName name="eafF" hidden="1">{#N/A,#N/A,FALSE,"M.31"}</definedName>
    <definedName name="EFBTM">#REF!</definedName>
    <definedName name="EFIND">[12]E7!#REF!</definedName>
    <definedName name="EFJW">[12]E7!#REF!</definedName>
    <definedName name="EFLJW" localSheetId="1">#REF!</definedName>
    <definedName name="EFLJW">#REF!</definedName>
    <definedName name="egfegrg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[12]E7!#REF!</definedName>
    <definedName name="ENJW">[12]E7!#REF!</definedName>
    <definedName name="ENLJW" localSheetId="1">#REF!</definedName>
    <definedName name="ENLJW">#REF!</definedName>
    <definedName name="enron" localSheetId="1">#REF!</definedName>
    <definedName name="enron">#REF!</definedName>
    <definedName name="ERWER" localSheetId="1" hidden="1">{#N/A,#N/A,FALSE,"M.42"}</definedName>
    <definedName name="ERWER" hidden="1">{#N/A,#N/A,FALSE,"M.42"}</definedName>
    <definedName name="es">#REF!</definedName>
    <definedName name="ESTIMASIKINERJA2004" localSheetId="1" hidden="1">{#N/A,#N/A,FALSE,"M.31"}</definedName>
    <definedName name="ESTIMASIKINERJA2004" hidden="1">{#N/A,#N/A,FALSE,"M.31"}</definedName>
    <definedName name="ewrwef" localSheetId="1" hidden="1">{#N/A,#N/A,FALSE,"M.43"}</definedName>
    <definedName name="ewrwef" hidden="1">{#N/A,#N/A,FALSE,"M.43"}</definedName>
    <definedName name="F" localSheetId="1" hidden="1">{#N/A,#N/A,FALSE,"M.41"}</definedName>
    <definedName name="F" hidden="1">{#N/A,#N/A,FALSE,"M.41"}</definedName>
    <definedName name="F860_COOLING_STATUS" localSheetId="1">#REF!</definedName>
    <definedName name="F860_COOLING_STATUS">#REF!</definedName>
    <definedName name="F860_NOXCONTROL" localSheetId="1">#REF!</definedName>
    <definedName name="F860_NOXCONTROL">#REF!</definedName>
    <definedName name="faef" localSheetId="1" hidden="1">{#N/A,#N/A,FALSE,"M.42"}</definedName>
    <definedName name="faef" hidden="1">{#N/A,#N/A,FALSE,"M.42"}</definedName>
    <definedName name="Faktor_Beban">#REF!</definedName>
    <definedName name="ff">#REF!</definedName>
    <definedName name="FID_1">[18]AGR_Fuels!$A$2</definedName>
    <definedName name="fom_for_ipm" localSheetId="1">#REF!</definedName>
    <definedName name="fom_for_ipm">#REF!</definedName>
    <definedName name="g" localSheetId="1">[19]Renpek!#REF!</definedName>
    <definedName name="g">[19]Renpek!#REF!</definedName>
    <definedName name="G_Gas_2" localSheetId="1">'[20]grafik-010B'!#REF!</definedName>
    <definedName name="G_Gas_2">'[20]grafik-010B'!#REF!</definedName>
    <definedName name="G_Tot_1" localSheetId="1">'[20]grafik-010B'!#REF!</definedName>
    <definedName name="G_Tot_1">'[20]grafik-010B'!#REF!</definedName>
    <definedName name="GAS" localSheetId="1">#REF!</definedName>
    <definedName name="GAS">#REF!</definedName>
    <definedName name="GAS_UAP" localSheetId="1">#REF!</definedName>
    <definedName name="GAS_UAP">#REF!</definedName>
    <definedName name="GBPJB2" localSheetId="1">'[20]grafik-010B'!#REF!</definedName>
    <definedName name="GBPJB2">'[20]grafik-010B'!#REF!</definedName>
    <definedName name="geothermal" localSheetId="1">#REF!</definedName>
    <definedName name="geothermal">#REF!</definedName>
    <definedName name="gg" localSheetId="1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[21]REFERENSI!#REF!</definedName>
    <definedName name="hh">[19]Renpek!#REF!</definedName>
    <definedName name="hhhh" localSheetId="1">#REF!</definedName>
    <definedName name="hhhh">#REF!</definedName>
    <definedName name="Hitung_Energi">[22]Hitung_Energi!$A$1:$P$773</definedName>
    <definedName name="Hitung_energi1">[22]Hitung_Energi!$A$1:$P$773</definedName>
    <definedName name="icr_costs" localSheetId="1">#REF!</definedName>
    <definedName name="icr_costs">#REF!</definedName>
    <definedName name="indikatorlurruptl" localSheetId="1" hidden="1">{#N/A,#N/A,FALSE,"M.31"}</definedName>
    <definedName name="indikatorlurruptl" hidden="1">{#N/A,#N/A,FALSE,"M.31"}</definedName>
    <definedName name="InputUnitList" localSheetId="1">#REF!</definedName>
    <definedName name="InputUnitList">#REF!</definedName>
    <definedName name="InputUnitList2" localSheetId="1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'[23]Kontrak vs Realisasi Gas'!#REF!</definedName>
    <definedName name="jh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'[24]Tabel ND(Tb8)'!$E$160</definedName>
    <definedName name="kamu" localSheetId="1" hidden="1">{#N/A,#N/A,FALSE,"M.43"}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localSheetId="1" hidden="1">{#N/A,#N/A,FALSE,"M.32"}</definedName>
    <definedName name="kinerja" hidden="1">{#N/A,#N/A,FALSE,"M.32"}</definedName>
    <definedName name="kinerja_1" localSheetId="1" hidden="1">{#N/A,#N/A,FALSE,"M.42"}</definedName>
    <definedName name="kinerja_1" hidden="1">{#N/A,#N/A,FALSE,"M.42"}</definedName>
    <definedName name="KINERJA2004ESTIMASI" localSheetId="1" hidden="1">{#N/A,#N/A,FALSE,"M.02"}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localSheetId="1" hidden="1">{#N/A,#N/A,FALSE,"M.34"}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 localSheetId="1">'[25]Data Validation List'!#REF!</definedName>
    <definedName name="ListCommandControVaryingDegrees">'[25]Data Validation List'!#REF!</definedName>
    <definedName name="LM">'[26]12.REFERENSI'!$B$7:$B$112</definedName>
    <definedName name="load" localSheetId="1">#REF!</definedName>
    <definedName name="load">#REF!</definedName>
    <definedName name="LOOP" localSheetId="1">#REF!</definedName>
    <definedName name="LOOP">#REF!</definedName>
    <definedName name="lop" localSheetId="1">#REF!</definedName>
    <definedName name="lop">#REF!</definedName>
    <definedName name="lunch">OFFSET([8]Lunch!$A$1,0,0,MATCH(REPT("z",255),[8]Lunch!$A:$A),1)</definedName>
    <definedName name="Macro1">[27]!Macro1</definedName>
    <definedName name="Macro2">[27]!Macro2</definedName>
    <definedName name="Macro3">[27]!Macro3</definedName>
    <definedName name="Macro4">[27]!Macro4</definedName>
    <definedName name="Macro5">[27]!Macro5</definedName>
    <definedName name="mainDishes">OFFSET([8]mainDishes!$A$1,0,0,MATCH(REPT("z",255),[8]mainDishes!$A:$A),1)</definedName>
    <definedName name="MARET" localSheetId="1">#REF!</definedName>
    <definedName name="MARET">#REF!</definedName>
    <definedName name="MAX" localSheetId="1">#REF!</definedName>
    <definedName name="MAX">#REF!</definedName>
    <definedName name="mcperiod">#REF!</definedName>
    <definedName name="Mesin">#REF!</definedName>
    <definedName name="MIN">#REF!</definedName>
    <definedName name="mmc" localSheetId="1" hidden="1">{#N/A,#N/A,FALSE,"M.42"}</definedName>
    <definedName name="mmc" hidden="1">{#N/A,#N/A,FALSE,"M.42"}</definedName>
    <definedName name="mmd" localSheetId="1" hidden="1">{#N/A,#N/A,FALSE,"M.32"}</definedName>
    <definedName name="mmd" hidden="1">{#N/A,#N/A,FALSE,"M.32"}</definedName>
    <definedName name="monitor_markup">[28]Assumptions!$H$4</definedName>
    <definedName name="MutasiMatPDP" localSheetId="1">#REF!</definedName>
    <definedName name="MutasiMatPDP">#REF!</definedName>
    <definedName name="MW" localSheetId="1">#REF!</definedName>
    <definedName name="MW">#REF!</definedName>
    <definedName name="nama_GI">'[29]13.REFERENSI'!$B$82:$B$128</definedName>
    <definedName name="nama_GI_UPB">[21]REFERENSI!$B$365:$B$368</definedName>
    <definedName name="nama_pembangkit">'[30]12.REFERENSI'!$B$7:$B$75</definedName>
    <definedName name="nama_sektor">[21]REFERENSI!$B$213:$B$232</definedName>
    <definedName name="NEEDS_For_Parsing" localSheetId="1">#REF!</definedName>
    <definedName name="NEEDS_For_Parsing">#REF!</definedName>
    <definedName name="NEEDS_v620_For_ICF" localSheetId="1">#REF!</definedName>
    <definedName name="NEEDS_v620_For_ICF">#REF!</definedName>
    <definedName name="NEEDS617_Population" localSheetId="1">#REF!</definedName>
    <definedName name="NEEDS617_Population">#REF!</definedName>
    <definedName name="Neraca">#REF!</definedName>
    <definedName name="NGABANG">#N/A</definedName>
    <definedName name="ni" localSheetId="1" hidden="1">{#N/A,#N/A,FALSE,"M.42"}</definedName>
    <definedName name="ni" hidden="1">{#N/A,#N/A,FALSE,"M.42"}</definedName>
    <definedName name="nnm" localSheetId="1" hidden="1">{#N/A,#N/A,FALSE,"M.43"}</definedName>
    <definedName name="nnm" hidden="1">{#N/A,#N/A,FALSE,"M.43"}</definedName>
    <definedName name="nnnm" localSheetId="1" hidden="1">{#N/A,#N/A,FALSE,"M.42"}</definedName>
    <definedName name="nnnm" hidden="1">{#N/A,#N/A,FALSE,"M.42"}</definedName>
    <definedName name="Node" localSheetId="1">#REF!</definedName>
    <definedName name="Node">#REF!</definedName>
    <definedName name="non_ct_icr" localSheetId="1">#REF!</definedName>
    <definedName name="non_ct_icr">#REF!</definedName>
    <definedName name="Oil_UNIT_TRW" localSheetId="1">#REF!</definedName>
    <definedName name="Oil_UNIT_TRW">#REF!</definedName>
    <definedName name="Oil1trw">#REF!</definedName>
    <definedName name="option">#REF!</definedName>
    <definedName name="option_vlookup">#REF!</definedName>
    <definedName name="P" localSheetId="1" hidden="1">{#N/A,#N/A,FALSE,"M.41"}</definedName>
    <definedName name="P" hidden="1">{#N/A,#N/A,FALSE,"M.41"}</definedName>
    <definedName name="P_BUMI">#REF!</definedName>
    <definedName name="P_III_2_CA" localSheetId="1">#REF!</definedName>
    <definedName name="P_III_2_CA">#REF!</definedName>
    <definedName name="P_IV_7" localSheetId="1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[31]UshDeb00!#REF!</definedName>
    <definedName name="PDPKons" localSheetId="1">#REF!</definedName>
    <definedName name="PDPKons">#REF!</definedName>
    <definedName name="PDPMaterial" localSheetId="1">#REF!</definedName>
    <definedName name="PDPMaterial">#REF!</definedName>
    <definedName name="PDPPembDimuka" localSheetId="1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 localSheetId="1">#REF!</definedName>
    <definedName name="Plant_OperationalFY2019">#REF!</definedName>
    <definedName name="PLGN" localSheetId="1">#REF!</definedName>
    <definedName name="PLGN">#REF!</definedName>
    <definedName name="PLN">#REF!</definedName>
    <definedName name="PLTA">[32]Perintah!$B$100:$B$104</definedName>
    <definedName name="PLTG">[32]Perintah!$B$122:$B$130</definedName>
    <definedName name="PLTG." localSheetId="1">#REF!</definedName>
    <definedName name="PLTG.">#REF!</definedName>
    <definedName name="pltg.." localSheetId="1">#REF!</definedName>
    <definedName name="pltg..">#REF!</definedName>
    <definedName name="pltg..." localSheetId="1">#REF!</definedName>
    <definedName name="pltg...">#REF!</definedName>
    <definedName name="PLTGU">[32]Perintah!$B$115:$B$121</definedName>
    <definedName name="PLTP">[32]Perintah!$B$131:$B$135</definedName>
    <definedName name="PLTU">[32]Perintah!$B$105:$B$114</definedName>
    <definedName name="POLA1" localSheetId="1">#REF!</definedName>
    <definedName name="POLA1">#REF!</definedName>
    <definedName name="POLA10" localSheetId="1">#REF!</definedName>
    <definedName name="POLA10">#REF!</definedName>
    <definedName name="POLA11" localSheetId="1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[33]PP!$A:$D</definedName>
    <definedName name="pram" localSheetId="1" hidden="1">{#N/A,#N/A,FALSE,"M.31"}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localSheetId="1" hidden="1">{#N/A,#N/A,FALSE,"M.01";#N/A,#N/A,FALSE,"M.01"}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localSheetId="1" hidden="1">{#N/A,#N/A,FALSE,"M.43"}</definedName>
    <definedName name="PSGI" hidden="1">{#N/A,#N/A,FALSE,"M.43"}</definedName>
    <definedName name="PSRAN">#REF!</definedName>
    <definedName name="PUTUSSIBAU">#N/A</definedName>
    <definedName name="Q" localSheetId="1" hidden="1">{#N/A,#N/A,FALSE,"M.43"}</definedName>
    <definedName name="Q" hidden="1">{#N/A,#N/A,FALSE,"M.43"}</definedName>
    <definedName name="q1w1">#REF!</definedName>
    <definedName name="qqq" localSheetId="1" hidden="1">{#N/A,#N/A,FALSE,"M.42"}</definedName>
    <definedName name="qqq" hidden="1">{#N/A,#N/A,FALSE,"M.42"}</definedName>
    <definedName name="qryUnitsModeledIdentity" localSheetId="1">#REF!</definedName>
    <definedName name="qryUnitsModeledIdentity">#REF!</definedName>
    <definedName name="RANGE" localSheetId="1">#REF!</definedName>
    <definedName name="RANGE">#REF!</definedName>
    <definedName name="REG2_" localSheetId="1">#REF!</definedName>
    <definedName name="REG2_">#REF!</definedName>
    <definedName name="Region">#REF!</definedName>
    <definedName name="regions1">#REF!</definedName>
    <definedName name="REKAP">#REF!</definedName>
    <definedName name="rekap_kit">[34]terima!$B$2:$R$401</definedName>
    <definedName name="REKTRWS3" localSheetId="1">#REF!</definedName>
    <definedName name="REKTRWS3">#REF!</definedName>
    <definedName name="REKTRWS4" localSheetId="1">#REF!</definedName>
    <definedName name="REKTRWS4">#REF!</definedName>
    <definedName name="RENTAL" localSheetId="1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'[23]Kontrak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 localSheetId="1">#REF!</definedName>
    <definedName name="run_page">#REF!</definedName>
    <definedName name="s" localSheetId="1" hidden="1">{#N/A,#N/A,FALSE,"M.43"}</definedName>
    <definedName name="s" hidden="1">{#N/A,#N/A,FALSE,"M.43"}</definedName>
    <definedName name="safds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'[35]L-R'!#REF!</definedName>
    <definedName name="sbak1b">'[35]L-R'!#REF!</definedName>
    <definedName name="SBTM" localSheetId="1">#REF!</definedName>
    <definedName name="SBTM">#REF!</definedName>
    <definedName name="sdfasdf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[36]SEM!$A$2:$AG$76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localSheetId="1" hidden="1">{#N/A,#N/A,TRUE,"Tabel6"}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'[37]Wil-2'!#REF!</definedName>
    <definedName name="sideDishes">OFFSET([8]sideDishes!$A$1,0,0,MATCH(REPT("z",255),[8]sideDishes!$A:$A),1)</definedName>
    <definedName name="Simple.E._DataSimulation_Series">IF(COLUMN()&lt;12,"TREND",COLUMN()-11)</definedName>
    <definedName name="Simple.E._Model" localSheetId="1">{"Internal","Option","","","","","","","","","","","","","","","","","Sample","Sample","Simulation","Simulation","Model","Model"}</definedName>
    <definedName name="Simple.E._Model">{"Internal","Option","","","","","","","","","","","","","","","","","Sample","Sample","Simulation","Simulation","Model","Model"}</definedName>
    <definedName name="Simple.E._ModelX" localSheetId="1">{"Y","Type","X1","X2","X3","X4","X5","X6","X7","X8","X9","X10","X11","X12","X13","X14","X15","X16","Begin","End","Replace","AddName","Summary","Equation"}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OFFSET([8]Snacks!$A$1,0,0,MATCH(REPT("z",255),[8]Snacks!$A:$A),1)</definedName>
    <definedName name="SO2EmissionCostChartData" localSheetId="1">#REF!</definedName>
    <definedName name="SO2EmissionCostChartData">#REF!</definedName>
    <definedName name="SO2EmissionsChartData" localSheetId="1">#REF!</definedName>
    <definedName name="SO2EmissionsChartData">#REF!</definedName>
    <definedName name="SR" localSheetId="1">#REF!</definedName>
    <definedName name="SR">#REF!</definedName>
    <definedName name="sr.">#REF!</definedName>
    <definedName name="SS" localSheetId="1" hidden="1">{#N/A,#N/A,FALSE,"M.42"}</definedName>
    <definedName name="SS" hidden="1">{#N/A,#N/A,FALSE,"M.42"}</definedName>
    <definedName name="Status">#REF!</definedName>
    <definedName name="status_pembangkit">'[11]13.REFERENSI'!$B$132:$B$149</definedName>
    <definedName name="STN" localSheetId="1">#REF!</definedName>
    <definedName name="STN">#REF!</definedName>
    <definedName name="stn." localSheetId="1">#REF!</definedName>
    <definedName name="stn.">#REF!</definedName>
    <definedName name="STPDari" localSheetId="1">#REF!</definedName>
    <definedName name="STPDari">#REF!</definedName>
    <definedName name="Style">#REF!</definedName>
    <definedName name="SUMMARY">#REF!</definedName>
    <definedName name="Susut_Jaringan">#REF!</definedName>
    <definedName name="SWASTA">'[20]grafik-010B'!#REF!</definedName>
    <definedName name="SystemOutput" localSheetId="1">#REF!,#REF!,#REF!,#REF!,#REF!</definedName>
    <definedName name="SystemOutput">#REF!,#REF!,#REF!,#REF!,#REF!</definedName>
    <definedName name="T2_" localSheetId="1">#REF!</definedName>
    <definedName name="T2_">#REF!</definedName>
    <definedName name="T3_" localSheetId="1">#REF!</definedName>
    <definedName name="T3_">#REF!</definedName>
    <definedName name="T4_" localSheetId="1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localSheetId="1" hidden="1">{#N/A,#N/A,TRUE,"Tabel6"}</definedName>
    <definedName name="tabel2lm" hidden="1">{#N/A,#N/A,TRUE,"Tabel6"}</definedName>
    <definedName name="Table_1" localSheetId="1">#REF!</definedName>
    <definedName name="Table_1">#REF!</definedName>
    <definedName name="Table2" localSheetId="1">#REF!</definedName>
    <definedName name="Table2">#REF!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 localSheetId="1">#REF!</definedName>
    <definedName name="tblWIPMRunResultsIOUnitCapacity">#REF!</definedName>
    <definedName name="tblWIPMRunResultsIUnitCapacity" localSheetId="1">#REF!</definedName>
    <definedName name="tblWIPMRunResultsIUnitCapacity">#REF!</definedName>
    <definedName name="tblWIPMRunResultsIUnitCapacityForExistingUniverse" localSheetId="1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localSheetId="1" hidden="1">{#N/A,#N/A,FALSE,"M.42"}</definedName>
    <definedName name="U" hidden="1">{#N/A,#N/A,FALSE,"M.42"}</definedName>
    <definedName name="UAP">#REF!</definedName>
    <definedName name="UDIN">[21]REFERENSI!#REF!</definedName>
    <definedName name="UDIN2">[21]REFERENSI!#REF!</definedName>
    <definedName name="ULANG" localSheetId="1">#REF!</definedName>
    <definedName name="ULANG">#REF!</definedName>
    <definedName name="unit_gu" localSheetId="1">#REF!</definedName>
    <definedName name="unit_gu">#REF!</definedName>
    <definedName name="unit_plta" localSheetId="1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localSheetId="1" hidden="1">{#N/A,#N/A,FALSE,"M.43"}</definedName>
    <definedName name="UPT" hidden="1">{#N/A,#N/A,FALSE,"M.43"}</definedName>
    <definedName name="UserInputList" localSheetId="1">#REF!</definedName>
    <definedName name="UserInputList">#REF!</definedName>
    <definedName name="V" localSheetId="1">#REF!</definedName>
    <definedName name="V">#REF!</definedName>
    <definedName name="valuevx">42.314159</definedName>
    <definedName name="vk">#REF!</definedName>
    <definedName name="vlookup_base" localSheetId="1">#REF!</definedName>
    <definedName name="vlookup_base">#REF!</definedName>
    <definedName name="vm" localSheetId="1">#REF!</definedName>
    <definedName name="vm">#REF!</definedName>
    <definedName name="vom_for_ipm">#REF!</definedName>
    <definedName name="vs">#REF!</definedName>
    <definedName name="W">#REF!</definedName>
    <definedName name="WARSONO">'[38]1'!$A$12:$BR$40</definedName>
    <definedName name="week">[39]Formulas!$H$4</definedName>
    <definedName name="Wilayah" localSheetId="1">#REF!</definedName>
    <definedName name="Wilayah">#REF!</definedName>
    <definedName name="WR" localSheetId="1" hidden="1">{#N/A,#N/A,FALSE,"M.31"}</definedName>
    <definedName name="WR" hidden="1">{#N/A,#N/A,FALSE,"M.31"}</definedName>
    <definedName name="WRI_Data">[36]WRI!$A:$Y</definedName>
    <definedName name="wrn.33" localSheetId="1" hidden="1">{#N/A,#N/A,FALSE,"M.32"}</definedName>
    <definedName name="wrn.33" hidden="1">{#N/A,#N/A,FALSE,"M.32"}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localSheetId="1" hidden="1">{#N/A,#N/A,FALSE,"M.01"}</definedName>
    <definedName name="wrn.M.01." hidden="1">{#N/A,#N/A,FALSE,"M.01"}</definedName>
    <definedName name="wrn.M.01D." localSheetId="1" hidden="1">{#N/A,#N/A,FALSE,"M.01";#N/A,#N/A,FALSE,"M.01"}</definedName>
    <definedName name="wrn.M.01D." hidden="1">{#N/A,#N/A,FALSE,"M.01";#N/A,#N/A,FALSE,"M.01"}</definedName>
    <definedName name="wrn.M.02." localSheetId="1" hidden="1">{#N/A,#N/A,FALSE,"M.02"}</definedName>
    <definedName name="wrn.M.02." hidden="1">{#N/A,#N/A,FALSE,"M.02"}</definedName>
    <definedName name="wrn.M.31." localSheetId="1" hidden="1">{#N/A,#N/A,FALSE,"M.31"}</definedName>
    <definedName name="wrn.M.31." hidden="1">{#N/A,#N/A,FALSE,"M.31"}</definedName>
    <definedName name="wrn.M.32." localSheetId="1" hidden="1">{#N/A,#N/A,FALSE,"M.32"}</definedName>
    <definedName name="wrn.M.32." hidden="1">{#N/A,#N/A,FALSE,"M.32"}</definedName>
    <definedName name="wrn.M.33." localSheetId="1" hidden="1">{#N/A,#N/A,FALSE,"M.33"}</definedName>
    <definedName name="wrn.M.33." hidden="1">{#N/A,#N/A,FALSE,"M.33"}</definedName>
    <definedName name="wrn.M.34." localSheetId="1" hidden="1">{#N/A,#N/A,FALSE,"M.34"}</definedName>
    <definedName name="wrn.M.34." hidden="1">{#N/A,#N/A,FALSE,"M.34"}</definedName>
    <definedName name="wrn.M.41." localSheetId="1" hidden="1">{#N/A,#N/A,FALSE,"M.41"}</definedName>
    <definedName name="wrn.M.41." hidden="1">{#N/A,#N/A,FALSE,"M.41"}</definedName>
    <definedName name="wrn.M.42" localSheetId="1" hidden="1">{#N/A,#N/A,FALSE,"M.41"}</definedName>
    <definedName name="wrn.M.42" hidden="1">{#N/A,#N/A,FALSE,"M.41"}</definedName>
    <definedName name="wrn.M.42." localSheetId="1" hidden="1">{#N/A,#N/A,FALSE,"M.42"}</definedName>
    <definedName name="wrn.M.42." hidden="1">{#N/A,#N/A,FALSE,"M.42"}</definedName>
    <definedName name="wrn.M.43." localSheetId="1" hidden="1">{#N/A,#N/A,FALSE,"M.43"}</definedName>
    <definedName name="wrn.M.43." hidden="1">{#N/A,#N/A,FALSE,"M.43"}</definedName>
    <definedName name="wrn.REP67.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localSheetId="1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localSheetId="1" hidden="1">{#N/A,#N/A,TRUE,"Tabel6"}</definedName>
    <definedName name="wrn.tabel6." hidden="1">{#N/A,#N/A,TRUE,"Tabel6"}</definedName>
    <definedName name="x" localSheetId="1" hidden="1">{#N/A,#N/A,FALSE,"M.42"}</definedName>
    <definedName name="x" hidden="1">{#N/A,#N/A,FALSE,"M.42"}</definedName>
    <definedName name="zone_saisie">'[40]Submission Form'!$A$4:$C$5,'[40]Submission Form'!$D$7,'[40]Submission Form'!$D$10:$D$11,'[40]Submission Form'!$D$17:$D$26,'[40]Submission Form'!$D$33</definedName>
    <definedName name="zX">'[41]13.REFERENSI'!$B$7:$B$77</definedName>
    <definedName name="ZXCZ" localSheetId="1" hidden="1">{#N/A,#N/A,FALSE,"M.31"}</definedName>
    <definedName name="ZXCZ" hidden="1">{#N/A,#N/A,FALSE,"M.31"}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11" i="2"/>
  <c r="G9" i="2"/>
  <c r="O4" i="2"/>
  <c r="G10" i="2"/>
  <c r="G12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8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R4" i="2"/>
  <c r="O7" i="2" s="1"/>
  <c r="C9" i="3" l="1"/>
  <c r="B8" i="3" s="1"/>
  <c r="C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U8" i="3"/>
  <c r="V8" i="3"/>
  <c r="W8" i="3"/>
  <c r="X8" i="3"/>
  <c r="D12" i="1"/>
  <c r="D2" i="1"/>
  <c r="E11" i="1"/>
  <c r="I12" i="1"/>
  <c r="T8" i="3" l="1"/>
  <c r="L8" i="3"/>
  <c r="D8" i="3"/>
  <c r="H11" i="1"/>
  <c r="P5" i="1"/>
  <c r="N12" i="1"/>
  <c r="B12" i="1" s="1"/>
  <c r="C12" i="1" s="1"/>
  <c r="Q12" i="1"/>
  <c r="I11" i="1"/>
  <c r="P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<sst xmlns="http://schemas.openxmlformats.org/spreadsheetml/2006/main" count="166" uniqueCount="93">
  <si>
    <t>Sector Name</t>
  </si>
  <si>
    <t>Description</t>
  </si>
  <si>
    <t>Type</t>
  </si>
  <si>
    <t>Default Unit</t>
  </si>
  <si>
    <t>Currency Unit</t>
  </si>
  <si>
    <t>Existing</t>
  </si>
  <si>
    <t>E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</si>
  <si>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</si>
  <si>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</si>
  <si>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</si>
  <si>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</si>
  <si>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</si>
  <si>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</si>
  <si>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</si>
  <si>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</si>
  <si>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</si>
  <si>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</si>
  <si>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</si>
  <si>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</si>
  <si>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</si>
  <si>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</si>
  <si>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</si>
  <si>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</si>
  <si>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</si>
  <si>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</si>
  <si>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DEM</t>
  </si>
  <si>
    <t>~FI_T</t>
  </si>
  <si>
    <t>~FI_Process</t>
  </si>
  <si>
    <t>TechName</t>
  </si>
  <si>
    <t>Comm-IN</t>
  </si>
  <si>
    <t>Comm-OUT</t>
  </si>
  <si>
    <t>STOCK</t>
  </si>
  <si>
    <t>EFF</t>
  </si>
  <si>
    <t>AFA</t>
  </si>
  <si>
    <t>INVCOST</t>
  </si>
  <si>
    <t>FIXOM</t>
  </si>
  <si>
    <t>LIFE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</si>
  <si>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</si>
  <si>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</si>
  <si>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</si>
  <si>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</si>
  <si>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</si>
  <si>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</si>
  <si>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</si>
  <si>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</si>
  <si>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</si>
  <si>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</si>
  <si>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Existing Installed Capacity</t>
  </si>
  <si>
    <t>Efficiency</t>
  </si>
  <si>
    <t>Utilisation Factor</t>
  </si>
  <si>
    <t>Invesctment Cost</t>
  </si>
  <si>
    <t>Fixed O&amp;M Cost</t>
  </si>
  <si>
    <t>Lifetime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</si>
  <si>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</si>
  <si>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</si>
  <si>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</si>
  <si>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</si>
  <si>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</si>
  <si>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</si>
  <si>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</si>
  <si>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</si>
  <si>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</si>
  <si>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Years</t>
  </si>
  <si>
    <t>*</t>
  </si>
  <si>
    <t>DMD</t>
  </si>
  <si>
    <t>User inputs</t>
  </si>
  <si>
    <t>Linked to the Energy Balance</t>
  </si>
  <si>
    <t>Commodity</t>
  </si>
  <si>
    <t>PJ</t>
  </si>
  <si>
    <t>M€2020</t>
  </si>
  <si>
    <t>Attribute</t>
  </si>
  <si>
    <t>Timeslices</t>
  </si>
  <si>
    <t>Demand Commodity Name</t>
  </si>
  <si>
    <t>TPSELC</t>
  </si>
  <si>
    <t>COM_FR</t>
  </si>
  <si>
    <t>SD</t>
  </si>
  <si>
    <t>SN</t>
  </si>
  <si>
    <t>WD</t>
  </si>
  <si>
    <t>WN</t>
  </si>
  <si>
    <t>Electricity Demand per Capita (kWh/person/year)</t>
  </si>
  <si>
    <t>Electricity Demand (kWh/year)</t>
  </si>
  <si>
    <t>Electricity Demand (PJ/year)</t>
  </si>
  <si>
    <t>Conversion Factor</t>
  </si>
  <si>
    <t>1PJ</t>
  </si>
  <si>
    <t>kWh</t>
  </si>
  <si>
    <t>TPS</t>
  </si>
  <si>
    <t>Total Primary Supply</t>
  </si>
  <si>
    <t>Demand Total Primary Supply - ELC</t>
  </si>
  <si>
    <t>Demand Technology Total Primary Supply - ELC</t>
  </si>
  <si>
    <t>TimeSlice</t>
  </si>
  <si>
    <t>CSET_CN</t>
  </si>
  <si>
    <t>AllRegions</t>
  </si>
  <si>
    <t>New York in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</si>
</sst>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Te\x\t"/>
    <numFmt numFmtId="165" formatCode="0.000000%"/>
    <numFmt numFmtId="167" formatCode="0.000%"/>
  </numFmts>
  <fonts count="1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/>
      <top/>
      <bottom style="thin">
        <color rgb="FFC9C9C9"/>
      </bottom>
      <diagonal/>
    </border>
  </borders>
  <cellStyleXfs count="12">
    <xf numFmtId="0" fontId="0" fillId="0" borderId="0"/>
    <xf numFmtId="0" fontId="7" fillId="2" borderId="0" applyNumberFormat="0" applyBorder="0" applyAlignment="0" applyProtection="0"/>
    <xf numFmtId="0" fontId="9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9" borderId="0" applyNumberFormat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0" fontId="1" fillId="0" borderId="0" xfId="4"/>
    <xf numFmtId="0" fontId="1" fillId="5" borderId="0" xfId="4" applyFill="1"/>
    <xf numFmtId="0" fontId="1" fillId="6" borderId="0" xfId="4" applyFill="1"/>
    <xf numFmtId="0" fontId="2" fillId="0" borderId="0" xfId="4" applyFont="1"/>
    <xf numFmtId="0" fontId="1" fillId="0" borderId="0" xfId="4" applyAlignment="1">
      <alignment wrapText="1"/>
    </xf>
    <xf numFmtId="2" fontId="1" fillId="0" borderId="0" xfId="4" applyNumberFormat="1"/>
    <xf numFmtId="1" fontId="1" fillId="0" borderId="0" xfId="4" applyNumberFormat="1"/>
    <xf numFmtId="164" fontId="1" fillId="0" borderId="0" xfId="4" applyNumberFormat="1"/>
    <xf numFmtId="2" fontId="1" fillId="6" borderId="0" xfId="4" applyNumberFormat="1" applyFill="1"/>
    <xf numFmtId="164" fontId="4" fillId="4" borderId="1" xfId="3" applyNumberFormat="1" applyFont="1" applyBorder="1" applyAlignment="1">
      <alignment horizontal="left" wrapText="1"/>
    </xf>
    <xf numFmtId="0" fontId="4" fillId="4" borderId="1" xfId="3" applyFont="1" applyBorder="1" applyAlignment="1">
      <alignment horizontal="center" wrapText="1"/>
    </xf>
    <xf numFmtId="0" fontId="4" fillId="4" borderId="2" xfId="3" applyFont="1" applyBorder="1" applyAlignment="1">
      <alignment horizontal="center" wrapText="1"/>
    </xf>
    <xf numFmtId="0" fontId="4" fillId="4" borderId="1" xfId="3" applyFont="1" applyBorder="1" applyAlignment="1">
      <alignment horizontal="left" wrapText="1"/>
    </xf>
    <xf numFmtId="0" fontId="4" fillId="4" borderId="3" xfId="3" applyFont="1" applyBorder="1" applyAlignment="1">
      <alignment horizontal="center" wrapText="1"/>
    </xf>
    <xf numFmtId="0" fontId="4" fillId="4" borderId="3" xfId="3" applyFont="1" applyBorder="1" applyAlignment="1">
      <alignment horizontal="left" wrapText="1"/>
    </xf>
    <xf numFmtId="0" fontId="4" fillId="4" borderId="4" xfId="3" applyFont="1" applyBorder="1" applyAlignment="1">
      <alignment horizontal="left" wrapText="1"/>
    </xf>
    <xf numFmtId="164" fontId="5" fillId="7" borderId="3" xfId="4" applyNumberFormat="1" applyFont="1" applyFill="1" applyBorder="1" applyAlignment="1">
      <alignment horizontal="left"/>
    </xf>
    <xf numFmtId="164" fontId="5" fillId="7" borderId="4" xfId="4" applyNumberFormat="1" applyFont="1" applyFill="1" applyBorder="1" applyAlignment="1">
      <alignment horizontal="left"/>
    </xf>
    <xf numFmtId="0" fontId="5" fillId="7" borderId="3" xfId="5" applyFont="1" applyFill="1" applyBorder="1" applyAlignment="1">
      <alignment horizontal="center" vertical="center" wrapText="1"/>
    </xf>
    <xf numFmtId="0" fontId="5" fillId="7" borderId="3" xfId="5" applyFont="1" applyFill="1" applyBorder="1" applyAlignment="1">
      <alignment horizontal="center" vertical="center"/>
    </xf>
    <xf numFmtId="0" fontId="5" fillId="7" borderId="3" xfId="5" applyFont="1" applyFill="1" applyBorder="1" applyAlignment="1">
      <alignment horizontal="left" vertical="center"/>
    </xf>
    <xf numFmtId="164" fontId="6" fillId="0" borderId="0" xfId="4" applyNumberFormat="1" applyFont="1"/>
    <xf numFmtId="0" fontId="1" fillId="0" borderId="0" xfId="5" applyAlignment="1">
      <alignment horizontal="right"/>
    </xf>
    <xf numFmtId="0" fontId="1" fillId="0" borderId="0" xfId="5" applyAlignment="1">
      <alignment horizontal="left"/>
    </xf>
    <xf numFmtId="0" fontId="6" fillId="0" borderId="0" xfId="5" applyFont="1" applyAlignment="1">
      <alignment horizontal="left"/>
    </xf>
    <xf numFmtId="0" fontId="8" fillId="0" borderId="0" xfId="1" applyFont="1" applyFill="1"/>
    <xf numFmtId="0" fontId="8" fillId="8" borderId="0" xfId="1" applyFont="1" applyFill="1"/>
    <xf numFmtId="0" fontId="8" fillId="8" borderId="0" xfId="1" applyFont="1" applyFill="1" applyAlignment="1">
      <alignment wrapText="1"/>
    </xf>
    <xf numFmtId="0" fontId="9" fillId="3" borderId="0" xfId="2"/>
    <xf numFmtId="0" fontId="1" fillId="0" borderId="0" xfId="6"/>
    <xf numFmtId="0" fontId="1" fillId="5" borderId="0" xfId="6" applyFill="1"/>
    <xf numFmtId="0" fontId="1" fillId="6" borderId="0" xfId="6" applyFill="1"/>
    <xf numFmtId="1" fontId="1" fillId="0" borderId="0" xfId="6" applyNumberFormat="1"/>
    <xf numFmtId="2" fontId="1" fillId="5" borderId="5" xfId="6" applyNumberFormat="1" applyFill="1" applyBorder="1"/>
    <xf numFmtId="0" fontId="1" fillId="0" borderId="5" xfId="7" applyBorder="1"/>
    <xf numFmtId="0" fontId="1" fillId="0" borderId="5" xfId="6" applyBorder="1"/>
    <xf numFmtId="0" fontId="5" fillId="7" borderId="3" xfId="6" applyFont="1" applyFill="1" applyBorder="1" applyAlignment="1">
      <alignment vertical="center"/>
    </xf>
    <xf numFmtId="0" fontId="6" fillId="0" borderId="0" xfId="6" applyFont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3" fillId="10" borderId="1" xfId="0" applyFont="1" applyFill="1" applyBorder="1"/>
    <xf numFmtId="165" fontId="13" fillId="10" borderId="1" xfId="0" applyNumberFormat="1" applyFont="1" applyFill="1" applyBorder="1"/>
    <xf numFmtId="0" fontId="14" fillId="0" borderId="9" xfId="0" applyFont="1" applyBorder="1"/>
    <xf numFmtId="0" fontId="14" fillId="0" borderId="10" xfId="0" applyFont="1" applyBorder="1"/>
    <xf numFmtId="0" fontId="3" fillId="11" borderId="0" xfId="11" applyFill="1"/>
    <xf numFmtId="0" fontId="14" fillId="0" borderId="11" xfId="0" applyFont="1" applyBorder="1"/>
    <xf numFmtId="0" fontId="14" fillId="12" borderId="9" xfId="0" applyFont="1" applyFill="1" applyBorder="1"/>
    <xf numFmtId="0" fontId="14" fillId="12" borderId="10" xfId="0" applyFont="1" applyFill="1" applyBorder="1"/>
    <xf numFmtId="0" fontId="14" fillId="12" borderId="11" xfId="0" applyFont="1" applyFill="1" applyBorder="1"/>
    <xf numFmtId="0" fontId="1" fillId="0" borderId="0" xfId="7" applyBorder="1"/>
    <xf numFmtId="2" fontId="1" fillId="5" borderId="0" xfId="6" applyNumberFormat="1" applyFill="1" applyBorder="1"/>
    <xf numFmtId="0" fontId="1" fillId="0" borderId="3" xfId="7" applyBorder="1"/>
    <xf numFmtId="2" fontId="1" fillId="5" borderId="3" xfId="6" applyNumberFormat="1" applyFill="1" applyBorder="1"/>
    <xf numFmtId="0" fontId="1" fillId="0" borderId="3" xfId="6" applyBorder="1"/>
    <xf numFmtId="0" fontId="1" fillId="0" borderId="0" xfId="6" applyBorder="1"/>
    <xf numFmtId="167" fontId="1" fillId="0" borderId="0" xfId="10" applyNumberFormat="1" applyFont="1"/>
  </cellXfs>
  <cellStyles count="12">
    <cellStyle name="20% - Accent5" xfId="3" builtinId="46"/>
    <cellStyle name="40% - Accent3 2" xfId="9" xr:uid="{0FDA1B4C-3E1F-C04D-9D61-27C96D05EFF3}"/>
    <cellStyle name="Accent2" xfId="2" builtinId="33"/>
    <cellStyle name="Good" xfId="1" builtinId="26"/>
    <cellStyle name="Normal" xfId="0" builtinId="0"/>
    <cellStyle name="Normal 10" xfId="4" xr:uid="{9A57DDC2-3CB3-1341-991A-67FE3126A47A}"/>
    <cellStyle name="Normal 10 2" xfId="7" xr:uid="{F3BE2A57-099F-1F4D-9322-04D920E727D9}"/>
    <cellStyle name="Normal 2" xfId="11" xr:uid="{1DB30F9A-D2D4-0A4D-B9EC-1177145D11A2}"/>
    <cellStyle name="Normal 3" xfId="6" xr:uid="{155D430A-77D9-5444-9CDC-EB1435E451C1}"/>
    <cellStyle name="Normal 4" xfId="5" xr:uid="{E92756DB-6F76-9D4C-BB4E-B2A551E8818F}"/>
    <cellStyle name="Percent" xfId="10" builtinId="5"/>
    <cellStyle name="Percent 2" xfId="8" xr:uid="{A0F2E2FF-E182-3B44-92C6-62FFF5071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310D73-F68F-2945-AC88-FC627004ECA4}"/>
            </a:ext>
          </a:extLst>
        </xdr:cNvPr>
        <xdr:cNvSpPr txBox="1"/>
      </xdr:nvSpPr>
      <xdr:spPr>
        <a:xfrm>
          <a:off x="6904354" y="2456180"/>
          <a:ext cx="4595600" cy="823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419100</xdr:colOff>
      <xdr:row>16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CC240E-13FD-EB41-8BD9-65612AF6E468}"/>
            </a:ext>
          </a:extLst>
        </xdr:cNvPr>
        <xdr:cNvSpPr txBox="1"/>
      </xdr:nvSpPr>
      <xdr:spPr>
        <a:xfrm>
          <a:off x="152400" y="2654300"/>
          <a:ext cx="6743700" cy="676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Clients/PLN/PLN%20Budget/PLN%20budget%20forms/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-%20arief%20-/LNG%20RTRF/PLN/060510%20Data_DefSy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4.%20April/13%20April%20Logshe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DPP01/RUKN2001/jujun/My%20Documents/WINDOWS/Personal/Feb-SKB-Fre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Backup%20document/RPTL%202005/DKL%20KALTIM%202005/_calinvestrptl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Piop/KHUSUS%20PIOPP/Documents%20and%20Settings/User/My%20Documents/PINJAM%20BUK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2.%20Logsheet%20Dispatcher/2011/Januari%20'11/Logsheet,%20Switching,%20KWH%20Januari%202011/01012011/Logsheet%20010120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ATAPENGUSAHAAN/TM1/RKAP%20Laba_%20Rug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Data_Supporting_All_Analyses/EPA/PhIV_Compliance_Costs_by_Option/P4%20I&amp;E%20All%20S2%20Compliance%20Costs_7-31-08_Ad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Wolfgang/c/temphold/TMPL_R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Amro/c/My%20Documents/RENCANA-UPBSR/HARIAN/RencJul'98-0,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ri%20Agus%20Salim/Local%20Settings/Temp/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Dispatcher1/d/Documents%20and%20Settings/Lastri/Desktop/EPO/master%20LS_RJK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lisa/AppData/Roaming/Microsoft/Excel/Logsheet%20P3BS%2009%20Maret%20201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PASA-BALI/HASIL/Hasil_COAL_08010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/LAPORAN%20BAHAN%20BAKAR%202011/Database%20EPI%202011-De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Kang%20Abie/Proyek%202010/Proyek%202010%20Semester%202/Hasil%20Rapat%20RAE%20Tahun%202010%20sem%202/Documents%20and%20Settings/HP_Owner/My%20Documents/01RenOp/02ROB/Buku%20Rencana%20Bulan%20Desember%202005/Neraca%20Day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EPA%205.12/Retrofit%20checks/ReferenceKey_v512_PF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My%20Documents/Back%20Up%20Pram/Stastistik/Back%20Up%20Office%20Comp%2005%2008%2009/Stastistik/El-For-AI'99'02/DElFor-pr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All_Ph_IV_Analyses/Cost_Analyses_Using_PhIV_IPM_Baseline/Cost_Analysis/Private_Costs_Assessmen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%20my%20document/File%20kirim%20email%20ke%20opsis/Tahun%202012/03%20MARET/22%20Maret%20Logsheet%20pkl%2024.00%20WI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101/LAPORAN/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1.SUPERVISOR%20DOS/01.Penyelia/Tahun%202012/02.%20Februari%202012/LAPORAN%20SISTEM/Tahun%202011/12.Desember/31%20Desember%202011%20Logshee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ruminto/lap-keu/sent/LKTW101/LAPORAN/CashFlow012001Anggara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10.6.70.250/Lap_Pen_2005/temp/Adi/Ls_01_09_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o_SP/Smtr_ALT/ThermalRep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~1/HP_ADM~1/LOCALS~1/Temp/scp45796/Yohanes/LPRN%20BULANAN%202007/STAND%20KWH%20TH%202007-F12RB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TARGET%20kit_p3b200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VEDA/VEDA_Models/~g2v_Irish-TIMES-model/Electricity_576TS/VT_IE_ELC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DPP01/RUKN2001/jujun/My%20Documents/Rukn/SWA_RPT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ackup/BAHRI-BARU/THN-2008/LAP%20BUL/MEI'08/MEI'08%20nanda/BAHRI-BARU/TUGAS%20OP%20&amp;%20KIT/PIOP/2006/Desember/Logsheet%20Desembe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work-schedu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201/@PJB/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WINNT/Profiles/wkongsamut/Temporary%20Internet%20Files/Content.IE5/CDERGTUV/Danfoss%20Submission%20form%202004%20(1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3.%20Maret/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ait-my.sharepoint.com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sipait-my.sharepoint.com/personal/rpk2133_sipa_columbia_edu/Documents/EE%20Practicum/TIMES/Working%20Folder%20TIMES/On%20Progress/TimesIDN_V6-April19/EE%20Practicum/TIMES/Working%20Folder%20TIMES/On%20Progress/DemoS_006/VT_REG1_PRI_V06.xlsx?1D82D56A" TargetMode="External"/><Relationship Id="rId1" Type="http://schemas.openxmlformats.org/officeDocument/2006/relationships/externalLinkPath" Target="file:///1D82D56A/VT_REG1_PRI_V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RKAP2005%20UNIT(10Aug04)/TM1/RKAP%20Laba_%20Rugi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monitor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ocuments%20and%20Settings/Wirabumi/My%20Documents/Forum%20Perencanaan/WILUS-KALTIM/TRANS+DIST/DIST0-hig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_HYD"/>
      <sheetName val="Pri_BIO"/>
      <sheetName val="Kalimantan Only"/>
      <sheetName val="Parsing"/>
      <sheetName val="EnergyBalance"/>
      <sheetName val="EB1"/>
      <sheetName val="EB2"/>
      <sheetName val="RES&amp;OBJ"/>
      <sheetName val="Pri_COA"/>
      <sheetName val="Pri_GAS"/>
      <sheetName val="Pri_OIL"/>
      <sheetName val="Pri_SOL"/>
      <sheetName val="Pri_WIN"/>
      <sheetName val="Sector_Fuels"/>
      <sheetName val="Con_ELC"/>
      <sheetName val="DemTechs_TPS"/>
      <sheetName val="DemTechs_ELC"/>
      <sheetName val="DemTechs_RSD"/>
      <sheetName val="DemTechs_T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A3F1-C04A-3B48-B9EA-9BECBD872170}">
  <sheetPr>
    <tabColor rgb="FF92D050"/>
  </sheetPr>
  <dimension ref="B1:T24"/>
  <sheetViews>
    <sheetView zoomScaleNormal="100" workbookViewId="0">
      <selection activeCell="J13" sqref="J13"/>
    </sheetView>
  </sheetViews>
  <sheetFormatPr baseColWidth="10" defaultColWidth="8.83203125" defaultRowHeight="13" x14ac:dyDescent="0.15"/>
  <cols>
    <col min="1" max="1" width="3" style="1" customWidth="1"/>
    <col min="2" max="2" width="12.1640625" style="1" bestFit="1" customWidth="1"/>
    <col min="3" max="3" width="15" style="1" customWidth="1"/>
    <col min="4" max="4" width="13.83203125" style="1" bestFit="1" customWidth="1"/>
    <col min="5" max="5" width="12.6640625" style="1" customWidth="1"/>
    <col min="6" max="6" width="13.1640625" style="1" bestFit="1" customWidth="1"/>
    <col min="7" max="7" width="7.5" style="1" customWidth="1"/>
    <col min="8" max="8" width="9.1640625" style="1" bestFit="1" customWidth="1"/>
    <col min="9" max="9" width="9.5" style="1" customWidth="1"/>
    <col min="10" max="10" width="8.1640625" style="1" customWidth="1"/>
    <col min="11" max="11" width="2.6640625" style="1" customWidth="1"/>
    <col min="12" max="12" width="12.6640625" style="1" bestFit="1" customWidth="1"/>
    <col min="13" max="13" width="7.1640625" style="1" customWidth="1"/>
    <col min="14" max="14" width="11.5" style="1" bestFit="1" customWidth="1"/>
    <col min="15" max="15" width="42.1640625" style="1" bestFit="1" customWidth="1"/>
    <col min="16" max="16" width="6.5" style="1" customWidth="1"/>
    <col min="17" max="17" width="11.6640625" style="1" customWidth="1"/>
    <col min="18" max="18" width="13.5" style="1" customWidth="1"/>
    <col min="19" max="19" width="13.6640625" style="1" bestFit="1" customWidth="1"/>
    <col min="20" max="20" width="8.5" style="1" customWidth="1"/>
    <col min="21" max="16384" width="8.83203125" style="1"/>
  </cols>
  <sheetData>
    <row r="1" spans="2:20" ht="15" x14ac:dyDescent="0.2"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H1" s="29" t="s">
        <v>5</v>
      </c>
    </row>
    <row r="2" spans="2:20" ht="34" x14ac:dyDescent="0.2">
      <c r="B2" s="27" t="s">
        <v>85</v>
      </c>
      <c r="C2" s="28" t="s">
        <v>86</v>
      </c>
      <c r="D2" s="28" t="str">
        <f>"Demand Technology"</f>
        <v>Demand Technology</v>
      </c>
      <c r="E2" s="27" t="s">
        <v>68</v>
      </c>
      <c r="F2" s="27" t="s">
        <v>69</v>
      </c>
      <c r="H2" s="27" t="s">
        <v>6</v>
      </c>
      <c r="L2" s="22" t="s">
        <v>7</v>
      </c>
      <c r="M2" s="22"/>
      <c r="N2" s="8"/>
      <c r="O2" s="8"/>
      <c r="P2" s="8"/>
      <c r="Q2" s="8"/>
      <c r="R2" s="8"/>
      <c r="S2" s="8"/>
      <c r="T2" s="8"/>
    </row>
    <row r="3" spans="2:20" x14ac:dyDescent="0.15">
      <c r="L3" s="17" t="s">
        <v>8</v>
      </c>
      <c r="M3" s="18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7" t="s">
        <v>14</v>
      </c>
      <c r="S3" s="17" t="s">
        <v>15</v>
      </c>
      <c r="T3" s="17" t="s">
        <v>16</v>
      </c>
    </row>
    <row r="4" spans="2:20" ht="26" thickBot="1" x14ac:dyDescent="0.25">
      <c r="B4" s="26"/>
      <c r="C4" s="26"/>
      <c r="D4" s="26"/>
      <c r="E4" s="26"/>
      <c r="F4" s="26"/>
      <c r="L4" s="10" t="s">
        <v>17</v>
      </c>
      <c r="M4" s="10" t="s">
        <v>18</v>
      </c>
      <c r="N4" s="10" t="s">
        <v>19</v>
      </c>
      <c r="O4" s="10" t="s">
        <v>20</v>
      </c>
      <c r="P4" s="10" t="s">
        <v>12</v>
      </c>
      <c r="Q4" s="10" t="s">
        <v>21</v>
      </c>
      <c r="R4" s="10" t="s">
        <v>22</v>
      </c>
      <c r="S4" s="10" t="s">
        <v>23</v>
      </c>
      <c r="T4" s="10" t="s">
        <v>24</v>
      </c>
    </row>
    <row r="5" spans="2:20" ht="16" x14ac:dyDescent="0.2">
      <c r="B5" s="26"/>
      <c r="C5" s="26"/>
      <c r="D5" s="26"/>
      <c r="E5" s="26"/>
      <c r="F5" s="26"/>
      <c r="L5" s="8" t="s">
        <v>25</v>
      </c>
      <c r="M5" s="8"/>
      <c r="N5" s="8" t="s">
        <v>73</v>
      </c>
      <c r="O5" s="8" t="s">
        <v>87</v>
      </c>
      <c r="P5" s="8" t="str">
        <f>$E$2</f>
        <v>PJ</v>
      </c>
      <c r="Q5" s="8"/>
      <c r="R5" s="8"/>
      <c r="S5" s="8"/>
      <c r="T5" s="8"/>
    </row>
    <row r="8" spans="2:20" x14ac:dyDescent="0.15">
      <c r="D8" s="25" t="s">
        <v>26</v>
      </c>
      <c r="E8" s="25"/>
      <c r="F8" s="25"/>
      <c r="H8" s="25"/>
      <c r="I8" s="24"/>
      <c r="J8" s="23"/>
      <c r="L8" s="22" t="s">
        <v>27</v>
      </c>
      <c r="M8" s="22"/>
      <c r="N8" s="8"/>
      <c r="O8" s="8"/>
      <c r="P8" s="8"/>
      <c r="Q8" s="8"/>
      <c r="R8" s="8"/>
      <c r="S8" s="8"/>
      <c r="T8" s="8"/>
    </row>
    <row r="9" spans="2:20" ht="14" x14ac:dyDescent="0.15">
      <c r="B9" s="21" t="s">
        <v>28</v>
      </c>
      <c r="C9" s="21" t="s">
        <v>29</v>
      </c>
      <c r="D9" s="21" t="s">
        <v>30</v>
      </c>
      <c r="E9" s="19" t="s">
        <v>31</v>
      </c>
      <c r="F9" s="20" t="s">
        <v>32</v>
      </c>
      <c r="G9" s="20" t="s">
        <v>33</v>
      </c>
      <c r="H9" s="20" t="s">
        <v>34</v>
      </c>
      <c r="I9" s="20" t="s">
        <v>35</v>
      </c>
      <c r="J9" s="19" t="s">
        <v>36</v>
      </c>
      <c r="L9" s="17" t="s">
        <v>37</v>
      </c>
      <c r="M9" s="18" t="s">
        <v>9</v>
      </c>
      <c r="N9" s="17" t="s">
        <v>28</v>
      </c>
      <c r="O9" s="17" t="s">
        <v>38</v>
      </c>
      <c r="P9" s="17" t="s">
        <v>39</v>
      </c>
      <c r="Q9" s="17" t="s">
        <v>40</v>
      </c>
      <c r="R9" s="17" t="s">
        <v>41</v>
      </c>
      <c r="S9" s="17" t="s">
        <v>42</v>
      </c>
      <c r="T9" s="17" t="s">
        <v>43</v>
      </c>
    </row>
    <row r="10" spans="2:20" ht="25" thickBot="1" x14ac:dyDescent="0.2">
      <c r="B10" s="15" t="s">
        <v>44</v>
      </c>
      <c r="C10" s="15" t="s">
        <v>45</v>
      </c>
      <c r="D10" s="15" t="s">
        <v>46</v>
      </c>
      <c r="E10" s="15" t="s">
        <v>47</v>
      </c>
      <c r="F10" s="15" t="s">
        <v>48</v>
      </c>
      <c r="G10" s="16" t="s">
        <v>49</v>
      </c>
      <c r="H10" s="15" t="s">
        <v>50</v>
      </c>
      <c r="I10" s="15" t="s">
        <v>51</v>
      </c>
      <c r="J10" s="14" t="s">
        <v>52</v>
      </c>
      <c r="L10" s="10" t="s">
        <v>53</v>
      </c>
      <c r="M10" s="10" t="s">
        <v>18</v>
      </c>
      <c r="N10" s="10" t="s">
        <v>54</v>
      </c>
      <c r="O10" s="10" t="s">
        <v>55</v>
      </c>
      <c r="P10" s="10" t="s">
        <v>56</v>
      </c>
      <c r="Q10" s="10" t="s">
        <v>57</v>
      </c>
      <c r="R10" s="10" t="s">
        <v>58</v>
      </c>
      <c r="S10" s="10" t="s">
        <v>59</v>
      </c>
      <c r="T10" s="10" t="s">
        <v>60</v>
      </c>
    </row>
    <row r="11" spans="2:20" ht="14" thickBot="1" x14ac:dyDescent="0.2">
      <c r="B11" s="13" t="s">
        <v>61</v>
      </c>
      <c r="C11" s="13"/>
      <c r="D11" s="13"/>
      <c r="E11" s="11" t="str">
        <f>E2&amp;"a"</f>
        <v>PJa</v>
      </c>
      <c r="F11" s="11"/>
      <c r="G11" s="12"/>
      <c r="H11" s="11" t="str">
        <f>$F$2&amp;"/"&amp;$E$2</f>
        <v>M€2020/PJ</v>
      </c>
      <c r="I11" s="11" t="str">
        <f>$F$2&amp;"/"&amp;$E$2&amp;"a"</f>
        <v>M€2020/PJa</v>
      </c>
      <c r="J11" s="11" t="s">
        <v>62</v>
      </c>
      <c r="L11" s="10" t="s">
        <v>63</v>
      </c>
      <c r="M11" s="10"/>
      <c r="N11" s="10"/>
      <c r="O11" s="10"/>
      <c r="P11" s="10"/>
      <c r="Q11" s="10"/>
      <c r="R11" s="10"/>
      <c r="S11" s="10"/>
      <c r="T11" s="10"/>
    </row>
    <row r="12" spans="2:20" x14ac:dyDescent="0.15">
      <c r="B12" s="1" t="str">
        <f>N12</f>
        <v>DTPSELC</v>
      </c>
      <c r="C12" s="1" t="str">
        <f>RIGHT(B12,3)</f>
        <v>ELC</v>
      </c>
      <c r="D12" s="1" t="str">
        <f>$N$5</f>
        <v>TPSELC</v>
      </c>
      <c r="F12" s="9">
        <v>1</v>
      </c>
      <c r="G12" s="9">
        <v>1</v>
      </c>
      <c r="H12" s="3">
        <v>0</v>
      </c>
      <c r="I12" s="9">
        <f>H12*0.02</f>
        <v>0</v>
      </c>
      <c r="J12" s="3">
        <v>50</v>
      </c>
      <c r="L12" s="8" t="s">
        <v>64</v>
      </c>
      <c r="M12" s="8"/>
      <c r="N12" s="8" t="str">
        <f>LEFT(L12,1)&amp;B2&amp;RIGHT(O12,3)</f>
        <v>DTPSELC</v>
      </c>
      <c r="O12" s="8" t="s">
        <v>88</v>
      </c>
      <c r="P12" s="8" t="str">
        <f>$E$2</f>
        <v>PJ</v>
      </c>
      <c r="Q12" s="8" t="str">
        <f>$E$2&amp;"a"</f>
        <v>PJa</v>
      </c>
      <c r="R12" s="8"/>
      <c r="S12" s="8"/>
      <c r="T12" s="8"/>
    </row>
    <row r="13" spans="2:20" x14ac:dyDescent="0.15">
      <c r="E13" s="7"/>
      <c r="F13" s="6"/>
      <c r="G13" s="6"/>
      <c r="I13" s="6"/>
    </row>
    <row r="14" spans="2:20" x14ac:dyDescent="0.15">
      <c r="E14" s="7"/>
      <c r="F14" s="6"/>
      <c r="G14" s="6"/>
      <c r="I14" s="6"/>
      <c r="O14" s="5"/>
    </row>
    <row r="15" spans="2:20" x14ac:dyDescent="0.15">
      <c r="E15" s="7"/>
      <c r="F15" s="6"/>
      <c r="G15" s="6"/>
      <c r="I15" s="6"/>
      <c r="O15" s="5"/>
    </row>
    <row r="18" spans="2:9" x14ac:dyDescent="0.15">
      <c r="I18" s="4"/>
    </row>
    <row r="19" spans="2:9" x14ac:dyDescent="0.15">
      <c r="I19" s="4"/>
    </row>
    <row r="23" spans="2:9" x14ac:dyDescent="0.15">
      <c r="B23" s="3"/>
      <c r="C23" s="1" t="s">
        <v>65</v>
      </c>
    </row>
    <row r="24" spans="2:9" x14ac:dyDescent="0.15">
      <c r="B24" s="2"/>
      <c r="C24" s="1" t="s">
        <v>66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AE81-CB47-AF41-98E7-5DA1D2D6F7E3}">
  <sheetPr>
    <tabColor rgb="FF92D050"/>
  </sheetPr>
  <dimension ref="B1:T54"/>
  <sheetViews>
    <sheetView tabSelected="1" topLeftCell="B1" workbookViewId="0">
      <selection activeCell="R7" sqref="R7"/>
    </sheetView>
  </sheetViews>
  <sheetFormatPr baseColWidth="10" defaultColWidth="8.83203125" defaultRowHeight="13" x14ac:dyDescent="0.15"/>
  <cols>
    <col min="1" max="1" width="2" style="30" bestFit="1" customWidth="1"/>
    <col min="2" max="2" width="12.5" style="30" customWidth="1"/>
    <col min="3" max="3" width="13.1640625" style="30" customWidth="1"/>
    <col min="4" max="4" width="11.5" style="30" customWidth="1"/>
    <col min="5" max="5" width="18.83203125" style="30" customWidth="1"/>
    <col min="6" max="7" width="11.5" style="30" customWidth="1"/>
    <col min="8" max="30" width="11.33203125" style="30" customWidth="1"/>
    <col min="31" max="32" width="2" style="30" bestFit="1" customWidth="1"/>
    <col min="33" max="33" width="11.5" style="30" bestFit="1" customWidth="1"/>
    <col min="34" max="34" width="13.5" style="30" customWidth="1"/>
    <col min="35" max="35" width="10.1640625" style="30" bestFit="1" customWidth="1"/>
    <col min="36" max="16384" width="8.83203125" style="30"/>
  </cols>
  <sheetData>
    <row r="1" spans="2:20" ht="15" x14ac:dyDescent="0.2">
      <c r="B1" s="29" t="s">
        <v>0</v>
      </c>
      <c r="C1" s="29" t="s">
        <v>67</v>
      </c>
      <c r="D1" s="29" t="s">
        <v>1</v>
      </c>
      <c r="E1" s="29"/>
      <c r="F1" s="29"/>
      <c r="G1" s="29"/>
      <c r="I1" s="29" t="s">
        <v>3</v>
      </c>
      <c r="P1" s="29" t="s">
        <v>4</v>
      </c>
      <c r="Q1" s="29"/>
      <c r="R1" s="29"/>
      <c r="S1" s="29"/>
      <c r="T1" s="29"/>
    </row>
    <row r="2" spans="2:20" ht="16" x14ac:dyDescent="0.2">
      <c r="B2" s="27" t="s">
        <v>25</v>
      </c>
      <c r="C2" s="27"/>
      <c r="D2" s="27"/>
      <c r="E2" s="27"/>
      <c r="F2" s="27"/>
      <c r="G2" s="27"/>
      <c r="I2" s="27" t="s">
        <v>68</v>
      </c>
      <c r="P2" s="27" t="s">
        <v>69</v>
      </c>
      <c r="Q2" s="27"/>
      <c r="R2" s="27"/>
      <c r="S2" s="27"/>
      <c r="T2" s="27"/>
    </row>
    <row r="3" spans="2:20" x14ac:dyDescent="0.15">
      <c r="G3" s="57">
        <f>SUM(G9:G12)</f>
        <v>1</v>
      </c>
    </row>
    <row r="4" spans="2:20" x14ac:dyDescent="0.15">
      <c r="O4" s="30">
        <f>SUM(O7:O54)</f>
        <v>0.49999999999999994</v>
      </c>
      <c r="R4" s="30">
        <f>SUM(R7:R30)</f>
        <v>3.0312917246510256E-3</v>
      </c>
    </row>
    <row r="5" spans="2:20" x14ac:dyDescent="0.15">
      <c r="F5" s="38" t="s">
        <v>26</v>
      </c>
    </row>
    <row r="6" spans="2:20" ht="17" thickBot="1" x14ac:dyDescent="0.25">
      <c r="D6" s="37" t="s">
        <v>70</v>
      </c>
      <c r="E6" s="37" t="s">
        <v>10</v>
      </c>
      <c r="F6" s="37" t="s">
        <v>71</v>
      </c>
      <c r="G6" s="37">
        <v>2023</v>
      </c>
      <c r="L6" s="42" t="s">
        <v>89</v>
      </c>
      <c r="M6" s="42" t="s">
        <v>70</v>
      </c>
      <c r="N6" s="42" t="s">
        <v>90</v>
      </c>
      <c r="O6" s="43" t="s">
        <v>91</v>
      </c>
      <c r="P6"/>
      <c r="Q6"/>
      <c r="R6" t="s">
        <v>92</v>
      </c>
    </row>
    <row r="7" spans="2:20" ht="16" x14ac:dyDescent="0.2">
      <c r="D7" s="15" t="s">
        <v>63</v>
      </c>
      <c r="E7" s="15" t="s">
        <v>72</v>
      </c>
      <c r="F7" s="15"/>
      <c r="G7" s="15"/>
      <c r="L7" s="48">
        <v>1</v>
      </c>
      <c r="M7" s="49" t="s">
        <v>74</v>
      </c>
      <c r="N7" s="49" t="s">
        <v>73</v>
      </c>
      <c r="O7" s="49">
        <f>R7/$R$4/2</f>
        <v>2.3686143910257643E-2</v>
      </c>
      <c r="P7"/>
      <c r="Q7"/>
      <c r="R7" s="46">
        <v>1.4359922404811457E-4</v>
      </c>
    </row>
    <row r="8" spans="2:20" ht="16" x14ac:dyDescent="0.2">
      <c r="D8" s="15" t="s">
        <v>61</v>
      </c>
      <c r="E8" s="15"/>
      <c r="F8" s="15"/>
      <c r="G8" s="15"/>
      <c r="L8" s="48">
        <f>L7+1</f>
        <v>2</v>
      </c>
      <c r="M8" s="50" t="s">
        <v>74</v>
      </c>
      <c r="N8" s="50" t="s">
        <v>73</v>
      </c>
      <c r="O8" s="49">
        <f t="shared" ref="O8:O54" si="0">R8/$R$4/2</f>
        <v>2.3310212564622436E-2</v>
      </c>
      <c r="P8"/>
      <c r="Q8"/>
      <c r="R8" s="46">
        <v>1.4132010889399271E-4</v>
      </c>
    </row>
    <row r="9" spans="2:20" ht="16" x14ac:dyDescent="0.2">
      <c r="D9" s="55" t="s">
        <v>74</v>
      </c>
      <c r="E9" s="55" t="s">
        <v>73</v>
      </c>
      <c r="F9" s="53" t="s">
        <v>75</v>
      </c>
      <c r="G9" s="54">
        <f>SUM($O$13:$O$24)</f>
        <v>0.22746203245557239</v>
      </c>
      <c r="L9" s="48">
        <f t="shared" ref="L9:L30" si="1">L8+1</f>
        <v>3</v>
      </c>
      <c r="M9" s="50" t="s">
        <v>74</v>
      </c>
      <c r="N9" s="50" t="s">
        <v>73</v>
      </c>
      <c r="O9" s="49">
        <f t="shared" si="0"/>
        <v>2.2387534334543071E-2</v>
      </c>
      <c r="P9"/>
      <c r="Q9"/>
      <c r="R9" s="46">
        <v>1.3572629512728223E-4</v>
      </c>
    </row>
    <row r="10" spans="2:20" ht="16" x14ac:dyDescent="0.2">
      <c r="D10" s="56" t="s">
        <v>74</v>
      </c>
      <c r="E10" s="56" t="s">
        <v>73</v>
      </c>
      <c r="F10" s="51" t="s">
        <v>76</v>
      </c>
      <c r="G10" s="52">
        <f>SUM(O7:O12)+SUM(O25:O30)</f>
        <v>0.27253796754442761</v>
      </c>
      <c r="L10" s="48">
        <f t="shared" si="1"/>
        <v>4</v>
      </c>
      <c r="M10" s="50" t="s">
        <v>74</v>
      </c>
      <c r="N10" s="50" t="s">
        <v>73</v>
      </c>
      <c r="O10" s="49">
        <f t="shared" si="0"/>
        <v>2.0948108248940171E-2</v>
      </c>
      <c r="P10"/>
      <c r="Q10"/>
      <c r="R10" s="46">
        <v>1.2699965436421246E-4</v>
      </c>
    </row>
    <row r="11" spans="2:20" ht="16" x14ac:dyDescent="0.2">
      <c r="D11" s="56" t="s">
        <v>74</v>
      </c>
      <c r="E11" s="56" t="s">
        <v>73</v>
      </c>
      <c r="F11" s="51" t="s">
        <v>77</v>
      </c>
      <c r="G11" s="52">
        <f>G9</f>
        <v>0.22746203245557239</v>
      </c>
      <c r="L11" s="48">
        <f t="shared" si="1"/>
        <v>5</v>
      </c>
      <c r="M11" s="50" t="s">
        <v>74</v>
      </c>
      <c r="N11" s="50" t="s">
        <v>73</v>
      </c>
      <c r="O11" s="49">
        <f t="shared" si="0"/>
        <v>1.9416360184223342E-2</v>
      </c>
      <c r="P11"/>
      <c r="Q11"/>
      <c r="R11" s="46">
        <v>1.1771330389855976E-4</v>
      </c>
    </row>
    <row r="12" spans="2:20" ht="16" x14ac:dyDescent="0.2">
      <c r="D12" s="36" t="s">
        <v>74</v>
      </c>
      <c r="E12" s="36" t="s">
        <v>73</v>
      </c>
      <c r="F12" s="35" t="s">
        <v>78</v>
      </c>
      <c r="G12" s="34">
        <f>G10</f>
        <v>0.27253796754442761</v>
      </c>
      <c r="L12" s="48">
        <f t="shared" si="1"/>
        <v>6</v>
      </c>
      <c r="M12" s="50" t="s">
        <v>74</v>
      </c>
      <c r="N12" s="50" t="s">
        <v>73</v>
      </c>
      <c r="O12" s="49">
        <f t="shared" si="0"/>
        <v>1.8188291122835831E-2</v>
      </c>
      <c r="P12"/>
      <c r="Q12"/>
      <c r="R12" s="46">
        <v>1.1026803273239193E-4</v>
      </c>
    </row>
    <row r="13" spans="2:20" ht="16" x14ac:dyDescent="0.2">
      <c r="H13" s="33"/>
      <c r="L13" s="44">
        <f t="shared" si="1"/>
        <v>7</v>
      </c>
      <c r="M13" s="47" t="s">
        <v>74</v>
      </c>
      <c r="N13" s="47" t="s">
        <v>73</v>
      </c>
      <c r="O13" s="45">
        <f t="shared" si="0"/>
        <v>1.7329208855138042E-2</v>
      </c>
      <c r="P13"/>
      <c r="Q13"/>
      <c r="R13" s="46">
        <v>1.0505977479465844E-4</v>
      </c>
    </row>
    <row r="14" spans="2:20" ht="16" x14ac:dyDescent="0.2">
      <c r="L14" s="44">
        <f t="shared" si="1"/>
        <v>8</v>
      </c>
      <c r="M14" s="47" t="s">
        <v>74</v>
      </c>
      <c r="N14" s="47" t="s">
        <v>73</v>
      </c>
      <c r="O14" s="45">
        <f t="shared" si="0"/>
        <v>1.6743756184468949E-2</v>
      </c>
      <c r="P14"/>
      <c r="Q14"/>
      <c r="R14" s="46">
        <v>1.0151041912311032E-4</v>
      </c>
    </row>
    <row r="15" spans="2:20" ht="16" x14ac:dyDescent="0.2">
      <c r="H15" s="33"/>
      <c r="L15" s="44">
        <f t="shared" si="1"/>
        <v>9</v>
      </c>
      <c r="M15" s="47" t="s">
        <v>74</v>
      </c>
      <c r="N15" s="47" t="s">
        <v>73</v>
      </c>
      <c r="O15" s="45">
        <f t="shared" si="0"/>
        <v>1.6400256233886284E-2</v>
      </c>
      <c r="P15"/>
      <c r="Q15"/>
      <c r="R15" s="46">
        <v>9.9427922007871779E-5</v>
      </c>
    </row>
    <row r="16" spans="2:20" ht="16" x14ac:dyDescent="0.2">
      <c r="L16" s="44">
        <f t="shared" si="1"/>
        <v>10</v>
      </c>
      <c r="M16" s="47" t="s">
        <v>74</v>
      </c>
      <c r="N16" s="47" t="s">
        <v>73</v>
      </c>
      <c r="O16" s="45">
        <f t="shared" si="0"/>
        <v>1.6358755161792957E-2</v>
      </c>
      <c r="P16"/>
      <c r="Q16"/>
      <c r="R16" s="46">
        <v>9.9176318295070477E-5</v>
      </c>
    </row>
    <row r="17" spans="2:18" ht="16" x14ac:dyDescent="0.2">
      <c r="L17" s="44">
        <f t="shared" si="1"/>
        <v>11</v>
      </c>
      <c r="M17" s="47" t="s">
        <v>74</v>
      </c>
      <c r="N17" s="47" t="s">
        <v>73</v>
      </c>
      <c r="O17" s="45">
        <f t="shared" si="0"/>
        <v>1.6808143548144496E-2</v>
      </c>
      <c r="P17"/>
      <c r="Q17"/>
      <c r="R17" s="46">
        <v>1.0190077288847387E-4</v>
      </c>
    </row>
    <row r="18" spans="2:18" ht="16" x14ac:dyDescent="0.2">
      <c r="L18" s="44">
        <f t="shared" si="1"/>
        <v>12</v>
      </c>
      <c r="M18" s="47" t="s">
        <v>74</v>
      </c>
      <c r="N18" s="47" t="s">
        <v>73</v>
      </c>
      <c r="O18" s="45">
        <f t="shared" si="0"/>
        <v>1.7669293388734578E-2</v>
      </c>
      <c r="P18"/>
      <c r="Q18"/>
      <c r="R18" s="46">
        <v>1.071215656594044E-4</v>
      </c>
    </row>
    <row r="19" spans="2:18" ht="16" x14ac:dyDescent="0.2">
      <c r="L19" s="48">
        <f t="shared" si="1"/>
        <v>13</v>
      </c>
      <c r="M19" s="50" t="s">
        <v>74</v>
      </c>
      <c r="N19" s="50" t="s">
        <v>73</v>
      </c>
      <c r="O19" s="49">
        <f t="shared" si="0"/>
        <v>1.8812407847265181E-2</v>
      </c>
      <c r="P19"/>
      <c r="Q19"/>
      <c r="R19" s="46">
        <v>1.1405179245634991E-4</v>
      </c>
    </row>
    <row r="20" spans="2:18" ht="16" x14ac:dyDescent="0.2">
      <c r="L20" s="48">
        <f t="shared" si="1"/>
        <v>14</v>
      </c>
      <c r="M20" s="50" t="s">
        <v>74</v>
      </c>
      <c r="N20" s="50" t="s">
        <v>73</v>
      </c>
      <c r="O20" s="49">
        <f t="shared" si="0"/>
        <v>1.9872059312794708E-2</v>
      </c>
      <c r="P20"/>
      <c r="Q20"/>
      <c r="R20" s="46">
        <v>1.2047601789329789E-4</v>
      </c>
    </row>
    <row r="21" spans="2:18" ht="16" x14ac:dyDescent="0.2">
      <c r="B21" s="32"/>
      <c r="C21" s="30" t="s">
        <v>65</v>
      </c>
      <c r="L21" s="48">
        <f t="shared" si="1"/>
        <v>15</v>
      </c>
      <c r="M21" s="50" t="s">
        <v>74</v>
      </c>
      <c r="N21" s="50" t="s">
        <v>73</v>
      </c>
      <c r="O21" s="49">
        <f t="shared" si="0"/>
        <v>2.075302227968084E-2</v>
      </c>
      <c r="P21"/>
      <c r="Q21"/>
      <c r="R21" s="46">
        <v>1.258169293957898E-4</v>
      </c>
    </row>
    <row r="22" spans="2:18" ht="16" x14ac:dyDescent="0.2">
      <c r="B22" s="31"/>
      <c r="C22" s="30" t="s">
        <v>66</v>
      </c>
      <c r="L22" s="48">
        <f t="shared" si="1"/>
        <v>16</v>
      </c>
      <c r="M22" s="50" t="s">
        <v>74</v>
      </c>
      <c r="N22" s="50" t="s">
        <v>73</v>
      </c>
      <c r="O22" s="49">
        <f t="shared" si="0"/>
        <v>2.157748806116638E-2</v>
      </c>
      <c r="P22"/>
      <c r="Q22"/>
      <c r="R22" s="46">
        <v>1.3081532199713989E-4</v>
      </c>
    </row>
    <row r="23" spans="2:18" ht="16" x14ac:dyDescent="0.2">
      <c r="L23" s="48">
        <f t="shared" si="1"/>
        <v>17</v>
      </c>
      <c r="M23" s="50" t="s">
        <v>74</v>
      </c>
      <c r="N23" s="50" t="s">
        <v>73</v>
      </c>
      <c r="O23" s="49">
        <f t="shared" si="0"/>
        <v>2.2278420305329848E-2</v>
      </c>
      <c r="P23"/>
      <c r="Q23"/>
      <c r="R23" s="46">
        <v>1.3506478221968749E-4</v>
      </c>
    </row>
    <row r="24" spans="2:18" ht="16" x14ac:dyDescent="0.2">
      <c r="L24" s="48">
        <f t="shared" si="1"/>
        <v>18</v>
      </c>
      <c r="M24" s="50" t="s">
        <v>74</v>
      </c>
      <c r="N24" s="50" t="s">
        <v>73</v>
      </c>
      <c r="O24" s="49">
        <f t="shared" si="0"/>
        <v>2.2859221277170119E-2</v>
      </c>
      <c r="P24"/>
      <c r="Q24"/>
      <c r="R24" s="46">
        <v>1.3858593657890486E-4</v>
      </c>
    </row>
    <row r="25" spans="2:18" ht="16" x14ac:dyDescent="0.2">
      <c r="L25" s="44">
        <f t="shared" si="1"/>
        <v>19</v>
      </c>
      <c r="M25" s="47" t="s">
        <v>74</v>
      </c>
      <c r="N25" s="47" t="s">
        <v>73</v>
      </c>
      <c r="O25" s="45">
        <f t="shared" si="0"/>
        <v>2.3396696544363667E-2</v>
      </c>
      <c r="P25"/>
      <c r="Q25"/>
      <c r="R25" s="46">
        <v>1.4184442523820166E-4</v>
      </c>
    </row>
    <row r="26" spans="2:18" ht="16" x14ac:dyDescent="0.2">
      <c r="L26" s="44">
        <f t="shared" si="1"/>
        <v>20</v>
      </c>
      <c r="M26" s="47" t="s">
        <v>74</v>
      </c>
      <c r="N26" s="47" t="s">
        <v>73</v>
      </c>
      <c r="O26" s="45">
        <f t="shared" si="0"/>
        <v>2.3840170848306044E-2</v>
      </c>
      <c r="P26"/>
      <c r="Q26"/>
      <c r="R26" s="46">
        <v>1.4453302521347347E-4</v>
      </c>
    </row>
    <row r="27" spans="2:18" ht="16" x14ac:dyDescent="0.2">
      <c r="L27" s="44">
        <f t="shared" si="1"/>
        <v>21</v>
      </c>
      <c r="M27" s="47" t="s">
        <v>74</v>
      </c>
      <c r="N27" s="47" t="s">
        <v>73</v>
      </c>
      <c r="O27" s="45">
        <f t="shared" si="0"/>
        <v>2.4191563184435046E-2</v>
      </c>
      <c r="P27"/>
      <c r="Q27"/>
      <c r="R27" s="46">
        <v>1.4666337057470073E-4</v>
      </c>
    </row>
    <row r="28" spans="2:18" ht="16" x14ac:dyDescent="0.2">
      <c r="L28" s="44">
        <f t="shared" si="1"/>
        <v>22</v>
      </c>
      <c r="M28" s="47" t="s">
        <v>74</v>
      </c>
      <c r="N28" s="47" t="s">
        <v>73</v>
      </c>
      <c r="O28" s="45">
        <f t="shared" si="0"/>
        <v>2.4457881666013575E-2</v>
      </c>
      <c r="P28"/>
      <c r="Q28"/>
      <c r="R28" s="46">
        <v>1.4827794859336197E-4</v>
      </c>
    </row>
    <row r="29" spans="2:18" ht="16" x14ac:dyDescent="0.2">
      <c r="L29" s="44">
        <f t="shared" si="1"/>
        <v>23</v>
      </c>
      <c r="M29" s="47" t="s">
        <v>74</v>
      </c>
      <c r="N29" s="47" t="s">
        <v>73</v>
      </c>
      <c r="O29" s="45">
        <f t="shared" si="0"/>
        <v>2.4570707395729391E-2</v>
      </c>
      <c r="P29"/>
      <c r="Q29"/>
      <c r="R29" s="46">
        <v>1.489619639949925E-4</v>
      </c>
    </row>
    <row r="30" spans="2:18" ht="16" x14ac:dyDescent="0.2">
      <c r="L30" s="44">
        <f t="shared" si="1"/>
        <v>24</v>
      </c>
      <c r="M30" s="47" t="s">
        <v>74</v>
      </c>
      <c r="N30" s="47" t="s">
        <v>73</v>
      </c>
      <c r="O30" s="45">
        <f t="shared" si="0"/>
        <v>2.4144297540157379E-2</v>
      </c>
      <c r="P30"/>
      <c r="Q30"/>
      <c r="R30" s="46">
        <v>1.4637681866198234E-4</v>
      </c>
    </row>
    <row r="31" spans="2:18" ht="16" x14ac:dyDescent="0.2">
      <c r="L31" s="44"/>
      <c r="M31" s="47"/>
      <c r="N31" s="47"/>
      <c r="O31" s="45"/>
      <c r="P31"/>
      <c r="Q31"/>
      <c r="R31"/>
    </row>
    <row r="32" spans="2:18" ht="16" x14ac:dyDescent="0.2">
      <c r="L32" s="44"/>
      <c r="M32" s="47"/>
      <c r="N32" s="47"/>
      <c r="O32" s="45"/>
      <c r="P32"/>
      <c r="Q32"/>
      <c r="R32"/>
    </row>
    <row r="33" spans="12:18" ht="16" x14ac:dyDescent="0.2">
      <c r="L33" s="44"/>
      <c r="M33" s="47"/>
      <c r="N33" s="47"/>
      <c r="O33" s="45"/>
      <c r="P33"/>
      <c r="Q33"/>
      <c r="R33"/>
    </row>
    <row r="34" spans="12:18" ht="16" x14ac:dyDescent="0.2">
      <c r="L34" s="44"/>
      <c r="M34" s="47"/>
      <c r="N34" s="47"/>
      <c r="O34" s="45"/>
      <c r="P34"/>
      <c r="Q34"/>
      <c r="R34"/>
    </row>
    <row r="35" spans="12:18" ht="16" x14ac:dyDescent="0.2">
      <c r="L35" s="44"/>
      <c r="M35" s="47"/>
      <c r="N35" s="47"/>
      <c r="O35" s="45"/>
      <c r="P35"/>
      <c r="Q35"/>
      <c r="R35"/>
    </row>
    <row r="36" spans="12:18" ht="16" x14ac:dyDescent="0.2">
      <c r="L36" s="44"/>
      <c r="M36" s="47"/>
      <c r="N36" s="47"/>
      <c r="O36" s="45"/>
      <c r="P36"/>
      <c r="Q36"/>
      <c r="R36"/>
    </row>
    <row r="37" spans="12:18" ht="16" x14ac:dyDescent="0.2">
      <c r="L37" s="44"/>
      <c r="M37" s="47"/>
      <c r="N37" s="47"/>
      <c r="O37" s="45"/>
      <c r="P37"/>
      <c r="Q37"/>
      <c r="R37"/>
    </row>
    <row r="38" spans="12:18" ht="16" x14ac:dyDescent="0.2">
      <c r="L38" s="44"/>
      <c r="M38" s="47"/>
      <c r="N38" s="47"/>
      <c r="O38" s="45"/>
      <c r="P38"/>
      <c r="Q38"/>
      <c r="R38"/>
    </row>
    <row r="39" spans="12:18" ht="16" x14ac:dyDescent="0.2">
      <c r="L39" s="44"/>
      <c r="M39" s="47"/>
      <c r="N39" s="47"/>
      <c r="O39" s="45"/>
      <c r="P39"/>
      <c r="Q39"/>
      <c r="R39"/>
    </row>
    <row r="40" spans="12:18" ht="16" x14ac:dyDescent="0.2">
      <c r="L40" s="44"/>
      <c r="M40" s="47"/>
      <c r="N40" s="47"/>
      <c r="O40" s="45"/>
      <c r="P40"/>
      <c r="Q40"/>
      <c r="R40"/>
    </row>
    <row r="41" spans="12:18" ht="16" x14ac:dyDescent="0.2">
      <c r="L41" s="44"/>
      <c r="M41" s="47"/>
      <c r="N41" s="47"/>
      <c r="O41" s="45"/>
      <c r="P41"/>
      <c r="Q41"/>
      <c r="R41"/>
    </row>
    <row r="42" spans="12:18" ht="16" x14ac:dyDescent="0.2">
      <c r="L42" s="44"/>
      <c r="M42" s="47"/>
      <c r="N42" s="47"/>
      <c r="O42" s="45"/>
      <c r="P42"/>
      <c r="Q42"/>
      <c r="R42"/>
    </row>
    <row r="43" spans="12:18" ht="16" x14ac:dyDescent="0.2">
      <c r="L43" s="44"/>
      <c r="M43" s="47"/>
      <c r="N43" s="47"/>
      <c r="O43" s="45"/>
      <c r="P43"/>
      <c r="Q43"/>
      <c r="R43"/>
    </row>
    <row r="44" spans="12:18" ht="16" x14ac:dyDescent="0.2">
      <c r="L44" s="44"/>
      <c r="M44" s="47"/>
      <c r="N44" s="47"/>
      <c r="O44" s="45"/>
      <c r="P44"/>
      <c r="Q44"/>
      <c r="R44"/>
    </row>
    <row r="45" spans="12:18" ht="16" x14ac:dyDescent="0.2">
      <c r="L45" s="44"/>
      <c r="M45" s="47"/>
      <c r="N45" s="47"/>
      <c r="O45" s="45"/>
      <c r="P45"/>
      <c r="Q45"/>
      <c r="R45"/>
    </row>
    <row r="46" spans="12:18" ht="16" x14ac:dyDescent="0.2">
      <c r="L46" s="44"/>
      <c r="M46" s="47"/>
      <c r="N46" s="47"/>
      <c r="O46" s="45"/>
      <c r="P46"/>
      <c r="Q46"/>
      <c r="R46"/>
    </row>
    <row r="47" spans="12:18" ht="16" x14ac:dyDescent="0.2">
      <c r="L47" s="44"/>
      <c r="M47" s="47"/>
      <c r="N47" s="47"/>
      <c r="O47" s="45"/>
      <c r="P47"/>
      <c r="Q47"/>
      <c r="R47"/>
    </row>
    <row r="48" spans="12:18" ht="16" x14ac:dyDescent="0.2">
      <c r="L48" s="44"/>
      <c r="M48" s="47"/>
      <c r="N48" s="47"/>
      <c r="O48" s="45"/>
      <c r="P48"/>
      <c r="Q48"/>
      <c r="R48"/>
    </row>
    <row r="49" spans="12:18" ht="16" x14ac:dyDescent="0.2">
      <c r="L49" s="44"/>
      <c r="M49" s="47"/>
      <c r="N49" s="47"/>
      <c r="O49" s="45"/>
      <c r="P49"/>
      <c r="Q49"/>
      <c r="R49"/>
    </row>
    <row r="50" spans="12:18" ht="16" x14ac:dyDescent="0.2">
      <c r="L50" s="44"/>
      <c r="M50" s="47"/>
      <c r="N50" s="47"/>
      <c r="O50" s="45"/>
      <c r="P50"/>
      <c r="Q50"/>
      <c r="R50"/>
    </row>
    <row r="51" spans="12:18" ht="16" x14ac:dyDescent="0.2">
      <c r="L51" s="44"/>
      <c r="M51" s="47"/>
      <c r="N51" s="47"/>
      <c r="O51" s="45"/>
      <c r="P51"/>
      <c r="Q51"/>
      <c r="R51"/>
    </row>
    <row r="52" spans="12:18" ht="16" x14ac:dyDescent="0.2">
      <c r="L52" s="44"/>
      <c r="M52" s="47"/>
      <c r="N52" s="47"/>
      <c r="O52" s="45"/>
      <c r="P52"/>
      <c r="Q52"/>
      <c r="R52"/>
    </row>
    <row r="53" spans="12:18" ht="16" x14ac:dyDescent="0.2">
      <c r="L53" s="44"/>
      <c r="M53" s="47"/>
      <c r="N53" s="47"/>
      <c r="O53" s="45"/>
      <c r="P53"/>
      <c r="Q53"/>
      <c r="R53"/>
    </row>
    <row r="54" spans="12:18" ht="16" x14ac:dyDescent="0.2">
      <c r="L54" s="44"/>
      <c r="M54" s="47"/>
      <c r="N54" s="47"/>
      <c r="O54" s="45"/>
      <c r="P54"/>
      <c r="Q54"/>
      <c r="R5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3766-3D8A-4239-B792-246857168147}">
  <dimension ref="A5:X9"/>
  <sheetViews>
    <sheetView showGridLines="0" workbookViewId="0">
      <selection activeCell="C9" sqref="C9"/>
    </sheetView>
  </sheetViews>
  <sheetFormatPr baseColWidth="10" defaultColWidth="8.83203125" defaultRowHeight="16" x14ac:dyDescent="0.2"/>
  <cols>
    <col min="1" max="1" width="42.1640625" bestFit="1" customWidth="1"/>
    <col min="2" max="5" width="14.6640625" bestFit="1" customWidth="1"/>
    <col min="6" max="15" width="15.83203125" bestFit="1" customWidth="1"/>
    <col min="16" max="24" width="16.83203125" bestFit="1" customWidth="1"/>
  </cols>
  <sheetData>
    <row r="5" spans="1:24" x14ac:dyDescent="0.2">
      <c r="B5" s="41">
        <v>2023</v>
      </c>
      <c r="C5" s="41">
        <v>2024</v>
      </c>
      <c r="D5" s="41">
        <v>2025</v>
      </c>
      <c r="E5" s="41">
        <v>2026</v>
      </c>
      <c r="F5" s="41">
        <v>2027</v>
      </c>
      <c r="G5" s="41">
        <v>2028</v>
      </c>
      <c r="H5" s="41">
        <v>2029</v>
      </c>
      <c r="I5" s="41">
        <v>2030</v>
      </c>
      <c r="J5" s="41">
        <v>2031</v>
      </c>
      <c r="K5" s="41">
        <v>2032</v>
      </c>
      <c r="L5" s="41">
        <v>2033</v>
      </c>
      <c r="M5" s="41">
        <v>2034</v>
      </c>
      <c r="N5" s="41">
        <v>2035</v>
      </c>
      <c r="O5" s="41">
        <v>2036</v>
      </c>
      <c r="P5" s="41">
        <v>2037</v>
      </c>
      <c r="Q5" s="41">
        <v>2038</v>
      </c>
      <c r="R5" s="41">
        <v>2039</v>
      </c>
      <c r="S5" s="41">
        <v>2040</v>
      </c>
      <c r="T5" s="41">
        <v>2041</v>
      </c>
      <c r="U5" s="41">
        <v>2042</v>
      </c>
      <c r="V5" s="41">
        <v>2043</v>
      </c>
      <c r="W5" s="41">
        <v>2044</v>
      </c>
      <c r="X5" s="41">
        <v>2045</v>
      </c>
    </row>
    <row r="6" spans="1:24" x14ac:dyDescent="0.2">
      <c r="A6" s="40" t="s">
        <v>79</v>
      </c>
      <c r="B6" s="39">
        <v>651.85</v>
      </c>
      <c r="C6" s="39">
        <v>790.54</v>
      </c>
      <c r="D6" s="39">
        <v>1071.78</v>
      </c>
      <c r="E6" s="39">
        <v>1455.96</v>
      </c>
      <c r="F6" s="39">
        <v>1858.83</v>
      </c>
      <c r="G6" s="39">
        <v>2223.84</v>
      </c>
      <c r="H6" s="39">
        <v>2518.02</v>
      </c>
      <c r="I6" s="39">
        <v>2746.75</v>
      </c>
      <c r="J6" s="39">
        <v>2914.34</v>
      </c>
      <c r="K6" s="39">
        <v>3040.37</v>
      </c>
      <c r="L6" s="39">
        <v>3145.55</v>
      </c>
      <c r="M6" s="39">
        <v>3244.93</v>
      </c>
      <c r="N6" s="39">
        <v>3347.8</v>
      </c>
      <c r="O6" s="39">
        <v>3459.04</v>
      </c>
      <c r="P6" s="39">
        <v>3557.7</v>
      </c>
      <c r="Q6" s="39">
        <v>3647.55</v>
      </c>
      <c r="R6" s="39">
        <v>3716.05</v>
      </c>
      <c r="S6" s="39">
        <v>3744.55</v>
      </c>
      <c r="T6" s="39">
        <v>3768.14</v>
      </c>
      <c r="U6" s="39">
        <v>3800.5</v>
      </c>
      <c r="V6" s="39">
        <v>3841.41</v>
      </c>
      <c r="W6" s="39">
        <v>3889.9</v>
      </c>
      <c r="X6" s="39">
        <v>3944.93</v>
      </c>
    </row>
    <row r="7" spans="1:24" x14ac:dyDescent="0.2">
      <c r="A7" s="40" t="s">
        <v>80</v>
      </c>
      <c r="B7" s="39">
        <v>98176300.733329996</v>
      </c>
      <c r="C7" s="39">
        <v>128809854.7051</v>
      </c>
      <c r="D7" s="39">
        <v>191892356.14950001</v>
      </c>
      <c r="E7" s="39">
        <v>291053730.51569998</v>
      </c>
      <c r="F7" s="39">
        <v>419633388.35909998</v>
      </c>
      <c r="G7" s="39">
        <v>580666106.13779998</v>
      </c>
      <c r="H7" s="39">
        <v>779073853.85319996</v>
      </c>
      <c r="I7" s="39">
        <v>1023706059.956</v>
      </c>
      <c r="J7" s="39">
        <v>1310407950.277</v>
      </c>
      <c r="K7" s="39">
        <v>1637255110.668</v>
      </c>
      <c r="L7" s="39">
        <v>2004345104.95</v>
      </c>
      <c r="M7" s="39">
        <v>2411698832.0949998</v>
      </c>
      <c r="N7" s="39">
        <v>2859200195.7620001</v>
      </c>
      <c r="O7" s="39">
        <v>3346649449.1989999</v>
      </c>
      <c r="P7" s="39">
        <v>3840658156.448</v>
      </c>
      <c r="Q7" s="39">
        <v>4337603695.8360004</v>
      </c>
      <c r="R7" s="39">
        <v>4809524717.9549999</v>
      </c>
      <c r="S7" s="39">
        <v>5213459000.1140003</v>
      </c>
      <c r="T7" s="39">
        <v>5601682039.6490002</v>
      </c>
      <c r="U7" s="39">
        <v>5997928146.0129995</v>
      </c>
      <c r="V7" s="39">
        <v>6403057467.4420004</v>
      </c>
      <c r="W7" s="39">
        <v>6816969080.3620005</v>
      </c>
      <c r="X7" s="39">
        <v>7239556760.1520004</v>
      </c>
    </row>
    <row r="8" spans="1:24" x14ac:dyDescent="0.2">
      <c r="A8" s="40" t="s">
        <v>81</v>
      </c>
      <c r="B8" s="39">
        <f>B7/$C$9</f>
        <v>0.35340641012717783</v>
      </c>
      <c r="C8" s="39">
        <f t="shared" ref="C8:X8" si="0">C7/$C$9</f>
        <v>0.46367838266774658</v>
      </c>
      <c r="D8" s="39">
        <f t="shared" si="0"/>
        <v>0.69075722156047525</v>
      </c>
      <c r="E8" s="39">
        <f t="shared" si="0"/>
        <v>1.047709613087473</v>
      </c>
      <c r="F8" s="39">
        <f t="shared" si="0"/>
        <v>1.5105593533444923</v>
      </c>
      <c r="G8" s="39">
        <f t="shared" si="0"/>
        <v>2.0902307636349891</v>
      </c>
      <c r="H8" s="39">
        <f t="shared" si="0"/>
        <v>2.804441518550036</v>
      </c>
      <c r="I8" s="39">
        <f t="shared" si="0"/>
        <v>3.6850470120806333</v>
      </c>
      <c r="J8" s="39">
        <f t="shared" si="0"/>
        <v>4.7170912536969043</v>
      </c>
      <c r="K8" s="39">
        <f t="shared" si="0"/>
        <v>5.8936469066522674</v>
      </c>
      <c r="L8" s="39">
        <f t="shared" si="0"/>
        <v>7.2150651726061916</v>
      </c>
      <c r="M8" s="39">
        <f t="shared" si="0"/>
        <v>8.6814212818394516</v>
      </c>
      <c r="N8" s="39">
        <f t="shared" si="0"/>
        <v>10.292297320957523</v>
      </c>
      <c r="O8" s="39">
        <f t="shared" si="0"/>
        <v>12.046974259175666</v>
      </c>
      <c r="P8" s="39">
        <f t="shared" si="0"/>
        <v>13.825263342145428</v>
      </c>
      <c r="Q8" s="39">
        <f t="shared" si="0"/>
        <v>15.614124175075595</v>
      </c>
      <c r="R8" s="39">
        <f t="shared" si="0"/>
        <v>17.312903952321815</v>
      </c>
      <c r="S8" s="39">
        <f t="shared" si="0"/>
        <v>18.766951044326856</v>
      </c>
      <c r="T8" s="39">
        <f t="shared" si="0"/>
        <v>20.164442187361413</v>
      </c>
      <c r="U8" s="39">
        <f t="shared" si="0"/>
        <v>21.590814060521957</v>
      </c>
      <c r="V8" s="39">
        <f t="shared" si="0"/>
        <v>23.049162949755221</v>
      </c>
      <c r="W8" s="39">
        <f t="shared" si="0"/>
        <v>24.539125559258462</v>
      </c>
      <c r="X8" s="39">
        <f t="shared" si="0"/>
        <v>26.060319510986321</v>
      </c>
    </row>
    <row r="9" spans="1:24" x14ac:dyDescent="0.2">
      <c r="A9" t="s">
        <v>82</v>
      </c>
      <c r="B9" t="s">
        <v>83</v>
      </c>
      <c r="C9">
        <f>2.778*10^8</f>
        <v>277800000</v>
      </c>
      <c r="D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DemTechs_ELC</vt:lpstr>
      <vt:lpstr>Demands</vt:lpstr>
      <vt:lpstr>SD_Dem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Rio Kaswiyanto</dc:creator>
  <cp:keywords/>
  <dc:description/>
  <cp:lastModifiedBy>Rio Kaswiyanto</cp:lastModifiedBy>
  <cp:revision/>
  <dcterms:created xsi:type="dcterms:W3CDTF">2023-04-17T21:08:28Z</dcterms:created>
  <dcterms:modified xsi:type="dcterms:W3CDTF">2023-04-29T18:47:38Z</dcterms:modified>
  <cp:category/>
  <cp:contentStatus/>
</cp:coreProperties>
</file>