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oprmdt/Library/CloudStorage/GoogleDrive-rpk2133@columbia.edu/My Drive/0. CGEP/Fact Sheet/"/>
    </mc:Choice>
  </mc:AlternateContent>
  <xr:revisionPtr revIDLastSave="0" documentId="13_ncr:1_{D8D23BFC-7D1D-A145-8AD5-105E215CE521}" xr6:coauthVersionLast="47" xr6:coauthVersionMax="47" xr10:uidLastSave="{00000000-0000-0000-0000-000000000000}"/>
  <bookViews>
    <workbookView xWindow="0" yWindow="720" windowWidth="29400" windowHeight="18400" xr2:uid="{77E014E8-C58C-6A4A-8BF3-980D2EEFE25E}"/>
  </bookViews>
  <sheets>
    <sheet name="All" sheetId="1" r:id="rId1"/>
    <sheet name="Cofiring coal" sheetId="13" r:id="rId2"/>
    <sheet name="Conversion_Assump" sheetId="5" r:id="rId3"/>
    <sheet name="Refinery_EI" sheetId="8" r:id="rId4"/>
    <sheet name="Fertilizer_FAOSTAT" sheetId="9" r:id="rId5"/>
    <sheet name="ASEAN_ISO" sheetId="3" r:id="rId6"/>
    <sheet name="ISO 3166" sheetId="4" r:id="rId7"/>
    <sheet name="Ammonia_NetExport_WITS" sheetId="10" r:id="rId8"/>
    <sheet name="Methanol_NetExport_WITS" sheetId="11" r:id="rId9"/>
    <sheet name="AmmoniaProd_USGS" sheetId="12" r:id="rId10"/>
  </sheets>
  <externalReferences>
    <externalReference r:id="rId11"/>
    <externalReference r:id="rId12"/>
    <externalReference r:id="rId13"/>
  </externalReferences>
  <definedNames>
    <definedName name="_xlnm._FilterDatabase" localSheetId="0" hidden="1">All!$B$2:$O$65</definedName>
    <definedName name="_xlnm._FilterDatabase" localSheetId="9" hidden="1">AmmoniaProd_USGS!$A$1:$H$26</definedName>
    <definedName name="_xlnm._FilterDatabase" localSheetId="5" hidden="1">ASEAN_ISO!$B$2:$E$17</definedName>
  </definedNames>
  <calcPr calcId="191029"/>
  <pivotCaches>
    <pivotCache cacheId="1" r:id="rId14"/>
    <pivotCache cacheId="2" r:id="rId1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1" i="5" l="1"/>
  <c r="L14" i="13"/>
  <c r="K14" i="13"/>
  <c r="L4" i="13"/>
  <c r="L5" i="13"/>
  <c r="L6" i="13"/>
  <c r="L7" i="13"/>
  <c r="L8" i="13"/>
  <c r="L9" i="13"/>
  <c r="L10" i="13"/>
  <c r="L11" i="13"/>
  <c r="L12" i="13"/>
  <c r="L13" i="13"/>
  <c r="L3" i="13"/>
  <c r="K3" i="13"/>
  <c r="K4" i="13"/>
  <c r="K5" i="13"/>
  <c r="K6" i="13"/>
  <c r="K7" i="13"/>
  <c r="K8" i="13"/>
  <c r="K9" i="13"/>
  <c r="K10" i="13"/>
  <c r="K11" i="13"/>
  <c r="K12" i="13"/>
  <c r="K13" i="13"/>
  <c r="G18" i="1"/>
  <c r="E3" i="13"/>
  <c r="E4" i="13"/>
  <c r="E5" i="13"/>
  <c r="G20" i="1" s="1"/>
  <c r="E6" i="13"/>
  <c r="E7" i="13"/>
  <c r="G22" i="1" s="1"/>
  <c r="E8" i="13"/>
  <c r="G23" i="1" s="1"/>
  <c r="E9" i="13"/>
  <c r="G24" i="1" s="1"/>
  <c r="E10" i="13"/>
  <c r="G25" i="1" s="1"/>
  <c r="E11" i="13"/>
  <c r="E12" i="13"/>
  <c r="E13" i="13"/>
  <c r="G26" i="1"/>
  <c r="G27" i="1"/>
  <c r="D74" i="1"/>
  <c r="I55" i="1"/>
  <c r="I56" i="1"/>
  <c r="C74" i="1"/>
  <c r="G56" i="1"/>
  <c r="B56" i="1"/>
  <c r="G28" i="1"/>
  <c r="G21" i="1"/>
  <c r="G19" i="1"/>
  <c r="B55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7" i="1"/>
  <c r="B58" i="1"/>
  <c r="B59" i="1"/>
  <c r="B60" i="1"/>
  <c r="B61" i="1"/>
  <c r="B62" i="1"/>
  <c r="B63" i="1"/>
  <c r="B64" i="1"/>
  <c r="B65" i="1"/>
  <c r="G7" i="1"/>
  <c r="I7" i="1" s="1"/>
  <c r="B3" i="1"/>
  <c r="I13" i="1" l="1"/>
  <c r="I12" i="1"/>
  <c r="I11" i="1"/>
  <c r="I14" i="1"/>
  <c r="I64" i="1"/>
  <c r="I63" i="1"/>
  <c r="I65" i="1"/>
  <c r="B24" i="5"/>
  <c r="B22" i="5"/>
  <c r="B23" i="5"/>
  <c r="E22" i="5"/>
  <c r="G4" i="1"/>
  <c r="I4" i="1" s="1"/>
  <c r="G3" i="1"/>
  <c r="I3" i="1" s="1"/>
  <c r="G47" i="1" l="1"/>
  <c r="I47" i="1" s="1"/>
  <c r="E24" i="5"/>
  <c r="E23" i="5"/>
  <c r="D4" i="8"/>
  <c r="G50" i="1" s="1"/>
  <c r="I50" i="1" s="1"/>
  <c r="D5" i="8"/>
  <c r="G51" i="1" s="1"/>
  <c r="I51" i="1" s="1"/>
  <c r="D6" i="8"/>
  <c r="G52" i="1" s="1"/>
  <c r="I52" i="1" s="1"/>
  <c r="D7" i="8"/>
  <c r="G53" i="1" s="1"/>
  <c r="I53" i="1" s="1"/>
  <c r="D9" i="8"/>
  <c r="G54" i="1" s="1"/>
  <c r="I54" i="1" s="1"/>
  <c r="D3" i="8"/>
  <c r="G49" i="1" s="1"/>
  <c r="I49" i="1" s="1"/>
  <c r="I48" i="1"/>
  <c r="I46" i="1"/>
  <c r="C30" i="5"/>
  <c r="I57" i="1"/>
  <c r="I58" i="1"/>
  <c r="I59" i="1"/>
  <c r="I60" i="1"/>
  <c r="I61" i="1"/>
  <c r="I62" i="1"/>
  <c r="E5" i="11"/>
  <c r="E6" i="11"/>
  <c r="E14" i="11"/>
  <c r="E12" i="11"/>
  <c r="E7" i="11"/>
  <c r="E8" i="11"/>
  <c r="E10" i="11"/>
  <c r="E11" i="11"/>
  <c r="E13" i="11"/>
  <c r="E9" i="11"/>
  <c r="E15" i="11"/>
  <c r="I23" i="1"/>
  <c r="L12" i="10"/>
  <c r="K12" i="10"/>
  <c r="J12" i="10"/>
  <c r="G12" i="10"/>
  <c r="L11" i="10"/>
  <c r="K11" i="10"/>
  <c r="J11" i="10"/>
  <c r="G11" i="10"/>
  <c r="L10" i="10"/>
  <c r="K10" i="10"/>
  <c r="J10" i="10"/>
  <c r="G10" i="10"/>
  <c r="L9" i="10"/>
  <c r="K9" i="10"/>
  <c r="J9" i="10"/>
  <c r="G9" i="10"/>
  <c r="L8" i="10"/>
  <c r="K8" i="10"/>
  <c r="J8" i="10"/>
  <c r="G8" i="10"/>
  <c r="L7" i="10"/>
  <c r="K7" i="10"/>
  <c r="J7" i="10"/>
  <c r="G7" i="10"/>
  <c r="L6" i="10"/>
  <c r="H6" i="10"/>
  <c r="K6" i="10" s="1"/>
  <c r="G6" i="10"/>
  <c r="L5" i="10"/>
  <c r="K5" i="10"/>
  <c r="J5" i="10"/>
  <c r="G5" i="10"/>
  <c r="L4" i="10"/>
  <c r="K4" i="10"/>
  <c r="J4" i="10"/>
  <c r="G4" i="10"/>
  <c r="L3" i="10"/>
  <c r="K3" i="10"/>
  <c r="J3" i="10"/>
  <c r="H3" i="10"/>
  <c r="G3" i="10"/>
  <c r="C9" i="8"/>
  <c r="C7" i="8"/>
  <c r="C6" i="8"/>
  <c r="C5" i="8"/>
  <c r="C4" i="8"/>
  <c r="C3" i="8"/>
  <c r="I5" i="1"/>
  <c r="I6" i="1"/>
  <c r="I8" i="1"/>
  <c r="I9" i="1"/>
  <c r="I10" i="1"/>
  <c r="I19" i="1"/>
  <c r="I20" i="1"/>
  <c r="I21" i="1"/>
  <c r="I22" i="1"/>
  <c r="I24" i="1"/>
  <c r="I25" i="1"/>
  <c r="I26" i="1"/>
  <c r="I27" i="1"/>
  <c r="I28" i="1"/>
  <c r="G29" i="1"/>
  <c r="I29" i="1" s="1"/>
  <c r="G30" i="1"/>
  <c r="I30" i="1" s="1"/>
  <c r="G31" i="1"/>
  <c r="I31" i="1" s="1"/>
  <c r="I18" i="1"/>
  <c r="E16" i="11"/>
  <c r="E17" i="11"/>
  <c r="E18" i="11"/>
  <c r="D10" i="8" l="1"/>
  <c r="B25" i="5" s="1"/>
  <c r="C10" i="8"/>
  <c r="J6" i="10"/>
  <c r="C5" i="3"/>
  <c r="D5" i="3"/>
  <c r="C7" i="3"/>
  <c r="D7" i="3"/>
  <c r="C3" i="3"/>
  <c r="D3" i="3"/>
  <c r="D8" i="3"/>
  <c r="D6" i="3"/>
  <c r="D9" i="3"/>
  <c r="D11" i="3"/>
  <c r="D10" i="3"/>
  <c r="D13" i="3"/>
  <c r="D14" i="3"/>
  <c r="D15" i="3"/>
  <c r="D17" i="3"/>
  <c r="D16" i="3"/>
  <c r="D4" i="3"/>
  <c r="C8" i="3"/>
  <c r="C6" i="3"/>
  <c r="C9" i="3"/>
  <c r="C11" i="3"/>
  <c r="C10" i="3"/>
  <c r="C13" i="3"/>
  <c r="C14" i="3"/>
  <c r="C15" i="3"/>
  <c r="C17" i="3"/>
  <c r="C16" i="3"/>
  <c r="C4" i="3"/>
  <c r="E25" i="5" l="1"/>
  <c r="F25" i="5" s="1"/>
  <c r="C25" i="5"/>
  <c r="G39" i="1"/>
  <c r="G32" i="1"/>
  <c r="G40" i="1"/>
  <c r="G43" i="1"/>
  <c r="G33" i="1"/>
  <c r="G41" i="1"/>
  <c r="G45" i="1"/>
  <c r="G34" i="1"/>
  <c r="G42" i="1"/>
  <c r="G44" i="1"/>
  <c r="G35" i="1"/>
  <c r="G36" i="1"/>
  <c r="G37" i="1"/>
  <c r="G38" i="1"/>
</calcChain>
</file>

<file path=xl/sharedStrings.xml><?xml version="1.0" encoding="utf-8"?>
<sst xmlns="http://schemas.openxmlformats.org/spreadsheetml/2006/main" count="1479" uniqueCount="902">
  <si>
    <t>Country</t>
  </si>
  <si>
    <t>Indonesia</t>
  </si>
  <si>
    <t>Ammonia</t>
  </si>
  <si>
    <t>Production</t>
  </si>
  <si>
    <t>Status</t>
  </si>
  <si>
    <t>Source</t>
  </si>
  <si>
    <t>Malaysia</t>
  </si>
  <si>
    <t>China</t>
  </si>
  <si>
    <t>India</t>
  </si>
  <si>
    <t>Australia</t>
  </si>
  <si>
    <t>Year</t>
  </si>
  <si>
    <t>Date Reported</t>
  </si>
  <si>
    <t>Singapore</t>
  </si>
  <si>
    <t>Thailand</t>
  </si>
  <si>
    <t>Myanmar</t>
  </si>
  <si>
    <t>Cambodia</t>
  </si>
  <si>
    <t>Viet Nam</t>
  </si>
  <si>
    <t>Alpha-2</t>
  </si>
  <si>
    <t>Alpha-3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</si>
  <si>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</si>
  <si>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</si>
  <si>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</si>
  <si>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</si>
  <si>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</si>
  <si>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</si>
  <si>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</si>
  <si>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</si>
  <si>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</si>
  <si>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</si>
  <si>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</si>
  <si>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</si>
  <si>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</si>
  <si>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</si>
  <si>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</si>
  <si>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</si>
  <si>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</si>
  <si>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</si>
  <si>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</si>
  <si>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</si>
  <si>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</si>
  <si>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</si>
  <si>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</si>
  <si>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</si>
  <si>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</si>
  <si>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</si>
  <si>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</si>
  <si>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</si>
  <si>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</si>
  <si>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</si>
  <si>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</si>
  <si>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</si>
  <si>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</si>
  <si>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</si>
  <si>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</si>
  <si>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</si>
  <si>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</si>
  <si>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</si>
  <si>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</si>
  <si>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</si>
  <si>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</si>
  <si>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</si>
  <si>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</si>
  <si>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</si>
  <si>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 (the)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</si>
  <si>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</si>
  <si>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</si>
  <si>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</si>
  <si>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</si>
  <si>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</si>
  <si>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</si>
  <si>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</si>
  <si>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</si>
  <si>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</si>
  <si>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</si>
  <si>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</si>
  <si>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</si>
  <si>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</si>
  <si>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</si>
  <si>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</si>
  <si>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</si>
  <si>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</si>
  <si>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</si>
  <si>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</si>
  <si>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</si>
  <si>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</si>
  <si>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</si>
  <si>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</si>
  <si>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</si>
  <si>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</si>
  <si>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</si>
  <si>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</si>
  <si>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</si>
  <si>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</si>
  <si>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</si>
  <si>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</si>
  <si>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</si>
  <si>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Bonaire, Sint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</si>
  <si>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</si>
  <si>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</si>
  <si>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</si>
  <si>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</si>
  <si>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</si>
  <si>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</si>
  <si>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</si>
  <si>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</si>
  <si>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</si>
  <si>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</si>
  <si>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</si>
  <si>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</si>
  <si>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</si>
  <si>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</si>
  <si>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 (the)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</si>
  <si>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</si>
  <si>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</si>
  <si>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</si>
  <si>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</si>
  <si>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</si>
  <si>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</si>
  <si>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</si>
  <si>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</si>
  <si>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</si>
  <si>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</si>
  <si>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</si>
  <si>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BI</t>
  </si>
  <si>
    <t>BDI</t>
  </si>
  <si>
    <t>Cabo Verde</t>
  </si>
  <si>
    <t>CV</t>
  </si>
  <si>
    <t>CPV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</si>
  <si>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</si>
  <si>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</si>
  <si>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</si>
  <si>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</si>
  <si>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</si>
  <si>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</si>
  <si>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</si>
  <si>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</si>
  <si>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 (the)</t>
  </si>
  <si>
    <t>KY</t>
  </si>
  <si>
    <t>CYM</t>
  </si>
  <si>
    <t>Central African Republic (the)</t>
  </si>
  <si>
    <t>CF</t>
  </si>
  <si>
    <t>CAF</t>
  </si>
  <si>
    <t>Chad</t>
  </si>
  <si>
    <t>TD</t>
  </si>
  <si>
    <t>TCD</t>
  </si>
  <si>
    <t>Chile</t>
  </si>
  <si>
    <t>CL</t>
  </si>
  <si>
    <t>CHL</t>
  </si>
  <si>
    <t>CN</t>
  </si>
  <si>
    <t>CHN</t>
  </si>
  <si>
    <t>Christmas Island</t>
  </si>
  <si>
    <t>CX</t>
  </si>
  <si>
    <t>CXR</t>
  </si>
  <si>
    <t>Cocos (Keeling) Islands (the)</t>
  </si>
  <si>
    <t>CC</t>
  </si>
  <si>
    <t>CCK</t>
  </si>
  <si>
    <t>Colombia</t>
  </si>
  <si>
    <t>CO</t>
  </si>
  <si>
    <t>COL</t>
  </si>
  <si>
    <t>Comoros (the)</t>
  </si>
  <si>
    <t>KM</t>
  </si>
  <si>
    <t>COM</t>
  </si>
  <si>
    <t>Congo (the Democratic Republic of the)</t>
  </si>
  <si>
    <t>CD</t>
  </si>
  <si>
    <t>COD</t>
  </si>
  <si>
    <t>Congo (the)</t>
  </si>
  <si>
    <t>CG</t>
  </si>
  <si>
    <t>COG</t>
  </si>
  <si>
    <t>Cook Islands (the)</t>
  </si>
  <si>
    <t>CK</t>
  </si>
  <si>
    <t>COK</t>
  </si>
  <si>
    <t>Costa Rica</t>
  </si>
  <si>
    <t>CR</t>
  </si>
  <si>
    <t>CRI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</si>
  <si>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</si>
  <si>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</si>
  <si>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</si>
  <si>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</si>
  <si>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</si>
  <si>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</si>
  <si>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</si>
  <si>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</si>
  <si>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</si>
  <si>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</si>
  <si>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</si>
  <si>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</si>
  <si>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Czechia</t>
  </si>
  <si>
    <t>CZ</t>
  </si>
  <si>
    <t>CZE</t>
  </si>
  <si>
    <t>Côte d'Ivoire</t>
  </si>
  <si>
    <t>CI</t>
  </si>
  <si>
    <t>CIV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</si>
  <si>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</si>
  <si>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</si>
  <si>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</si>
  <si>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</si>
  <si>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</si>
  <si>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</si>
  <si>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</si>
  <si>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</si>
  <si>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</si>
  <si>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 (the)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</si>
  <si>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</si>
  <si>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</si>
  <si>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</si>
  <si>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</si>
  <si>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</si>
  <si>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</si>
  <si>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</si>
  <si>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</si>
  <si>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</si>
  <si>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</si>
  <si>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</si>
  <si>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</si>
  <si>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</si>
  <si>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</si>
  <si>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</si>
  <si>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</si>
  <si>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</si>
  <si>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</si>
  <si>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</si>
  <si>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</si>
  <si>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</si>
  <si>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</si>
  <si>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</si>
  <si>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</si>
  <si>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</si>
  <si>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</si>
  <si>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 Islands (the) [Malvinas]</t>
  </si>
  <si>
    <t>FK</t>
  </si>
  <si>
    <t>FLK</t>
  </si>
  <si>
    <t>Faroe Islands (the)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</si>
  <si>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</si>
  <si>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</si>
  <si>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</si>
  <si>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</si>
  <si>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</si>
  <si>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</si>
  <si>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</si>
  <si>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</si>
  <si>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</si>
  <si>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</si>
  <si>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</si>
  <si>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</si>
  <si>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</si>
  <si>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</si>
  <si>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</si>
  <si>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</si>
  <si>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</si>
  <si>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 (the)</t>
  </si>
  <si>
    <t>TF</t>
  </si>
  <si>
    <t>ATF</t>
  </si>
  <si>
    <t>Gabon</t>
  </si>
  <si>
    <t>GA</t>
  </si>
  <si>
    <t>GAB</t>
  </si>
  <si>
    <t>Gambia (the)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</si>
  <si>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</si>
  <si>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</si>
  <si>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</si>
  <si>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</si>
  <si>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</si>
  <si>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</si>
  <si>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</si>
  <si>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</si>
  <si>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</si>
  <si>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</si>
  <si>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</si>
  <si>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</si>
  <si>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</si>
  <si>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</si>
  <si>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</si>
  <si>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</si>
  <si>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</si>
  <si>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</si>
  <si>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</si>
  <si>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</si>
  <si>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</si>
  <si>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</si>
  <si>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</si>
  <si>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</si>
  <si>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</si>
  <si>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</si>
  <si>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</si>
  <si>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</si>
  <si>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</si>
  <si>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</si>
  <si>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</si>
  <si>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</si>
  <si>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</si>
  <si>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</si>
  <si>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</si>
  <si>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</si>
  <si>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</si>
  <si>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</si>
  <si>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</si>
  <si>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</si>
  <si>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</si>
  <si>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</si>
  <si>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</si>
  <si>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</si>
  <si>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</si>
  <si>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</si>
  <si>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</si>
  <si>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</si>
  <si>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</si>
  <si>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</si>
  <si>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(the)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</si>
  <si>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</si>
  <si>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</si>
  <si>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</si>
  <si>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</si>
  <si>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</si>
  <si>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</si>
  <si>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</si>
  <si>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</si>
  <si>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</si>
  <si>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</si>
  <si>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</si>
  <si>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</si>
  <si>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</si>
  <si>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</si>
  <si>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</t>
  </si>
  <si>
    <t>IND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</si>
  <si>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</si>
  <si>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</si>
  <si>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</si>
  <si>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</si>
  <si>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</si>
  <si>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</si>
  <si>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</si>
  <si>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</si>
  <si>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</si>
  <si>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</si>
  <si>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</si>
  <si>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</si>
  <si>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</si>
  <si>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</si>
  <si>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</si>
  <si>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</si>
  <si>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</si>
  <si>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</si>
  <si>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</si>
  <si>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</si>
  <si>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</si>
  <si>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</si>
  <si>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</si>
  <si>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</si>
  <si>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</si>
  <si>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</si>
  <si>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</si>
  <si>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</si>
  <si>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</si>
  <si>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</si>
  <si>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</si>
  <si>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</si>
  <si>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</si>
  <si>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</si>
  <si>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</si>
  <si>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</si>
  <si>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</si>
  <si>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</si>
  <si>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</si>
  <si>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</si>
  <si>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</si>
  <si>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(the Democratic People's Republic of)</t>
  </si>
  <si>
    <t>KP</t>
  </si>
  <si>
    <t>PRK</t>
  </si>
  <si>
    <t>Korea (the Republic of)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</si>
  <si>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</si>
  <si>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</si>
  <si>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</si>
  <si>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</si>
  <si>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</si>
  <si>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</si>
  <si>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</si>
  <si>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</si>
  <si>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 (the)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</si>
  <si>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</si>
  <si>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</si>
  <si>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</si>
  <si>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</si>
  <si>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</si>
  <si>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</si>
  <si>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</si>
  <si>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</si>
  <si>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</si>
  <si>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</si>
  <si>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</si>
  <si>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</si>
  <si>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</si>
  <si>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</si>
  <si>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</si>
  <si>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</si>
  <si>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</si>
  <si>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</si>
  <si>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</si>
  <si>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</si>
  <si>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</si>
  <si>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</si>
  <si>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</si>
  <si>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</si>
  <si>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</si>
  <si>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</si>
  <si>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</si>
  <si>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</si>
  <si>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</si>
  <si>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Madagascar</t>
  </si>
  <si>
    <t>MG</t>
  </si>
  <si>
    <t>MDG</t>
  </si>
  <si>
    <t>Malawi</t>
  </si>
  <si>
    <t>MW</t>
  </si>
  <si>
    <t>MWI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</si>
  <si>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</si>
  <si>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</si>
  <si>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</si>
  <si>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</si>
  <si>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</si>
  <si>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</si>
  <si>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</si>
  <si>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</si>
  <si>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</si>
  <si>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</si>
  <si>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</si>
  <si>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 (the)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</si>
  <si>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</si>
  <si>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</si>
  <si>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</si>
  <si>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</si>
  <si>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</si>
  <si>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</si>
  <si>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</si>
  <si>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</si>
  <si>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</si>
  <si>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</si>
  <si>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</si>
  <si>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</si>
  <si>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</si>
  <si>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</si>
  <si>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</si>
  <si>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</si>
  <si>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</si>
  <si>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</si>
  <si>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</si>
  <si>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</si>
  <si>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Moldova (the Republic of)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</si>
  <si>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</si>
  <si>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</si>
  <si>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</si>
  <si>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</si>
  <si>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</si>
  <si>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</si>
  <si>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</si>
  <si>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</si>
  <si>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</si>
  <si>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</si>
  <si>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</si>
  <si>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</si>
  <si>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</si>
  <si>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</si>
  <si>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</si>
  <si>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</si>
  <si>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</si>
  <si>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</si>
  <si>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</si>
  <si>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</si>
  <si>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</si>
  <si>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</si>
  <si>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</si>
  <si>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</si>
  <si>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</si>
  <si>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</si>
  <si>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</si>
  <si>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</si>
  <si>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</si>
  <si>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</si>
  <si>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</si>
  <si>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 (the)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</si>
  <si>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</si>
  <si>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</si>
  <si>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</si>
  <si>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</si>
  <si>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</si>
  <si>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</si>
  <si>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</si>
  <si>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</si>
  <si>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</si>
  <si>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</si>
  <si>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</si>
  <si>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 (the)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</si>
  <si>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</si>
  <si>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</si>
  <si>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</si>
  <si>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</si>
  <si>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</si>
  <si>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</si>
  <si>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</si>
  <si>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</si>
  <si>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</si>
  <si>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</si>
  <si>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</si>
  <si>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 (the)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</si>
  <si>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</si>
  <si>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</si>
  <si>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</si>
  <si>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</si>
  <si>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</si>
  <si>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</si>
  <si>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</si>
  <si>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</si>
  <si>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</si>
  <si>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</si>
  <si>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</si>
  <si>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</si>
  <si>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</si>
  <si>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</si>
  <si>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</si>
  <si>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</si>
  <si>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</si>
  <si>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</si>
  <si>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</si>
  <si>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</si>
  <si>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</si>
  <si>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</si>
  <si>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</si>
  <si>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</si>
  <si>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</si>
  <si>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</si>
  <si>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</si>
  <si>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</si>
  <si>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</si>
  <si>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 (the)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</si>
  <si>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</si>
  <si>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</si>
  <si>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</si>
  <si>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</si>
  <si>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</si>
  <si>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</si>
  <si>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</si>
  <si>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</si>
  <si>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</si>
  <si>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</si>
  <si>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</si>
  <si>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</si>
  <si>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</si>
  <si>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</si>
  <si>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</si>
  <si>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</si>
  <si>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</si>
  <si>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North Macedonia</t>
  </si>
  <si>
    <t>MK</t>
  </si>
  <si>
    <t>MKD</t>
  </si>
  <si>
    <t>Romania</t>
  </si>
  <si>
    <t>RO</t>
  </si>
  <si>
    <t>ROU</t>
  </si>
  <si>
    <t>Russian Federation (the)</t>
  </si>
  <si>
    <t>RU</t>
  </si>
  <si>
    <t>RUS</t>
  </si>
  <si>
    <t>Rwanda</t>
  </si>
  <si>
    <t>RW</t>
  </si>
  <si>
    <t>RWA</t>
  </si>
  <si>
    <t>Réunion</t>
  </si>
  <si>
    <t>RE</t>
  </si>
  <si>
    <t>REU</t>
  </si>
  <si>
    <t>Saint Barthélemy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</si>
  <si>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</si>
  <si>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</si>
  <si>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</si>
  <si>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</si>
  <si>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</si>
  <si>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</si>
  <si>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</si>
  <si>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</si>
  <si>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</si>
  <si>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</si>
  <si>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</si>
  <si>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</si>
  <si>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</si>
  <si>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</si>
  <si>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</si>
  <si>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</si>
  <si>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</si>
  <si>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</si>
  <si>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</si>
  <si>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</si>
  <si>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</si>
  <si>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</si>
  <si>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</si>
  <si>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</si>
  <si>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</si>
  <si>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</si>
  <si>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</si>
  <si>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</si>
  <si>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</si>
  <si>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</si>
  <si>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</si>
  <si>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</si>
  <si>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</si>
  <si>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</si>
  <si>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</si>
  <si>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</si>
  <si>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</si>
  <si>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</si>
  <si>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</si>
  <si>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</si>
  <si>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</si>
  <si>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</si>
  <si>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</si>
  <si>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</si>
  <si>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</si>
  <si>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</si>
  <si>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</si>
  <si>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</si>
  <si>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</si>
  <si>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</si>
  <si>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</si>
  <si>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</si>
  <si>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</si>
  <si>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</si>
  <si>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</si>
  <si>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</si>
  <si>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</si>
  <si>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</si>
  <si>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</si>
  <si>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</si>
  <si>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</si>
  <si>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</si>
  <si>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</si>
  <si>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</si>
  <si>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</si>
  <si>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</si>
  <si>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</si>
  <si>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</si>
  <si>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</si>
  <si>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</si>
  <si>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</si>
  <si>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</si>
  <si>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</si>
  <si>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</si>
  <si>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</si>
  <si>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</si>
  <si>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 (the)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</si>
  <si>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</si>
  <si>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</si>
  <si>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</si>
  <si>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</si>
  <si>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</si>
  <si>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</si>
  <si>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</si>
  <si>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</si>
  <si>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</si>
  <si>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</si>
  <si>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</si>
  <si>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</si>
  <si>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</si>
  <si>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</si>
  <si>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</si>
  <si>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</si>
  <si>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</si>
  <si>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 (Province of China)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</si>
  <si>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</si>
  <si>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</si>
  <si>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</si>
  <si>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</si>
  <si>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</si>
  <si>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</si>
  <si>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</si>
  <si>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</si>
  <si>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</si>
  <si>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</si>
  <si>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</si>
  <si>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</si>
  <si>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</si>
  <si>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</si>
  <si>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</si>
  <si>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</si>
  <si>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</si>
  <si>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</si>
  <si>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</si>
  <si>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</si>
  <si>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</si>
  <si>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</si>
  <si>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</si>
  <si>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</si>
  <si>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</si>
  <si>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</si>
  <si>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</si>
  <si>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</si>
  <si>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</si>
  <si>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</si>
  <si>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</si>
  <si>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</si>
  <si>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</si>
  <si>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</si>
  <si>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 (the)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</si>
  <si>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</si>
  <si>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</si>
  <si>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</si>
  <si>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</si>
  <si>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</si>
  <si>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</si>
  <si>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</si>
  <si>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</si>
  <si>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</si>
  <si>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</si>
  <si>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</si>
  <si>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 (the)</t>
  </si>
  <si>
    <t>AE</t>
  </si>
  <si>
    <t>ARE</t>
  </si>
  <si>
    <t>United Kingdom of Great Britain and Northern Ireland (the)</t>
  </si>
  <si>
    <t>GB</t>
  </si>
  <si>
    <t>GBR</t>
  </si>
  <si>
    <t>United States Minor Outlying Islands (the)</t>
  </si>
  <si>
    <t>UM</t>
  </si>
  <si>
    <t>UMI</t>
  </si>
  <si>
    <t>United States of America (the)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</si>
  <si>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</si>
  <si>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</si>
  <si>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</si>
  <si>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</si>
  <si>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</si>
  <si>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</si>
  <si>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</si>
  <si>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</si>
  <si>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</si>
  <si>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</si>
  <si>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</si>
  <si>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</si>
  <si>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</si>
  <si>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</si>
  <si>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</si>
  <si>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</si>
  <si>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</si>
  <si>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</si>
  <si>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</si>
  <si>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</si>
  <si>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</si>
  <si>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</si>
  <si>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</si>
  <si>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</si>
  <si>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</si>
  <si>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</si>
  <si>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</si>
  <si>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</si>
  <si>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</si>
  <si>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</si>
  <si>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</si>
  <si>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</si>
  <si>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</si>
  <si>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</si>
  <si>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</si>
  <si>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</si>
  <si>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</si>
  <si>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Åland Islands</t>
  </si>
  <si>
    <t>AX</t>
  </si>
  <si>
    <t>ALA</t>
  </si>
  <si>
    <t>ASEAN+ Member State</t>
  </si>
  <si>
    <t>Country Code</t>
  </si>
  <si>
    <t>https://worldsteel.org/wp-content/uploads/World-Steel-in-Figures-2022-1.pdf</t>
  </si>
  <si>
    <t>Cement</t>
  </si>
  <si>
    <t>US Geological Survey 2023</t>
  </si>
  <si>
    <t>Ammonia LHV</t>
  </si>
  <si>
    <t>GJ/ton</t>
  </si>
  <si>
    <t>Hydrogen LHV</t>
  </si>
  <si>
    <t>Coal to electricity</t>
  </si>
  <si>
    <t>kg coal to 1 kWh electricity</t>
  </si>
  <si>
    <t>ASEAN</t>
  </si>
  <si>
    <t>Ammonia cofiring (%w)</t>
  </si>
  <si>
    <t>tons cement</t>
  </si>
  <si>
    <t>https://ember-climate.org/data-catalogue/yearly-electricity-data/</t>
  </si>
  <si>
    <t>Demand</t>
  </si>
  <si>
    <t>tons Ammonia</t>
  </si>
  <si>
    <t>Ammonia to Hydrogen</t>
  </si>
  <si>
    <t>tons H2</t>
  </si>
  <si>
    <t>Value2</t>
  </si>
  <si>
    <t>Commodities2</t>
  </si>
  <si>
    <t>Value1</t>
  </si>
  <si>
    <t>Commodities1</t>
  </si>
  <si>
    <t>Coal Cofiring</t>
  </si>
  <si>
    <t>Methanol</t>
  </si>
  <si>
    <t>Capacity</t>
  </si>
  <si>
    <t>Philippines</t>
  </si>
  <si>
    <t>Vietnam</t>
  </si>
  <si>
    <t>Total</t>
  </si>
  <si>
    <t>Grand Total</t>
  </si>
  <si>
    <t>Percentage</t>
  </si>
  <si>
    <t>Sum of Value</t>
  </si>
  <si>
    <t>Row Labels</t>
  </si>
  <si>
    <t>Import Quantity</t>
  </si>
  <si>
    <t>Export Quantity</t>
  </si>
  <si>
    <t>Agricultural Use</t>
  </si>
  <si>
    <t>Column Labels</t>
  </si>
  <si>
    <t>Southeast Asia</t>
  </si>
  <si>
    <t>Region</t>
  </si>
  <si>
    <t>Sourced from FAOSTAT</t>
  </si>
  <si>
    <t>Value in Ton</t>
  </si>
  <si>
    <t>South Asia</t>
  </si>
  <si>
    <t>South America</t>
  </si>
  <si>
    <t>North America</t>
  </si>
  <si>
    <t>Middle East</t>
  </si>
  <si>
    <t>Europe</t>
  </si>
  <si>
    <t>East Asia</t>
  </si>
  <si>
    <t>Central Asia</t>
  </si>
  <si>
    <t>Central America and the Caribbean</t>
  </si>
  <si>
    <t>Australia and Oceania</t>
  </si>
  <si>
    <t>Africa</t>
  </si>
  <si>
    <t>https://kaltimmethanol.com/manufacturing.html#:~:text=Following%20the%20first%20drop%20of,MTPY%20on%20July%2029th%2C%202000.</t>
  </si>
  <si>
    <t>https://iopscience.iop.org/article/10.1088/1755-1315/882/1/012073/pdf</t>
  </si>
  <si>
    <t xml:space="preserve">https://sarens.prowly.com/217026-the-new-methanol-plant-in-sarawak-will-almost-double-petronas-chemical-groups-current-production-in-malaysia </t>
  </si>
  <si>
    <t xml:space="preserve">https://www.brunei-methanol.com/company-profile </t>
  </si>
  <si>
    <t xml:space="preserve">https://www.ijglobal.com/articles/40427/brunei-methanol-bruneis-first-project-financing </t>
  </si>
  <si>
    <t>ton methanol</t>
  </si>
  <si>
    <t>Refinery</t>
  </si>
  <si>
    <t>thousands BPD</t>
  </si>
  <si>
    <t>Energy Institute</t>
  </si>
  <si>
    <t>Fertilizer</t>
  </si>
  <si>
    <t>ton nitrogen based fertilizer</t>
  </si>
  <si>
    <t>FAOSTAT</t>
  </si>
  <si>
    <t>ReporterCode</t>
  </si>
  <si>
    <t>ReporterISO3</t>
  </si>
  <si>
    <t>ReporterName</t>
  </si>
  <si>
    <t>Import Value in 1000 USD</t>
  </si>
  <si>
    <t>Export Value in 1000 USD</t>
  </si>
  <si>
    <t>Net Value</t>
  </si>
  <si>
    <t>Import Quantity (kg)</t>
  </si>
  <si>
    <t>Export Quantity (kg)</t>
  </si>
  <si>
    <t>Net Export Quantity (ton)</t>
  </si>
  <si>
    <t>Price per ton import</t>
  </si>
  <si>
    <t>Price per ton export</t>
  </si>
  <si>
    <t>Brunei Darsm</t>
  </si>
  <si>
    <t>Estimated from export price</t>
  </si>
  <si>
    <t>Data from WITS - World Integrated Trade Solution</t>
  </si>
  <si>
    <t>https://wits.worldbank.org/dataproviders.html</t>
  </si>
  <si>
    <t>ton steel</t>
  </si>
  <si>
    <t>WITS</t>
  </si>
  <si>
    <t>Lao P.Dem.R</t>
  </si>
  <si>
    <t>Net Export</t>
  </si>
  <si>
    <t>Gross Imports</t>
  </si>
  <si>
    <t>Gross Exports</t>
  </si>
  <si>
    <t>Sum of Quantity</t>
  </si>
  <si>
    <t>Unit in kg</t>
  </si>
  <si>
    <t>m3 H2 per ton of oil processed</t>
  </si>
  <si>
    <t>m3 per 1 kg of H2</t>
  </si>
  <si>
    <t>Ammonia cofiring</t>
  </si>
  <si>
    <t>Hydrogen in Refinery</t>
  </si>
  <si>
    <t>kg of crude equals to 1 barrel</t>
  </si>
  <si>
    <t>kg H2 per barrel</t>
  </si>
  <si>
    <t>ton per thousands barrel</t>
  </si>
  <si>
    <t>in a year</t>
  </si>
  <si>
    <t>https://www.ifri.org/sites/default/files/atoms/files/tu_china_hydrogen_economy_2020_1.pdf</t>
  </si>
  <si>
    <t>Methanol production</t>
  </si>
  <si>
    <t xml:space="preserve">to </t>
  </si>
  <si>
    <t>kg of H2 usage per ton of methanol production</t>
  </si>
  <si>
    <t>Plant production, ammonia - contained nitrogen</t>
  </si>
  <si>
    <t>World total (rounded)</t>
  </si>
  <si>
    <t>MCS2023</t>
  </si>
  <si>
    <t>Other countries</t>
  </si>
  <si>
    <t>Russia</t>
  </si>
  <si>
    <t>Netherlands</t>
  </si>
  <si>
    <t>Iran</t>
  </si>
  <si>
    <t>United States</t>
  </si>
  <si>
    <t>Reserves_notes</t>
  </si>
  <si>
    <t>Reserves_kt</t>
  </si>
  <si>
    <t>Prod_notes</t>
  </si>
  <si>
    <t>Prod_kt_est_2022</t>
  </si>
  <si>
    <t>Prod_kt_2021</t>
  </si>
  <si>
    <t>Type</t>
  </si>
  <si>
    <t>Throughput</t>
  </si>
  <si>
    <t>Max</t>
  </si>
  <si>
    <t>Min</t>
  </si>
  <si>
    <t>kg H2 per ton oil crude</t>
  </si>
  <si>
    <t>middle number=</t>
  </si>
  <si>
    <t>ton H2 per ton of Methanol</t>
  </si>
  <si>
    <t>https://www.midrex.com/wp-content/uploads/MidrexSTATSBook2021.pdf</t>
  </si>
  <si>
    <t>https://www.mdpi.com/2305-7084/3/4/87#:~:text=According%20to%20Equation%20(1)%2C</t>
  </si>
  <si>
    <t>ton H2 needed to produce 1 ton Ammonia (NH3)</t>
  </si>
  <si>
    <t>https://www.pupuk-indonesia.com/media-info/384/detail#:~:text=Pupuk%20Indonesia%20controls%20four%20percent,grey%20ammonia%2C%20still%20emitting%20carbon.</t>
  </si>
  <si>
    <t>Indonesia National Hydrogen Strategy 2023</t>
  </si>
  <si>
    <t>https://wri-india.org/blog/emission-reduction-potential-green-hydrogen-ammonia-synthesis-fertilizer-industry#:~:text=The%20fertilizer%20industry%20consumes%20hydrogen,naphtha%2C%20or%20coal%20are%20employed.</t>
  </si>
  <si>
    <t>Urea to Ammonia Required</t>
  </si>
  <si>
    <t>ton of ammonia is required to produce 1 ton of urea</t>
  </si>
  <si>
    <t>Refineries capacity and throughput (thousand BPD) from Energy Institute</t>
  </si>
  <si>
    <t>https://www.bizbrunei.com/2023/02/brunei-fertilizer-industries-exports-reach-us322-million/</t>
  </si>
  <si>
    <t>https://www.nsenergybusiness.com/projects/hengyi-pmb-refinery-and-petrochemical-project/</t>
  </si>
  <si>
    <t>Iron Reduction Hydrogen Requirement</t>
  </si>
  <si>
    <t>https://rmi.org/wp-content/uploads/2019/09/green-steel-insight-brief.pdf</t>
  </si>
  <si>
    <t>kWh of power is required to generate hydrogen to produced 1 ton of crude steel using DRI tech</t>
  </si>
  <si>
    <t>Hydrogen electrolysis</t>
  </si>
  <si>
    <t>kWh of power is required to generate 1 kg of hydrogen</t>
  </si>
  <si>
    <t>efficiency</t>
  </si>
  <si>
    <t>kg of hydrogen is required to produce 1 ton of crude steel using DRI</t>
  </si>
  <si>
    <t>Used</t>
  </si>
  <si>
    <t>Steel BF</t>
  </si>
  <si>
    <t>Steel DRI</t>
  </si>
  <si>
    <t>TWh</t>
  </si>
  <si>
    <t>Ammonia Needed for cofiring (ton)</t>
  </si>
  <si>
    <t>Source:</t>
  </si>
  <si>
    <t>ember-climate.org</t>
  </si>
  <si>
    <t>Brunei</t>
  </si>
  <si>
    <t>DRI Steel</t>
  </si>
  <si>
    <t>Low Refinery</t>
  </si>
  <si>
    <t>High Refinery</t>
  </si>
  <si>
    <t>based on Fan's recommendation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</si>
</sst>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#####0.00"/>
    <numFmt numFmtId="165" formatCode="_(* #,##0_);_(* \(#,##0\);_(* &quot;-&quot;??_);_(@_)"/>
    <numFmt numFmtId="166" formatCode="#,##0.000"/>
  </numFmts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3"/>
      <color rgb="FF333333"/>
      <name val="Helvetica Neue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12529"/>
      <name val="Inherit"/>
    </font>
    <font>
      <sz val="12"/>
      <color rgb="FF000000"/>
      <name val="Calibri"/>
      <family val="2"/>
      <scheme val="minor"/>
    </font>
    <font>
      <u/>
      <sz val="12"/>
      <color rgb="FF0563C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</cellStyleXfs>
  <cellXfs count="39">
    <xf numFmtId="0" fontId="0" fillId="0" borderId="0" xfId="0"/>
    <xf numFmtId="3" fontId="0" fillId="0" borderId="0" xfId="0" applyNumberFormat="1"/>
    <xf numFmtId="17" fontId="0" fillId="0" borderId="0" xfId="0" applyNumberFormat="1"/>
    <xf numFmtId="0" fontId="1" fillId="0" borderId="0" xfId="1"/>
    <xf numFmtId="0" fontId="3" fillId="0" borderId="0" xfId="0" applyFont="1"/>
    <xf numFmtId="9" fontId="0" fillId="0" borderId="0" xfId="0" applyNumberFormat="1"/>
    <xf numFmtId="15" fontId="0" fillId="0" borderId="0" xfId="0" applyNumberFormat="1"/>
    <xf numFmtId="3" fontId="0" fillId="2" borderId="0" xfId="0" applyNumberFormat="1" applyFill="1"/>
    <xf numFmtId="0" fontId="0" fillId="2" borderId="0" xfId="0" applyFill="1"/>
    <xf numFmtId="0" fontId="0" fillId="0" borderId="1" xfId="0" applyBorder="1"/>
    <xf numFmtId="0" fontId="5" fillId="0" borderId="2" xfId="0" applyFont="1" applyBorder="1"/>
    <xf numFmtId="0" fontId="5" fillId="0" borderId="0" xfId="0" applyFont="1"/>
    <xf numFmtId="10" fontId="0" fillId="0" borderId="0" xfId="0" applyNumberFormat="1"/>
    <xf numFmtId="0" fontId="0" fillId="0" borderId="0" xfId="0" applyAlignment="1">
      <alignment horizontal="left"/>
    </xf>
    <xf numFmtId="0" fontId="0" fillId="0" borderId="0" xfId="0" pivotButton="1"/>
    <xf numFmtId="0" fontId="6" fillId="0" borderId="0" xfId="0" applyFont="1"/>
    <xf numFmtId="0" fontId="0" fillId="0" borderId="3" xfId="0" applyBorder="1"/>
    <xf numFmtId="44" fontId="0" fillId="0" borderId="0" xfId="3" applyFont="1"/>
    <xf numFmtId="44" fontId="0" fillId="0" borderId="0" xfId="0" applyNumberFormat="1"/>
    <xf numFmtId="3" fontId="0" fillId="3" borderId="0" xfId="0" applyNumberFormat="1" applyFill="1"/>
    <xf numFmtId="3" fontId="0" fillId="0" borderId="4" xfId="0" applyNumberFormat="1" applyBorder="1"/>
    <xf numFmtId="3" fontId="0" fillId="0" borderId="5" xfId="0" applyNumberFormat="1" applyBorder="1"/>
    <xf numFmtId="0" fontId="0" fillId="3" borderId="0" xfId="0" applyFill="1"/>
    <xf numFmtId="3" fontId="0" fillId="4" borderId="0" xfId="0" applyNumberFormat="1" applyFill="1"/>
    <xf numFmtId="0" fontId="0" fillId="0" borderId="6" xfId="0" applyBorder="1"/>
    <xf numFmtId="43" fontId="0" fillId="0" borderId="0" xfId="2" applyFont="1"/>
    <xf numFmtId="165" fontId="0" fillId="0" borderId="0" xfId="2" applyNumberFormat="1" applyFont="1"/>
    <xf numFmtId="166" fontId="0" fillId="0" borderId="0" xfId="0" applyNumberFormat="1"/>
    <xf numFmtId="0" fontId="7" fillId="0" borderId="0" xfId="0" applyFont="1"/>
    <xf numFmtId="3" fontId="7" fillId="0" borderId="0" xfId="0" applyNumberFormat="1" applyFont="1"/>
    <xf numFmtId="0" fontId="8" fillId="0" borderId="0" xfId="0" applyFont="1"/>
    <xf numFmtId="9" fontId="7" fillId="0" borderId="0" xfId="0" applyNumberFormat="1" applyFont="1"/>
    <xf numFmtId="0" fontId="0" fillId="0" borderId="7" xfId="0" applyBorder="1"/>
    <xf numFmtId="165" fontId="0" fillId="0" borderId="7" xfId="2" applyNumberFormat="1" applyFont="1" applyBorder="1"/>
    <xf numFmtId="0" fontId="5" fillId="0" borderId="7" xfId="0" applyFont="1" applyBorder="1"/>
    <xf numFmtId="165" fontId="5" fillId="0" borderId="7" xfId="2" applyNumberFormat="1" applyFont="1" applyBorder="1"/>
    <xf numFmtId="43" fontId="0" fillId="0" borderId="0" xfId="0" applyNumberFormat="1"/>
    <xf numFmtId="4" fontId="0" fillId="0" borderId="0" xfId="2" applyNumberFormat="1" applyFont="1"/>
    <xf numFmtId="4" fontId="0" fillId="0" borderId="0" xfId="0" applyNumberFormat="1"/>
  </cellXfs>
  <cellStyles count="4">
    <cellStyle name="Comma" xfId="2" builtinId="3"/>
    <cellStyle name="Currency" xfId="3" builtinId="4"/>
    <cellStyle name="Hyperlink" xfId="1" builtinId="8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rioprmdt/Library/CloudStorage/GoogleDrive-rpk2133@columbia.edu/My%20Drive/0.%20CGEP/yearly_full_release_long_format.csv" TargetMode="External"/><Relationship Id="rId1" Type="http://schemas.openxmlformats.org/officeDocument/2006/relationships/externalLinkPath" Target="/Users/rioprmdt/Library/CloudStorage/GoogleDrive-rpk2133@columbia.edu/My%20Drive/0.%20CGEP/yearly_full_release_long_format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ement%20Production%20USGS%202023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rioprmdt/Library/CloudStorage/GoogleDrive-rpk2133@columbia.edu/My%20Drive/0.%20CGEP/Energy%20Institute/Statistical%20Review%20of%20World%20Energy%20Data.xlsx" TargetMode="External"/><Relationship Id="rId1" Type="http://schemas.openxmlformats.org/officeDocument/2006/relationships/externalLinkPath" Target="/Users/rioprmdt/Library/CloudStorage/GoogleDrive-rpk2133@columbia.edu/My%20Drive/0.%20CGEP/Energy%20Institute/Statistical%20Review%20of%20World%20Energy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yearly_full_release_long_format"/>
    </sheetNames>
    <sheetDataSet>
      <sheetData sheetId="0">
        <row r="2">
          <cell r="F2" t="str">
            <v>AUS</v>
          </cell>
          <cell r="G2">
            <v>126.79</v>
          </cell>
          <cell r="H2">
            <v>12679000</v>
          </cell>
        </row>
        <row r="3">
          <cell r="F3" t="str">
            <v>BRN</v>
          </cell>
          <cell r="G3">
            <v>2.3199999999999998</v>
          </cell>
          <cell r="H3">
            <v>232000</v>
          </cell>
        </row>
        <row r="4">
          <cell r="F4" t="str">
            <v>KHM</v>
          </cell>
          <cell r="G4">
            <v>3.65</v>
          </cell>
          <cell r="H4">
            <v>365000</v>
          </cell>
        </row>
        <row r="5">
          <cell r="F5" t="str">
            <v>CHN</v>
          </cell>
          <cell r="G5">
            <v>5339.14</v>
          </cell>
          <cell r="H5">
            <v>533914000</v>
          </cell>
        </row>
        <row r="6">
          <cell r="F6" t="str">
            <v>IND</v>
          </cell>
          <cell r="G6">
            <v>1271.1400000000001</v>
          </cell>
          <cell r="H6">
            <v>127114000</v>
          </cell>
        </row>
        <row r="7">
          <cell r="F7" t="str">
            <v>IDN</v>
          </cell>
          <cell r="G7">
            <v>189.96</v>
          </cell>
          <cell r="H7">
            <v>18996000</v>
          </cell>
        </row>
        <row r="8">
          <cell r="F8" t="str">
            <v>LAO</v>
          </cell>
          <cell r="G8">
            <v>10.81</v>
          </cell>
          <cell r="H8">
            <v>1081000</v>
          </cell>
        </row>
        <row r="9">
          <cell r="F9" t="str">
            <v>MYS</v>
          </cell>
          <cell r="G9">
            <v>77.28</v>
          </cell>
          <cell r="H9">
            <v>7728000</v>
          </cell>
        </row>
        <row r="10">
          <cell r="F10" t="str">
            <v>MMR</v>
          </cell>
          <cell r="G10">
            <v>0.89</v>
          </cell>
          <cell r="H10">
            <v>89000</v>
          </cell>
        </row>
        <row r="11">
          <cell r="F11" t="str">
            <v>PHL</v>
          </cell>
          <cell r="G11">
            <v>49.22</v>
          </cell>
          <cell r="H11">
            <v>4922000</v>
          </cell>
        </row>
        <row r="12">
          <cell r="F12" t="str">
            <v>SGP</v>
          </cell>
          <cell r="G12">
            <v>0</v>
          </cell>
          <cell r="H12">
            <v>0</v>
          </cell>
        </row>
        <row r="13">
          <cell r="F13" t="str">
            <v>THA</v>
          </cell>
          <cell r="G13">
            <v>38.44</v>
          </cell>
          <cell r="H13">
            <v>3844000</v>
          </cell>
        </row>
        <row r="14">
          <cell r="F14" t="str">
            <v>TLS</v>
          </cell>
          <cell r="G14">
            <v>0</v>
          </cell>
          <cell r="H14">
            <v>0</v>
          </cell>
        </row>
        <row r="15">
          <cell r="F15" t="str">
            <v>VNM</v>
          </cell>
          <cell r="G15">
            <v>114.12</v>
          </cell>
          <cell r="H15">
            <v>11412000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verview"/>
      <sheetName val="Data"/>
    </sheetNames>
    <sheetDataSet>
      <sheetData sheetId="0"/>
      <sheetData sheetId="1">
        <row r="6">
          <cell r="A6" t="str">
            <v>CHN</v>
          </cell>
          <cell r="B6" t="str">
            <v>China</v>
          </cell>
          <cell r="C6">
            <v>2100</v>
          </cell>
        </row>
        <row r="7">
          <cell r="A7" t="str">
            <v>IND</v>
          </cell>
          <cell r="B7" t="str">
            <v>India</v>
          </cell>
          <cell r="C7">
            <v>370</v>
          </cell>
        </row>
        <row r="8">
          <cell r="A8" t="str">
            <v>VNM</v>
          </cell>
          <cell r="B8" t="str">
            <v>Viet nam</v>
          </cell>
          <cell r="C8">
            <v>120</v>
          </cell>
        </row>
        <row r="9">
          <cell r="A9" t="e">
            <v>#N/A</v>
          </cell>
          <cell r="B9" t="str">
            <v>United States</v>
          </cell>
          <cell r="C9">
            <v>95</v>
          </cell>
        </row>
        <row r="10">
          <cell r="A10" t="str">
            <v>TUR</v>
          </cell>
          <cell r="B10" t="str">
            <v>Turkey</v>
          </cell>
          <cell r="C10">
            <v>85</v>
          </cell>
        </row>
        <row r="11">
          <cell r="A11" t="str">
            <v>BRA</v>
          </cell>
          <cell r="B11" t="str">
            <v>Brazil</v>
          </cell>
          <cell r="C11">
            <v>65</v>
          </cell>
        </row>
        <row r="12">
          <cell r="A12" t="str">
            <v>IDN</v>
          </cell>
          <cell r="B12" t="str">
            <v>Indonesia</v>
          </cell>
          <cell r="C12">
            <v>64</v>
          </cell>
        </row>
        <row r="13">
          <cell r="A13" t="e">
            <v>#N/A</v>
          </cell>
          <cell r="B13" t="str">
            <v>Russia</v>
          </cell>
          <cell r="C13">
            <v>62</v>
          </cell>
        </row>
        <row r="14">
          <cell r="A14" t="e">
            <v>#N/A</v>
          </cell>
          <cell r="B14" t="str">
            <v>Iran</v>
          </cell>
          <cell r="C14">
            <v>62</v>
          </cell>
        </row>
        <row r="15">
          <cell r="A15" t="str">
            <v>SAU</v>
          </cell>
          <cell r="B15" t="str">
            <v>Saudi Arabia</v>
          </cell>
          <cell r="C15">
            <v>54</v>
          </cell>
        </row>
        <row r="16">
          <cell r="A16" t="str">
            <v>EGY</v>
          </cell>
          <cell r="B16" t="str">
            <v>Egypt</v>
          </cell>
          <cell r="C16">
            <v>51</v>
          </cell>
        </row>
        <row r="17">
          <cell r="A17" t="str">
            <v>JPN</v>
          </cell>
          <cell r="B17" t="str">
            <v>Japan</v>
          </cell>
          <cell r="C17">
            <v>50</v>
          </cell>
        </row>
        <row r="18">
          <cell r="A18" t="e">
            <v>#N/A</v>
          </cell>
          <cell r="B18" t="str">
            <v>South Korea</v>
          </cell>
          <cell r="C18">
            <v>50</v>
          </cell>
        </row>
        <row r="19">
          <cell r="A19" t="str">
            <v>MEX</v>
          </cell>
          <cell r="B19" t="str">
            <v>Mexico</v>
          </cell>
          <cell r="C19">
            <v>50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ents"/>
      <sheetName val="Primary Energy Consumption"/>
      <sheetName val="Primary Energy - Cons by fuel"/>
      <sheetName val="Primary Energy - Cons capita"/>
      <sheetName val="CO2 Emissions from Energy"/>
      <sheetName val="Natural Gas Flaring"/>
      <sheetName val="CO2 from Flaring"/>
      <sheetName val="CO2e Methane, Process emissions"/>
      <sheetName val="CO2e Emissions"/>
      <sheetName val="Oil - Proved reserves"/>
      <sheetName val="Oil - Proved reserves history"/>
      <sheetName val="Oil Production - Barrels"/>
      <sheetName val="Oil Production - Tonnes"/>
      <sheetName val="Oil Production - Crude Conds"/>
      <sheetName val="Oil Production - NGLs"/>
      <sheetName val="Total Liquids - Consumption"/>
      <sheetName val="Oil Consumption - Barrels"/>
      <sheetName val="Oil Consumption - Tonnes"/>
      <sheetName val="Oil Consumption - EJ"/>
      <sheetName val="Oil - Regional Consumption"/>
      <sheetName val="Oil - Spot crude prices"/>
      <sheetName val="Oil crude prices since 1861"/>
      <sheetName val="Oil - Refinery throughput"/>
      <sheetName val="Oil - Refining capacity"/>
      <sheetName val="Oil - Regional refining margins"/>
      <sheetName val="Oil - Trade movements"/>
      <sheetName val="Oil - Inter-area movements"/>
      <sheetName val="Oil - Trade 2021 and 2022"/>
      <sheetName val="Gas - Proved reserves"/>
      <sheetName val="Gas - Proved reserves history "/>
      <sheetName val="Gas Production - Bcm"/>
      <sheetName val="Gas Production - Bcf"/>
      <sheetName val="Gas Production - EJ"/>
      <sheetName val="Gas Consumption - Bcm"/>
      <sheetName val="Gas Consumption - Bcf"/>
      <sheetName val="Gas Consumption - EJ"/>
      <sheetName val="Gas Prices "/>
      <sheetName val="Gas - Inter-regional trade"/>
      <sheetName val="Gas - LNG imports"/>
      <sheetName val="Gas - LNG exports"/>
      <sheetName val="Gas - Trade movts LNG"/>
      <sheetName val="Gas - Trade movts - pipeline"/>
      <sheetName val="Coal - Reserves"/>
      <sheetName val="Coal Production - Tonnes"/>
      <sheetName val="Coal Production - EJ"/>
      <sheetName val="Coal Consumption - EJ"/>
      <sheetName val="Coal Prices"/>
      <sheetName val="Coal - Trade movements"/>
      <sheetName val="Coal - Inter area movts"/>
      <sheetName val="Nuclear Generation - TWh"/>
      <sheetName val="Nuclear Consumption - EJ"/>
      <sheetName val="Hydro Generation - TWh"/>
      <sheetName val="Hydro Consumption - EJ"/>
      <sheetName val="Renewables Consumption - EJ"/>
      <sheetName val="Renewables power - EJ"/>
      <sheetName val="Renewable power - TWh"/>
      <sheetName val="Renewables Generation by Source"/>
      <sheetName val="Solar Generation - TWh"/>
      <sheetName val="Solar Consumption - EJ"/>
      <sheetName val="Solar Capacity"/>
      <sheetName val="Wind Generation - TWh"/>
      <sheetName val="Wind Consumption - EJ"/>
      <sheetName val="Wind Capacity"/>
      <sheetName val="Geo Biomass Other - TWh"/>
      <sheetName val="Geo Biomass Other - EJ"/>
      <sheetName val="Biofuels production - Kboed"/>
      <sheetName val="Biofuels production - PJ"/>
      <sheetName val="Biofuels Consumption - Kboed"/>
      <sheetName val="Biofuels consumption - PJ"/>
      <sheetName val="Electricity Generation"/>
      <sheetName val="Elec generation by fuel"/>
      <sheetName val="Elec Gen from Oil"/>
      <sheetName val="Elec Gen from Gas"/>
      <sheetName val="Elec Gen from Coal"/>
      <sheetName val="Elec Gen from Other"/>
      <sheetName val="Cobalt Production-Reserves"/>
      <sheetName val="Lithium Production-Reserves"/>
      <sheetName val="Graphite Production-Reserves"/>
      <sheetName val="Rare Earth Production-Reserves"/>
      <sheetName val="Cobalt and Lithium - Prices"/>
      <sheetName val="Approximate conversion factors"/>
      <sheetName val="Definitions"/>
      <sheetName val="Methodolog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>
        <row r="3">
          <cell r="A3" t="str">
            <v>Thousand barrels daily*</v>
          </cell>
          <cell r="B3">
            <v>1980</v>
          </cell>
          <cell r="C3">
            <v>1981</v>
          </cell>
          <cell r="D3">
            <v>1982</v>
          </cell>
          <cell r="E3">
            <v>1983</v>
          </cell>
          <cell r="F3">
            <v>1984</v>
          </cell>
          <cell r="G3">
            <v>1985</v>
          </cell>
          <cell r="H3">
            <v>1986</v>
          </cell>
          <cell r="I3">
            <v>1987</v>
          </cell>
          <cell r="J3">
            <v>1988</v>
          </cell>
          <cell r="K3">
            <v>1989</v>
          </cell>
          <cell r="L3">
            <v>1990</v>
          </cell>
          <cell r="M3">
            <v>1991</v>
          </cell>
          <cell r="N3">
            <v>1992</v>
          </cell>
          <cell r="O3">
            <v>1993</v>
          </cell>
          <cell r="P3">
            <v>1994</v>
          </cell>
          <cell r="Q3">
            <v>1995</v>
          </cell>
          <cell r="R3">
            <v>1996</v>
          </cell>
          <cell r="S3">
            <v>1997</v>
          </cell>
          <cell r="T3">
            <v>1998</v>
          </cell>
          <cell r="U3">
            <v>1999</v>
          </cell>
          <cell r="V3">
            <v>2000</v>
          </cell>
          <cell r="W3">
            <v>2001</v>
          </cell>
          <cell r="X3">
            <v>2002</v>
          </cell>
          <cell r="Y3">
            <v>2003</v>
          </cell>
          <cell r="Z3">
            <v>2004</v>
          </cell>
          <cell r="AA3">
            <v>2005</v>
          </cell>
          <cell r="AB3">
            <v>2006</v>
          </cell>
          <cell r="AC3">
            <v>2007</v>
          </cell>
          <cell r="AD3">
            <v>2008</v>
          </cell>
          <cell r="AE3">
            <v>2009</v>
          </cell>
          <cell r="AF3">
            <v>2010</v>
          </cell>
          <cell r="AG3">
            <v>2011</v>
          </cell>
          <cell r="AH3">
            <v>2012</v>
          </cell>
          <cell r="AI3">
            <v>2013</v>
          </cell>
          <cell r="AJ3">
            <v>2014</v>
          </cell>
          <cell r="AK3">
            <v>2015</v>
          </cell>
          <cell r="AL3">
            <v>2016</v>
          </cell>
          <cell r="AM3">
            <v>2017</v>
          </cell>
          <cell r="AN3">
            <v>2018</v>
          </cell>
          <cell r="AO3">
            <v>2019</v>
          </cell>
          <cell r="AP3">
            <v>2020</v>
          </cell>
          <cell r="AQ3">
            <v>2021</v>
          </cell>
          <cell r="AR3">
            <v>2022</v>
          </cell>
          <cell r="AS3">
            <v>2022</v>
          </cell>
          <cell r="AT3" t="str">
            <v>2012-22</v>
          </cell>
          <cell r="AU3">
            <v>2022</v>
          </cell>
          <cell r="AV3"/>
          <cell r="AW3"/>
          <cell r="AX3"/>
          <cell r="AY3"/>
          <cell r="AZ3"/>
          <cell r="BA3"/>
          <cell r="BB3"/>
          <cell r="BC3"/>
          <cell r="BD3"/>
          <cell r="BE3"/>
          <cell r="BF3"/>
          <cell r="BG3"/>
        </row>
        <row r="81">
          <cell r="A81" t="str">
            <v>Australia</v>
          </cell>
          <cell r="B81">
            <v>569</v>
          </cell>
          <cell r="C81">
            <v>534</v>
          </cell>
          <cell r="D81">
            <v>546</v>
          </cell>
          <cell r="E81">
            <v>505</v>
          </cell>
          <cell r="F81">
            <v>507</v>
          </cell>
          <cell r="G81">
            <v>495</v>
          </cell>
          <cell r="H81">
            <v>482</v>
          </cell>
          <cell r="I81">
            <v>482</v>
          </cell>
          <cell r="J81">
            <v>513</v>
          </cell>
          <cell r="K81">
            <v>532</v>
          </cell>
          <cell r="L81">
            <v>533</v>
          </cell>
          <cell r="M81">
            <v>536</v>
          </cell>
          <cell r="N81">
            <v>559</v>
          </cell>
          <cell r="O81">
            <v>584</v>
          </cell>
          <cell r="P81">
            <v>599</v>
          </cell>
          <cell r="Q81">
            <v>603</v>
          </cell>
          <cell r="R81">
            <v>634</v>
          </cell>
          <cell r="S81">
            <v>662</v>
          </cell>
          <cell r="T81">
            <v>687</v>
          </cell>
          <cell r="U81">
            <v>682</v>
          </cell>
          <cell r="V81">
            <v>674</v>
          </cell>
          <cell r="W81">
            <v>635</v>
          </cell>
          <cell r="X81">
            <v>670</v>
          </cell>
          <cell r="Y81">
            <v>668</v>
          </cell>
          <cell r="Z81">
            <v>615</v>
          </cell>
          <cell r="AA81">
            <v>605</v>
          </cell>
          <cell r="AB81">
            <v>597</v>
          </cell>
          <cell r="AC81">
            <v>614</v>
          </cell>
          <cell r="AD81">
            <v>570</v>
          </cell>
          <cell r="AE81">
            <v>577</v>
          </cell>
          <cell r="AF81">
            <v>606</v>
          </cell>
          <cell r="AG81">
            <v>627</v>
          </cell>
          <cell r="AH81">
            <v>600</v>
          </cell>
          <cell r="AI81">
            <v>588</v>
          </cell>
          <cell r="AJ81">
            <v>538</v>
          </cell>
          <cell r="AK81">
            <v>427</v>
          </cell>
          <cell r="AL81">
            <v>433</v>
          </cell>
          <cell r="AM81">
            <v>419</v>
          </cell>
          <cell r="AN81">
            <v>474</v>
          </cell>
          <cell r="AO81">
            <v>465</v>
          </cell>
          <cell r="AP81">
            <v>388</v>
          </cell>
          <cell r="AQ81">
            <v>286</v>
          </cell>
          <cell r="AR81">
            <v>228</v>
          </cell>
          <cell r="AS81">
            <v>-0.20369999999999999</v>
          </cell>
          <cell r="AT81">
            <v>-9.2200000000000004E-2</v>
          </cell>
          <cell r="AU81">
            <v>2.8E-3</v>
          </cell>
          <cell r="AV81"/>
          <cell r="AW81"/>
          <cell r="AX81"/>
          <cell r="AY81"/>
          <cell r="AZ81"/>
          <cell r="BA81"/>
          <cell r="BB81"/>
          <cell r="BC81"/>
          <cell r="BD81"/>
          <cell r="BE81"/>
          <cell r="BF81"/>
          <cell r="BG81"/>
        </row>
        <row r="82">
          <cell r="A82" t="str">
            <v>Bangladesh</v>
          </cell>
          <cell r="B82">
            <v>25</v>
          </cell>
          <cell r="C82">
            <v>26</v>
          </cell>
          <cell r="D82">
            <v>26</v>
          </cell>
          <cell r="E82">
            <v>20</v>
          </cell>
          <cell r="F82">
            <v>23</v>
          </cell>
          <cell r="G82">
            <v>22</v>
          </cell>
          <cell r="H82">
            <v>22</v>
          </cell>
          <cell r="I82">
            <v>23</v>
          </cell>
          <cell r="J82">
            <v>23</v>
          </cell>
          <cell r="K82">
            <v>24</v>
          </cell>
          <cell r="L82">
            <v>22</v>
          </cell>
          <cell r="M82">
            <v>24</v>
          </cell>
          <cell r="N82">
            <v>22</v>
          </cell>
          <cell r="O82">
            <v>29</v>
          </cell>
          <cell r="P82">
            <v>26</v>
          </cell>
          <cell r="Q82">
            <v>30</v>
          </cell>
          <cell r="R82">
            <v>26</v>
          </cell>
          <cell r="S82">
            <v>30</v>
          </cell>
          <cell r="T82">
            <v>27</v>
          </cell>
          <cell r="U82">
            <v>22</v>
          </cell>
          <cell r="V82">
            <v>29</v>
          </cell>
          <cell r="W82">
            <v>29</v>
          </cell>
          <cell r="X82">
            <v>27</v>
          </cell>
          <cell r="Y82">
            <v>31</v>
          </cell>
          <cell r="Z82">
            <v>26</v>
          </cell>
          <cell r="AA82">
            <v>23</v>
          </cell>
          <cell r="AB82">
            <v>26</v>
          </cell>
          <cell r="AC82">
            <v>25</v>
          </cell>
          <cell r="AD82">
            <v>25</v>
          </cell>
          <cell r="AE82">
            <v>18</v>
          </cell>
          <cell r="AF82">
            <v>26</v>
          </cell>
          <cell r="AG82">
            <v>27</v>
          </cell>
          <cell r="AH82">
            <v>24</v>
          </cell>
          <cell r="AI82">
            <v>27</v>
          </cell>
          <cell r="AJ82">
            <v>24</v>
          </cell>
          <cell r="AK82">
            <v>25</v>
          </cell>
          <cell r="AL82">
            <v>23</v>
          </cell>
          <cell r="AM82">
            <v>28</v>
          </cell>
          <cell r="AN82">
            <v>25</v>
          </cell>
          <cell r="AO82">
            <v>28</v>
          </cell>
          <cell r="AP82">
            <v>22</v>
          </cell>
          <cell r="AQ82">
            <v>31</v>
          </cell>
          <cell r="AR82">
            <v>28</v>
          </cell>
          <cell r="AS82">
            <v>-0.1086</v>
          </cell>
          <cell r="AT82">
            <v>1.47E-2</v>
          </cell>
          <cell r="AU82">
            <v>2.9999999999999997E-4</v>
          </cell>
          <cell r="AV82"/>
          <cell r="AW82"/>
          <cell r="AX82"/>
          <cell r="AY82"/>
          <cell r="AZ82"/>
          <cell r="BA82"/>
          <cell r="BB82"/>
          <cell r="BC82"/>
          <cell r="BD82"/>
          <cell r="BE82"/>
          <cell r="BF82"/>
          <cell r="BG82"/>
        </row>
        <row r="83">
          <cell r="A83" t="str">
            <v>China</v>
          </cell>
          <cell r="B83">
            <v>1510</v>
          </cell>
          <cell r="C83">
            <v>1435</v>
          </cell>
          <cell r="D83">
            <v>1447</v>
          </cell>
          <cell r="E83">
            <v>1602</v>
          </cell>
          <cell r="F83">
            <v>1638</v>
          </cell>
          <cell r="G83">
            <v>1697</v>
          </cell>
          <cell r="H83">
            <v>1839</v>
          </cell>
          <cell r="I83">
            <v>1952</v>
          </cell>
          <cell r="J83">
            <v>2035</v>
          </cell>
          <cell r="K83">
            <v>2114</v>
          </cell>
          <cell r="L83">
            <v>2153</v>
          </cell>
          <cell r="M83">
            <v>2282</v>
          </cell>
          <cell r="N83">
            <v>2426</v>
          </cell>
          <cell r="O83">
            <v>2570</v>
          </cell>
          <cell r="P83">
            <v>2548</v>
          </cell>
          <cell r="Q83">
            <v>2711</v>
          </cell>
          <cell r="R83">
            <v>2850</v>
          </cell>
          <cell r="S83">
            <v>3084</v>
          </cell>
          <cell r="T83">
            <v>3060</v>
          </cell>
          <cell r="U83">
            <v>3686</v>
          </cell>
          <cell r="V83">
            <v>4067</v>
          </cell>
          <cell r="W83">
            <v>4098</v>
          </cell>
          <cell r="X83">
            <v>4334</v>
          </cell>
          <cell r="Y83">
            <v>4788</v>
          </cell>
          <cell r="Z83">
            <v>5555</v>
          </cell>
          <cell r="AA83">
            <v>5832</v>
          </cell>
          <cell r="AB83">
            <v>6235</v>
          </cell>
          <cell r="AC83">
            <v>6594</v>
          </cell>
          <cell r="AD83">
            <v>6828</v>
          </cell>
          <cell r="AE83">
            <v>7452</v>
          </cell>
          <cell r="AF83">
            <v>8408</v>
          </cell>
          <cell r="AG83">
            <v>8686</v>
          </cell>
          <cell r="AH83">
            <v>9199</v>
          </cell>
          <cell r="AI83">
            <v>9599</v>
          </cell>
          <cell r="AJ83">
            <v>10165</v>
          </cell>
          <cell r="AK83">
            <v>10824</v>
          </cell>
          <cell r="AL83">
            <v>11304</v>
          </cell>
          <cell r="AM83">
            <v>11844</v>
          </cell>
          <cell r="AN83">
            <v>12574</v>
          </cell>
          <cell r="AO83">
            <v>13433</v>
          </cell>
          <cell r="AP83">
            <v>13824</v>
          </cell>
          <cell r="AQ83">
            <v>14461</v>
          </cell>
          <cell r="AR83">
            <v>13892</v>
          </cell>
          <cell r="AS83">
            <v>-3.9300000000000002E-2</v>
          </cell>
          <cell r="AT83">
            <v>4.2099999999999999E-2</v>
          </cell>
          <cell r="AU83">
            <v>0.16950000000000001</v>
          </cell>
          <cell r="AV83"/>
          <cell r="AW83"/>
          <cell r="AX83"/>
          <cell r="AY83"/>
          <cell r="AZ83"/>
          <cell r="BA83"/>
          <cell r="BB83"/>
          <cell r="BC83"/>
          <cell r="BD83"/>
          <cell r="BE83"/>
          <cell r="BF83"/>
          <cell r="BG83"/>
        </row>
        <row r="84">
          <cell r="A84" t="str">
            <v>India</v>
          </cell>
          <cell r="B84">
            <v>502</v>
          </cell>
          <cell r="C84">
            <v>593</v>
          </cell>
          <cell r="D84">
            <v>645</v>
          </cell>
          <cell r="E84">
            <v>694</v>
          </cell>
          <cell r="F84">
            <v>706</v>
          </cell>
          <cell r="G84">
            <v>828</v>
          </cell>
          <cell r="H84">
            <v>902</v>
          </cell>
          <cell r="I84">
            <v>953</v>
          </cell>
          <cell r="J84">
            <v>959</v>
          </cell>
          <cell r="K84">
            <v>1044</v>
          </cell>
          <cell r="L84">
            <v>1038</v>
          </cell>
          <cell r="M84">
            <v>1023</v>
          </cell>
          <cell r="N84">
            <v>1089</v>
          </cell>
          <cell r="O84">
            <v>1074</v>
          </cell>
          <cell r="P84">
            <v>1133</v>
          </cell>
          <cell r="Q84">
            <v>1165</v>
          </cell>
          <cell r="R84">
            <v>1236</v>
          </cell>
          <cell r="S84">
            <v>1296</v>
          </cell>
          <cell r="T84">
            <v>1339</v>
          </cell>
          <cell r="U84">
            <v>1597</v>
          </cell>
          <cell r="V84">
            <v>2039</v>
          </cell>
          <cell r="W84">
            <v>2144</v>
          </cell>
          <cell r="X84">
            <v>2212</v>
          </cell>
          <cell r="Y84">
            <v>2380</v>
          </cell>
          <cell r="Z84">
            <v>2559</v>
          </cell>
          <cell r="AA84">
            <v>2561</v>
          </cell>
          <cell r="AB84">
            <v>2860</v>
          </cell>
          <cell r="AC84">
            <v>3107</v>
          </cell>
          <cell r="AD84">
            <v>3213</v>
          </cell>
          <cell r="AE84">
            <v>3641</v>
          </cell>
          <cell r="AF84">
            <v>3899</v>
          </cell>
          <cell r="AG84">
            <v>4085</v>
          </cell>
          <cell r="AH84">
            <v>4302</v>
          </cell>
          <cell r="AI84">
            <v>4462</v>
          </cell>
          <cell r="AJ84">
            <v>4475</v>
          </cell>
          <cell r="AK84">
            <v>4561</v>
          </cell>
          <cell r="AL84">
            <v>4930</v>
          </cell>
          <cell r="AM84">
            <v>5010</v>
          </cell>
          <cell r="AN84">
            <v>5154</v>
          </cell>
          <cell r="AO84">
            <v>5119</v>
          </cell>
          <cell r="AP84">
            <v>4493</v>
          </cell>
          <cell r="AQ84">
            <v>4792</v>
          </cell>
          <cell r="AR84">
            <v>5082</v>
          </cell>
          <cell r="AS84">
            <v>6.0499999999999998E-2</v>
          </cell>
          <cell r="AT84">
            <v>1.6799999999999999E-2</v>
          </cell>
          <cell r="AU84">
            <v>6.2E-2</v>
          </cell>
          <cell r="AV84"/>
          <cell r="AW84"/>
          <cell r="AX84"/>
          <cell r="AY84"/>
          <cell r="AZ84"/>
          <cell r="BA84"/>
          <cell r="BB84"/>
          <cell r="BC84"/>
          <cell r="BD84"/>
          <cell r="BE84"/>
          <cell r="BF84"/>
          <cell r="BG84"/>
        </row>
        <row r="85">
          <cell r="A85" t="str">
            <v>Indonesia</v>
          </cell>
          <cell r="B85">
            <v>527</v>
          </cell>
          <cell r="C85">
            <v>531</v>
          </cell>
          <cell r="D85">
            <v>500</v>
          </cell>
          <cell r="E85">
            <v>506</v>
          </cell>
          <cell r="F85">
            <v>545</v>
          </cell>
          <cell r="G85">
            <v>586</v>
          </cell>
          <cell r="H85">
            <v>639</v>
          </cell>
          <cell r="I85">
            <v>646</v>
          </cell>
          <cell r="J85">
            <v>674</v>
          </cell>
          <cell r="K85">
            <v>682</v>
          </cell>
          <cell r="L85">
            <v>750</v>
          </cell>
          <cell r="M85">
            <v>780</v>
          </cell>
          <cell r="N85">
            <v>825</v>
          </cell>
          <cell r="O85">
            <v>810</v>
          </cell>
          <cell r="P85">
            <v>851</v>
          </cell>
          <cell r="Q85">
            <v>897</v>
          </cell>
          <cell r="R85">
            <v>936</v>
          </cell>
          <cell r="S85">
            <v>914</v>
          </cell>
          <cell r="T85">
            <v>931</v>
          </cell>
          <cell r="U85">
            <v>938</v>
          </cell>
          <cell r="V85">
            <v>987</v>
          </cell>
          <cell r="W85">
            <v>990</v>
          </cell>
          <cell r="X85">
            <v>981</v>
          </cell>
          <cell r="Y85">
            <v>982</v>
          </cell>
          <cell r="Z85">
            <v>1003</v>
          </cell>
          <cell r="AA85">
            <v>980</v>
          </cell>
          <cell r="AB85">
            <v>913</v>
          </cell>
          <cell r="AC85">
            <v>904</v>
          </cell>
          <cell r="AD85">
            <v>910</v>
          </cell>
          <cell r="AE85">
            <v>900</v>
          </cell>
          <cell r="AF85">
            <v>853</v>
          </cell>
          <cell r="AG85">
            <v>880</v>
          </cell>
          <cell r="AH85">
            <v>820</v>
          </cell>
          <cell r="AI85">
            <v>822</v>
          </cell>
          <cell r="AJ85">
            <v>848</v>
          </cell>
          <cell r="AK85">
            <v>836</v>
          </cell>
          <cell r="AL85">
            <v>885</v>
          </cell>
          <cell r="AM85">
            <v>885</v>
          </cell>
          <cell r="AN85">
            <v>916</v>
          </cell>
          <cell r="AO85">
            <v>918</v>
          </cell>
          <cell r="AP85">
            <v>826</v>
          </cell>
          <cell r="AQ85">
            <v>824</v>
          </cell>
          <cell r="AR85">
            <v>845</v>
          </cell>
          <cell r="AS85">
            <v>2.4400000000000002E-2</v>
          </cell>
          <cell r="AT85">
            <v>3.0000000000000001E-3</v>
          </cell>
          <cell r="AU85">
            <v>1.03E-2</v>
          </cell>
          <cell r="AV85"/>
          <cell r="AW85"/>
          <cell r="AX85"/>
          <cell r="AY85"/>
          <cell r="AZ85"/>
          <cell r="BA85"/>
          <cell r="BB85"/>
          <cell r="BC85"/>
          <cell r="BD85"/>
          <cell r="BE85"/>
          <cell r="BF85"/>
          <cell r="BG85"/>
        </row>
        <row r="86">
          <cell r="A86" t="str">
            <v>Japan</v>
          </cell>
          <cell r="B86">
            <v>4015</v>
          </cell>
          <cell r="C86">
            <v>3630</v>
          </cell>
          <cell r="D86">
            <v>3360</v>
          </cell>
          <cell r="E86">
            <v>3254</v>
          </cell>
          <cell r="F86">
            <v>3355</v>
          </cell>
          <cell r="G86">
            <v>3120</v>
          </cell>
          <cell r="H86">
            <v>2991</v>
          </cell>
          <cell r="I86">
            <v>2910</v>
          </cell>
          <cell r="J86">
            <v>2990</v>
          </cell>
          <cell r="K86">
            <v>3175</v>
          </cell>
          <cell r="L86">
            <v>3437</v>
          </cell>
          <cell r="M86">
            <v>3653</v>
          </cell>
          <cell r="N86">
            <v>3882</v>
          </cell>
          <cell r="O86">
            <v>3982</v>
          </cell>
          <cell r="P86">
            <v>4167</v>
          </cell>
          <cell r="Q86">
            <v>4169</v>
          </cell>
          <cell r="R86">
            <v>4168</v>
          </cell>
          <cell r="S86">
            <v>4319</v>
          </cell>
          <cell r="T86">
            <v>4212</v>
          </cell>
          <cell r="U86">
            <v>4149</v>
          </cell>
          <cell r="V86">
            <v>4145</v>
          </cell>
          <cell r="W86">
            <v>4107</v>
          </cell>
          <cell r="X86">
            <v>3986</v>
          </cell>
          <cell r="Y86">
            <v>4118</v>
          </cell>
          <cell r="Z86">
            <v>4037</v>
          </cell>
          <cell r="AA86">
            <v>4136</v>
          </cell>
          <cell r="AB86">
            <v>4026</v>
          </cell>
          <cell r="AC86">
            <v>3995</v>
          </cell>
          <cell r="AD86">
            <v>3946</v>
          </cell>
          <cell r="AE86">
            <v>3626</v>
          </cell>
          <cell r="AF86">
            <v>3619</v>
          </cell>
          <cell r="AG86">
            <v>3410</v>
          </cell>
          <cell r="AH86">
            <v>3400</v>
          </cell>
          <cell r="AI86">
            <v>3453</v>
          </cell>
          <cell r="AJ86">
            <v>3289</v>
          </cell>
          <cell r="AK86">
            <v>3258</v>
          </cell>
          <cell r="AL86">
            <v>3280</v>
          </cell>
          <cell r="AM86">
            <v>3214</v>
          </cell>
          <cell r="AN86">
            <v>3059</v>
          </cell>
          <cell r="AO86">
            <v>3046</v>
          </cell>
          <cell r="AP86">
            <v>2492</v>
          </cell>
          <cell r="AQ86">
            <v>2488</v>
          </cell>
          <cell r="AR86">
            <v>2694</v>
          </cell>
          <cell r="AS86">
            <v>8.2699999999999996E-2</v>
          </cell>
          <cell r="AT86">
            <v>-2.3E-2</v>
          </cell>
          <cell r="AU86">
            <v>3.2899999999999999E-2</v>
          </cell>
          <cell r="AV86"/>
          <cell r="AW86"/>
          <cell r="AX86"/>
          <cell r="AY86"/>
          <cell r="AZ86"/>
          <cell r="BA86"/>
          <cell r="BB86"/>
          <cell r="BC86"/>
          <cell r="BD86"/>
          <cell r="BE86"/>
          <cell r="BF86"/>
          <cell r="BG86"/>
        </row>
        <row r="87">
          <cell r="A87" t="str">
            <v>Malaysia</v>
          </cell>
          <cell r="B87">
            <v>123</v>
          </cell>
          <cell r="C87">
            <v>121</v>
          </cell>
          <cell r="D87">
            <v>114</v>
          </cell>
          <cell r="E87">
            <v>141</v>
          </cell>
          <cell r="F87">
            <v>161</v>
          </cell>
          <cell r="G87">
            <v>159</v>
          </cell>
          <cell r="H87">
            <v>148</v>
          </cell>
          <cell r="I87">
            <v>152</v>
          </cell>
          <cell r="J87">
            <v>159</v>
          </cell>
          <cell r="K87">
            <v>164</v>
          </cell>
          <cell r="L87">
            <v>184</v>
          </cell>
          <cell r="M87">
            <v>197</v>
          </cell>
          <cell r="N87">
            <v>212</v>
          </cell>
          <cell r="O87">
            <v>212</v>
          </cell>
          <cell r="P87">
            <v>284</v>
          </cell>
          <cell r="Q87">
            <v>338</v>
          </cell>
          <cell r="R87">
            <v>380</v>
          </cell>
          <cell r="S87">
            <v>375</v>
          </cell>
          <cell r="T87">
            <v>358</v>
          </cell>
          <cell r="U87">
            <v>369</v>
          </cell>
          <cell r="V87">
            <v>452</v>
          </cell>
          <cell r="W87">
            <v>493</v>
          </cell>
          <cell r="X87">
            <v>473</v>
          </cell>
          <cell r="Y87">
            <v>530</v>
          </cell>
          <cell r="Z87">
            <v>528</v>
          </cell>
          <cell r="AA87">
            <v>509</v>
          </cell>
          <cell r="AB87">
            <v>522</v>
          </cell>
          <cell r="AC87">
            <v>557</v>
          </cell>
          <cell r="AD87">
            <v>559</v>
          </cell>
          <cell r="AE87">
            <v>554</v>
          </cell>
          <cell r="AF87">
            <v>470</v>
          </cell>
          <cell r="AG87">
            <v>516</v>
          </cell>
          <cell r="AH87">
            <v>575</v>
          </cell>
          <cell r="AI87">
            <v>557</v>
          </cell>
          <cell r="AJ87">
            <v>552</v>
          </cell>
          <cell r="AK87">
            <v>514</v>
          </cell>
          <cell r="AL87">
            <v>574</v>
          </cell>
          <cell r="AM87">
            <v>570</v>
          </cell>
          <cell r="AN87">
            <v>566</v>
          </cell>
          <cell r="AO87">
            <v>586</v>
          </cell>
          <cell r="AP87">
            <v>491</v>
          </cell>
          <cell r="AQ87">
            <v>571</v>
          </cell>
          <cell r="AR87">
            <v>584</v>
          </cell>
          <cell r="AS87">
            <v>2.2100000000000002E-2</v>
          </cell>
          <cell r="AT87">
            <v>1.6000000000000001E-3</v>
          </cell>
          <cell r="AU87">
            <v>7.1000000000000004E-3</v>
          </cell>
          <cell r="AV87"/>
          <cell r="AW87"/>
          <cell r="AX87"/>
          <cell r="AY87"/>
          <cell r="AZ87"/>
          <cell r="BA87"/>
          <cell r="BB87"/>
          <cell r="BC87"/>
          <cell r="BD87"/>
          <cell r="BE87"/>
          <cell r="BF87"/>
          <cell r="BG87"/>
        </row>
        <row r="88">
          <cell r="A88" t="str">
            <v>New Zealand</v>
          </cell>
          <cell r="B88">
            <v>46</v>
          </cell>
          <cell r="C88">
            <v>46</v>
          </cell>
          <cell r="D88">
            <v>40</v>
          </cell>
          <cell r="E88">
            <v>45</v>
          </cell>
          <cell r="F88">
            <v>47</v>
          </cell>
          <cell r="G88">
            <v>28</v>
          </cell>
          <cell r="H88">
            <v>45</v>
          </cell>
          <cell r="I88">
            <v>67</v>
          </cell>
          <cell r="J88">
            <v>75</v>
          </cell>
          <cell r="K88">
            <v>83</v>
          </cell>
          <cell r="L88">
            <v>83</v>
          </cell>
          <cell r="M88">
            <v>81</v>
          </cell>
          <cell r="N88">
            <v>81</v>
          </cell>
          <cell r="O88">
            <v>86</v>
          </cell>
          <cell r="P88">
            <v>90</v>
          </cell>
          <cell r="Q88">
            <v>88</v>
          </cell>
          <cell r="R88">
            <v>86</v>
          </cell>
          <cell r="S88">
            <v>95</v>
          </cell>
          <cell r="T88">
            <v>97</v>
          </cell>
          <cell r="U88">
            <v>95</v>
          </cell>
          <cell r="V88">
            <v>98</v>
          </cell>
          <cell r="W88">
            <v>93</v>
          </cell>
          <cell r="X88">
            <v>98</v>
          </cell>
          <cell r="Y88">
            <v>98</v>
          </cell>
          <cell r="Z88">
            <v>95</v>
          </cell>
          <cell r="AA88">
            <v>97</v>
          </cell>
          <cell r="AB88">
            <v>97</v>
          </cell>
          <cell r="AC88">
            <v>92</v>
          </cell>
          <cell r="AD88">
            <v>99</v>
          </cell>
          <cell r="AE88">
            <v>96</v>
          </cell>
          <cell r="AF88">
            <v>100</v>
          </cell>
          <cell r="AG88">
            <v>108</v>
          </cell>
          <cell r="AH88">
            <v>109</v>
          </cell>
          <cell r="AI88">
            <v>105</v>
          </cell>
          <cell r="AJ88">
            <v>101</v>
          </cell>
          <cell r="AK88">
            <v>109</v>
          </cell>
          <cell r="AL88">
            <v>107</v>
          </cell>
          <cell r="AM88">
            <v>108</v>
          </cell>
          <cell r="AN88">
            <v>103</v>
          </cell>
          <cell r="AO88">
            <v>110</v>
          </cell>
          <cell r="AP88">
            <v>76</v>
          </cell>
          <cell r="AQ88">
            <v>74</v>
          </cell>
          <cell r="AR88">
            <v>18</v>
          </cell>
          <cell r="AS88">
            <v>-0.75639999999999996</v>
          </cell>
          <cell r="AT88">
            <v>-0.16470000000000001</v>
          </cell>
          <cell r="AU88">
            <v>2.0000000000000001E-4</v>
          </cell>
          <cell r="AV88"/>
          <cell r="AW88"/>
          <cell r="AX88"/>
          <cell r="AY88"/>
          <cell r="AZ88"/>
          <cell r="BA88"/>
          <cell r="BB88"/>
          <cell r="BC88"/>
          <cell r="BD88"/>
          <cell r="BE88"/>
          <cell r="BF88"/>
          <cell r="BG88"/>
        </row>
        <row r="89">
          <cell r="A89" t="str">
            <v>Pakistan</v>
          </cell>
          <cell r="B89">
            <v>90</v>
          </cell>
          <cell r="C89">
            <v>96</v>
          </cell>
          <cell r="D89">
            <v>100</v>
          </cell>
          <cell r="E89">
            <v>100</v>
          </cell>
          <cell r="F89">
            <v>104</v>
          </cell>
          <cell r="G89">
            <v>114</v>
          </cell>
          <cell r="H89">
            <v>118</v>
          </cell>
          <cell r="I89">
            <v>116</v>
          </cell>
          <cell r="J89">
            <v>116</v>
          </cell>
          <cell r="K89">
            <v>115</v>
          </cell>
          <cell r="L89">
            <v>125</v>
          </cell>
          <cell r="M89">
            <v>134</v>
          </cell>
          <cell r="N89">
            <v>131</v>
          </cell>
          <cell r="O89">
            <v>131</v>
          </cell>
          <cell r="P89">
            <v>128</v>
          </cell>
          <cell r="Q89">
            <v>129</v>
          </cell>
          <cell r="R89">
            <v>128</v>
          </cell>
          <cell r="S89">
            <v>127</v>
          </cell>
          <cell r="T89">
            <v>130</v>
          </cell>
          <cell r="U89">
            <v>133</v>
          </cell>
          <cell r="V89">
            <v>158</v>
          </cell>
          <cell r="W89">
            <v>181</v>
          </cell>
          <cell r="X89">
            <v>192</v>
          </cell>
          <cell r="Y89">
            <v>196</v>
          </cell>
          <cell r="Z89">
            <v>210</v>
          </cell>
          <cell r="AA89">
            <v>231</v>
          </cell>
          <cell r="AB89">
            <v>222</v>
          </cell>
          <cell r="AC89">
            <v>238</v>
          </cell>
          <cell r="AD89">
            <v>226</v>
          </cell>
          <cell r="AE89">
            <v>209</v>
          </cell>
          <cell r="AF89">
            <v>190</v>
          </cell>
          <cell r="AG89">
            <v>193</v>
          </cell>
          <cell r="AH89">
            <v>192</v>
          </cell>
          <cell r="AI89">
            <v>223</v>
          </cell>
          <cell r="AJ89">
            <v>232</v>
          </cell>
          <cell r="AK89">
            <v>257</v>
          </cell>
          <cell r="AL89">
            <v>242</v>
          </cell>
          <cell r="AM89">
            <v>261</v>
          </cell>
          <cell r="AN89">
            <v>275</v>
          </cell>
          <cell r="AO89">
            <v>243</v>
          </cell>
          <cell r="AP89">
            <v>210</v>
          </cell>
          <cell r="AQ89">
            <v>240</v>
          </cell>
          <cell r="AR89">
            <v>240</v>
          </cell>
          <cell r="AS89">
            <v>0</v>
          </cell>
          <cell r="AT89">
            <v>2.2800000000000001E-2</v>
          </cell>
          <cell r="AU89">
            <v>2.8999999999999998E-3</v>
          </cell>
          <cell r="AV89"/>
          <cell r="AW89"/>
          <cell r="AX89"/>
          <cell r="AY89"/>
          <cell r="AZ89"/>
          <cell r="BA89"/>
          <cell r="BB89"/>
          <cell r="BC89"/>
          <cell r="BD89"/>
          <cell r="BE89"/>
          <cell r="BF89"/>
          <cell r="BG89"/>
        </row>
        <row r="90">
          <cell r="A90" t="str">
            <v>Philippines</v>
          </cell>
          <cell r="B90">
            <v>207</v>
          </cell>
          <cell r="C90">
            <v>208</v>
          </cell>
          <cell r="D90">
            <v>174</v>
          </cell>
          <cell r="E90">
            <v>173</v>
          </cell>
          <cell r="F90">
            <v>152</v>
          </cell>
          <cell r="G90">
            <v>133</v>
          </cell>
          <cell r="H90">
            <v>147</v>
          </cell>
          <cell r="I90">
            <v>167</v>
          </cell>
          <cell r="J90">
            <v>191</v>
          </cell>
          <cell r="K90">
            <v>195</v>
          </cell>
          <cell r="L90">
            <v>213</v>
          </cell>
          <cell r="M90">
            <v>204</v>
          </cell>
          <cell r="N90">
            <v>227</v>
          </cell>
          <cell r="O90">
            <v>226</v>
          </cell>
          <cell r="P90">
            <v>232</v>
          </cell>
          <cell r="Q90">
            <v>314</v>
          </cell>
          <cell r="R90">
            <v>341</v>
          </cell>
          <cell r="S90">
            <v>358</v>
          </cell>
          <cell r="T90">
            <v>332</v>
          </cell>
          <cell r="U90">
            <v>321</v>
          </cell>
          <cell r="V90">
            <v>305</v>
          </cell>
          <cell r="W90">
            <v>289</v>
          </cell>
          <cell r="X90">
            <v>250</v>
          </cell>
          <cell r="Y90">
            <v>242</v>
          </cell>
          <cell r="Z90">
            <v>192</v>
          </cell>
          <cell r="AA90">
            <v>207</v>
          </cell>
          <cell r="AB90">
            <v>211</v>
          </cell>
          <cell r="AC90">
            <v>206</v>
          </cell>
          <cell r="AD90">
            <v>184</v>
          </cell>
          <cell r="AE90">
            <v>147</v>
          </cell>
          <cell r="AF90">
            <v>181</v>
          </cell>
          <cell r="AG90">
            <v>190</v>
          </cell>
          <cell r="AH90">
            <v>170</v>
          </cell>
          <cell r="AI90">
            <v>158</v>
          </cell>
          <cell r="AJ90">
            <v>168</v>
          </cell>
          <cell r="AK90">
            <v>212</v>
          </cell>
          <cell r="AL90">
            <v>216</v>
          </cell>
          <cell r="AM90">
            <v>211</v>
          </cell>
          <cell r="AN90">
            <v>237</v>
          </cell>
          <cell r="AO90">
            <v>180</v>
          </cell>
          <cell r="AP90">
            <v>106</v>
          </cell>
          <cell r="AQ90">
            <v>79</v>
          </cell>
          <cell r="AR90">
            <v>124</v>
          </cell>
          <cell r="AS90">
            <v>0.56369999999999998</v>
          </cell>
          <cell r="AT90">
            <v>-3.1699999999999999E-2</v>
          </cell>
          <cell r="AU90">
            <v>1.5E-3</v>
          </cell>
          <cell r="AV90"/>
          <cell r="AW90"/>
          <cell r="AX90"/>
          <cell r="AY90"/>
          <cell r="AZ90"/>
          <cell r="BA90"/>
          <cell r="BB90"/>
          <cell r="BC90"/>
          <cell r="BD90"/>
          <cell r="BE90"/>
          <cell r="BF90"/>
          <cell r="BG90"/>
        </row>
        <row r="91">
          <cell r="A91" t="str">
            <v>Singapore</v>
          </cell>
          <cell r="B91">
            <v>550</v>
          </cell>
          <cell r="C91">
            <v>600</v>
          </cell>
          <cell r="D91">
            <v>580</v>
          </cell>
          <cell r="E91">
            <v>560</v>
          </cell>
          <cell r="F91">
            <v>560</v>
          </cell>
          <cell r="G91">
            <v>700</v>
          </cell>
          <cell r="H91">
            <v>750</v>
          </cell>
          <cell r="I91">
            <v>670</v>
          </cell>
          <cell r="J91">
            <v>746</v>
          </cell>
          <cell r="K91">
            <v>840</v>
          </cell>
          <cell r="L91">
            <v>936</v>
          </cell>
          <cell r="M91">
            <v>959</v>
          </cell>
          <cell r="N91">
            <v>952</v>
          </cell>
          <cell r="O91">
            <v>1082</v>
          </cell>
          <cell r="P91">
            <v>1118</v>
          </cell>
          <cell r="Q91">
            <v>1101</v>
          </cell>
          <cell r="R91">
            <v>1183</v>
          </cell>
          <cell r="S91">
            <v>1172</v>
          </cell>
          <cell r="T91">
            <v>1098</v>
          </cell>
          <cell r="U91">
            <v>933</v>
          </cell>
          <cell r="V91">
            <v>880</v>
          </cell>
          <cell r="W91">
            <v>880</v>
          </cell>
          <cell r="X91">
            <v>825</v>
          </cell>
          <cell r="Y91">
            <v>939</v>
          </cell>
          <cell r="Z91">
            <v>1111</v>
          </cell>
          <cell r="AA91">
            <v>1176</v>
          </cell>
          <cell r="AB91">
            <v>1155</v>
          </cell>
          <cell r="AC91">
            <v>1163</v>
          </cell>
          <cell r="AD91">
            <v>1161</v>
          </cell>
          <cell r="AE91">
            <v>844</v>
          </cell>
          <cell r="AF91">
            <v>979</v>
          </cell>
          <cell r="AG91">
            <v>1035</v>
          </cell>
          <cell r="AH91">
            <v>1020</v>
          </cell>
          <cell r="AI91">
            <v>936</v>
          </cell>
          <cell r="AJ91">
            <v>839</v>
          </cell>
          <cell r="AK91">
            <v>901</v>
          </cell>
          <cell r="AL91">
            <v>929</v>
          </cell>
          <cell r="AM91">
            <v>994</v>
          </cell>
          <cell r="AN91">
            <v>974</v>
          </cell>
          <cell r="AO91">
            <v>1000</v>
          </cell>
          <cell r="AP91">
            <v>861</v>
          </cell>
          <cell r="AQ91">
            <v>871</v>
          </cell>
          <cell r="AR91">
            <v>888</v>
          </cell>
          <cell r="AS91">
            <v>1.9E-2</v>
          </cell>
          <cell r="AT91">
            <v>-1.37E-2</v>
          </cell>
          <cell r="AU91">
            <v>1.0800000000000001E-2</v>
          </cell>
          <cell r="AV91"/>
          <cell r="AW91"/>
          <cell r="AX91"/>
          <cell r="AY91"/>
          <cell r="AZ91"/>
          <cell r="BA91"/>
          <cell r="BB91"/>
          <cell r="BC91"/>
          <cell r="BD91"/>
          <cell r="BE91"/>
          <cell r="BF91"/>
          <cell r="BG91"/>
        </row>
        <row r="92">
          <cell r="A92" t="str">
            <v>South Korea</v>
          </cell>
          <cell r="B92">
            <v>492</v>
          </cell>
          <cell r="C92">
            <v>489</v>
          </cell>
          <cell r="D92">
            <v>474</v>
          </cell>
          <cell r="E92">
            <v>522</v>
          </cell>
          <cell r="F92">
            <v>552</v>
          </cell>
          <cell r="G92">
            <v>551</v>
          </cell>
          <cell r="H92">
            <v>575</v>
          </cell>
          <cell r="I92">
            <v>578</v>
          </cell>
          <cell r="J92">
            <v>701</v>
          </cell>
          <cell r="K92">
            <v>813</v>
          </cell>
          <cell r="L92">
            <v>842</v>
          </cell>
          <cell r="M92">
            <v>1131</v>
          </cell>
          <cell r="N92">
            <v>1395</v>
          </cell>
          <cell r="O92">
            <v>1490</v>
          </cell>
          <cell r="P92">
            <v>1537</v>
          </cell>
          <cell r="Q92">
            <v>1729</v>
          </cell>
          <cell r="R92">
            <v>1970</v>
          </cell>
          <cell r="S92">
            <v>2389</v>
          </cell>
          <cell r="T92">
            <v>2263</v>
          </cell>
          <cell r="U92">
            <v>2391</v>
          </cell>
          <cell r="V92">
            <v>2433</v>
          </cell>
          <cell r="W92">
            <v>2355</v>
          </cell>
          <cell r="X92">
            <v>2156</v>
          </cell>
          <cell r="Y92">
            <v>2145</v>
          </cell>
          <cell r="Z92">
            <v>2258</v>
          </cell>
          <cell r="AA92">
            <v>2335</v>
          </cell>
          <cell r="AB92">
            <v>2407</v>
          </cell>
          <cell r="AC92">
            <v>2417</v>
          </cell>
          <cell r="AD92">
            <v>2365</v>
          </cell>
          <cell r="AE92">
            <v>2297</v>
          </cell>
          <cell r="AF92">
            <v>2390</v>
          </cell>
          <cell r="AG92">
            <v>2533</v>
          </cell>
          <cell r="AH92">
            <v>2582</v>
          </cell>
          <cell r="AI92">
            <v>2484</v>
          </cell>
          <cell r="AJ92">
            <v>2516</v>
          </cell>
          <cell r="AK92">
            <v>2784</v>
          </cell>
          <cell r="AL92">
            <v>2928</v>
          </cell>
          <cell r="AM92">
            <v>3061</v>
          </cell>
          <cell r="AN92">
            <v>3031</v>
          </cell>
          <cell r="AO92">
            <v>2922</v>
          </cell>
          <cell r="AP92">
            <v>2679</v>
          </cell>
          <cell r="AQ92">
            <v>2634</v>
          </cell>
          <cell r="AR92">
            <v>2811</v>
          </cell>
          <cell r="AS92">
            <v>6.7299999999999999E-2</v>
          </cell>
          <cell r="AT92">
            <v>8.5000000000000006E-3</v>
          </cell>
          <cell r="AU92">
            <v>3.4299999999999997E-2</v>
          </cell>
          <cell r="AV92"/>
          <cell r="AW92"/>
          <cell r="AX92"/>
          <cell r="AY92"/>
          <cell r="AZ92"/>
          <cell r="BA92"/>
          <cell r="BB92"/>
          <cell r="BC92"/>
          <cell r="BD92"/>
          <cell r="BE92"/>
          <cell r="BF92"/>
          <cell r="BG92"/>
        </row>
        <row r="93">
          <cell r="A93" t="str">
            <v>Taiwan</v>
          </cell>
          <cell r="B93">
            <v>359</v>
          </cell>
          <cell r="C93">
            <v>335</v>
          </cell>
          <cell r="D93">
            <v>327</v>
          </cell>
          <cell r="E93">
            <v>358</v>
          </cell>
          <cell r="F93">
            <v>347</v>
          </cell>
          <cell r="G93">
            <v>345</v>
          </cell>
          <cell r="H93">
            <v>320</v>
          </cell>
          <cell r="I93">
            <v>344</v>
          </cell>
          <cell r="J93">
            <v>363</v>
          </cell>
          <cell r="K93">
            <v>423</v>
          </cell>
          <cell r="L93">
            <v>413</v>
          </cell>
          <cell r="M93">
            <v>452</v>
          </cell>
          <cell r="N93">
            <v>448</v>
          </cell>
          <cell r="O93">
            <v>499</v>
          </cell>
          <cell r="P93">
            <v>479</v>
          </cell>
          <cell r="Q93">
            <v>582</v>
          </cell>
          <cell r="R93">
            <v>618</v>
          </cell>
          <cell r="S93">
            <v>631</v>
          </cell>
          <cell r="T93">
            <v>667</v>
          </cell>
          <cell r="U93">
            <v>708</v>
          </cell>
          <cell r="V93">
            <v>727</v>
          </cell>
          <cell r="W93">
            <v>761</v>
          </cell>
          <cell r="X93">
            <v>789</v>
          </cell>
          <cell r="Y93">
            <v>888</v>
          </cell>
          <cell r="Z93">
            <v>998</v>
          </cell>
          <cell r="AA93">
            <v>1042</v>
          </cell>
          <cell r="AB93">
            <v>1000</v>
          </cell>
          <cell r="AC93">
            <v>992</v>
          </cell>
          <cell r="AD93">
            <v>900</v>
          </cell>
          <cell r="AE93">
            <v>956</v>
          </cell>
          <cell r="AF93">
            <v>876</v>
          </cell>
          <cell r="AG93">
            <v>809</v>
          </cell>
          <cell r="AH93">
            <v>897</v>
          </cell>
          <cell r="AI93">
            <v>847</v>
          </cell>
          <cell r="AJ93">
            <v>850</v>
          </cell>
          <cell r="AK93">
            <v>838</v>
          </cell>
          <cell r="AL93">
            <v>861</v>
          </cell>
          <cell r="AM93">
            <v>848</v>
          </cell>
          <cell r="AN93">
            <v>889</v>
          </cell>
          <cell r="AO93">
            <v>890</v>
          </cell>
          <cell r="AP93">
            <v>726</v>
          </cell>
          <cell r="AQ93">
            <v>770</v>
          </cell>
          <cell r="AR93">
            <v>815</v>
          </cell>
          <cell r="AS93">
            <v>5.9400000000000001E-2</v>
          </cell>
          <cell r="AT93">
            <v>-9.4999999999999998E-3</v>
          </cell>
          <cell r="AU93">
            <v>0.01</v>
          </cell>
          <cell r="AV93"/>
          <cell r="AW93"/>
          <cell r="AX93"/>
          <cell r="AY93"/>
          <cell r="AZ93"/>
          <cell r="BA93"/>
          <cell r="BB93"/>
          <cell r="BC93"/>
          <cell r="BD93"/>
          <cell r="BE93"/>
          <cell r="BF93"/>
          <cell r="BG93"/>
        </row>
        <row r="94">
          <cell r="A94" t="str">
            <v>Thailand</v>
          </cell>
          <cell r="B94">
            <v>155</v>
          </cell>
          <cell r="C94">
            <v>160</v>
          </cell>
          <cell r="D94">
            <v>159</v>
          </cell>
          <cell r="E94">
            <v>165</v>
          </cell>
          <cell r="F94">
            <v>160</v>
          </cell>
          <cell r="G94">
            <v>164</v>
          </cell>
          <cell r="H94">
            <v>172</v>
          </cell>
          <cell r="I94">
            <v>177</v>
          </cell>
          <cell r="J94">
            <v>182</v>
          </cell>
          <cell r="K94">
            <v>213</v>
          </cell>
          <cell r="L94">
            <v>220</v>
          </cell>
          <cell r="M94">
            <v>227</v>
          </cell>
          <cell r="N94">
            <v>292</v>
          </cell>
          <cell r="O94">
            <v>356</v>
          </cell>
          <cell r="P94">
            <v>411</v>
          </cell>
          <cell r="Q94">
            <v>485</v>
          </cell>
          <cell r="R94">
            <v>659</v>
          </cell>
          <cell r="S94">
            <v>767</v>
          </cell>
          <cell r="T94">
            <v>723</v>
          </cell>
          <cell r="U94">
            <v>729</v>
          </cell>
          <cell r="V94">
            <v>729</v>
          </cell>
          <cell r="W94">
            <v>744</v>
          </cell>
          <cell r="X94">
            <v>776</v>
          </cell>
          <cell r="Y94">
            <v>830</v>
          </cell>
          <cell r="Z94">
            <v>902</v>
          </cell>
          <cell r="AA94">
            <v>892</v>
          </cell>
          <cell r="AB94">
            <v>907</v>
          </cell>
          <cell r="AC94">
            <v>892</v>
          </cell>
          <cell r="AD94">
            <v>902</v>
          </cell>
          <cell r="AE94">
            <v>914</v>
          </cell>
          <cell r="AF94">
            <v>953</v>
          </cell>
          <cell r="AG94">
            <v>929</v>
          </cell>
          <cell r="AH94">
            <v>972</v>
          </cell>
          <cell r="AI94">
            <v>1017</v>
          </cell>
          <cell r="AJ94">
            <v>961</v>
          </cell>
          <cell r="AK94">
            <v>1066</v>
          </cell>
          <cell r="AL94">
            <v>1022</v>
          </cell>
          <cell r="AM94">
            <v>1064</v>
          </cell>
          <cell r="AN94">
            <v>1093</v>
          </cell>
          <cell r="AO94">
            <v>990</v>
          </cell>
          <cell r="AP94">
            <v>982</v>
          </cell>
          <cell r="AQ94">
            <v>976</v>
          </cell>
          <cell r="AR94">
            <v>1021</v>
          </cell>
          <cell r="AS94">
            <v>4.58E-2</v>
          </cell>
          <cell r="AT94">
            <v>5.0000000000000001E-3</v>
          </cell>
          <cell r="AU94">
            <v>1.2500000000000001E-2</v>
          </cell>
          <cell r="AV94"/>
          <cell r="AW94"/>
          <cell r="AX94"/>
          <cell r="AY94"/>
          <cell r="AZ94"/>
          <cell r="BA94"/>
          <cell r="BB94"/>
          <cell r="BC94"/>
          <cell r="BD94"/>
          <cell r="BE94"/>
          <cell r="BF94"/>
          <cell r="BG94"/>
        </row>
        <row r="95">
          <cell r="A95" t="str">
            <v>Vietnam</v>
          </cell>
          <cell r="B95" t="str">
            <v>-</v>
          </cell>
          <cell r="C95" t="str">
            <v>-</v>
          </cell>
          <cell r="D95" t="str">
            <v>-</v>
          </cell>
          <cell r="E95" t="str">
            <v>-</v>
          </cell>
          <cell r="F95" t="str">
            <v>-</v>
          </cell>
          <cell r="G95" t="str">
            <v>-</v>
          </cell>
          <cell r="H95" t="str">
            <v>-</v>
          </cell>
          <cell r="I95" t="str">
            <v>-</v>
          </cell>
          <cell r="J95">
            <v>1</v>
          </cell>
          <cell r="K95">
            <v>1</v>
          </cell>
          <cell r="L95">
            <v>1</v>
          </cell>
          <cell r="M95">
            <v>1</v>
          </cell>
          <cell r="N95">
            <v>1</v>
          </cell>
          <cell r="O95" t="str">
            <v>-</v>
          </cell>
          <cell r="P95" t="str">
            <v>-</v>
          </cell>
          <cell r="Q95" t="str">
            <v>-</v>
          </cell>
          <cell r="R95" t="str">
            <v>-</v>
          </cell>
          <cell r="S95" t="str">
            <v>-</v>
          </cell>
          <cell r="T95">
            <v>2</v>
          </cell>
          <cell r="U95">
            <v>6</v>
          </cell>
          <cell r="V95">
            <v>8</v>
          </cell>
          <cell r="W95">
            <v>6</v>
          </cell>
          <cell r="X95">
            <v>6</v>
          </cell>
          <cell r="Y95">
            <v>3</v>
          </cell>
          <cell r="Z95">
            <v>8</v>
          </cell>
          <cell r="AA95">
            <v>9</v>
          </cell>
          <cell r="AB95">
            <v>9</v>
          </cell>
          <cell r="AC95">
            <v>10</v>
          </cell>
          <cell r="AD95">
            <v>10</v>
          </cell>
          <cell r="AE95">
            <v>28</v>
          </cell>
          <cell r="AF95">
            <v>121</v>
          </cell>
          <cell r="AG95">
            <v>137</v>
          </cell>
          <cell r="AH95">
            <v>126</v>
          </cell>
          <cell r="AI95">
            <v>148</v>
          </cell>
          <cell r="AJ95">
            <v>129</v>
          </cell>
          <cell r="AK95">
            <v>155</v>
          </cell>
          <cell r="AL95">
            <v>155</v>
          </cell>
          <cell r="AM95">
            <v>141</v>
          </cell>
          <cell r="AN95">
            <v>221</v>
          </cell>
          <cell r="AO95">
            <v>276</v>
          </cell>
          <cell r="AP95">
            <v>276</v>
          </cell>
          <cell r="AQ95">
            <v>298</v>
          </cell>
          <cell r="AR95">
            <v>307</v>
          </cell>
          <cell r="AS95">
            <v>2.86E-2</v>
          </cell>
          <cell r="AT95">
            <v>9.3399999999999997E-2</v>
          </cell>
          <cell r="AU95">
            <v>3.7000000000000002E-3</v>
          </cell>
          <cell r="AV95"/>
          <cell r="AW95"/>
          <cell r="AX95"/>
          <cell r="AY95"/>
          <cell r="AZ95"/>
          <cell r="BA95"/>
          <cell r="BB95"/>
          <cell r="BC95"/>
          <cell r="BD95"/>
          <cell r="BE95"/>
          <cell r="BF95"/>
          <cell r="BG95"/>
        </row>
        <row r="96">
          <cell r="A96" t="str">
            <v>Other Asia Pacific</v>
          </cell>
          <cell r="B96">
            <v>136</v>
          </cell>
          <cell r="C96">
            <v>132</v>
          </cell>
          <cell r="D96">
            <v>136</v>
          </cell>
          <cell r="E96">
            <v>123</v>
          </cell>
          <cell r="F96">
            <v>104</v>
          </cell>
          <cell r="G96">
            <v>129</v>
          </cell>
          <cell r="H96">
            <v>99</v>
          </cell>
          <cell r="I96">
            <v>95</v>
          </cell>
          <cell r="J96">
            <v>94</v>
          </cell>
          <cell r="K96">
            <v>89</v>
          </cell>
          <cell r="L96">
            <v>101</v>
          </cell>
          <cell r="M96">
            <v>93</v>
          </cell>
          <cell r="N96">
            <v>82</v>
          </cell>
          <cell r="O96">
            <v>92</v>
          </cell>
          <cell r="P96">
            <v>85</v>
          </cell>
          <cell r="Q96">
            <v>88</v>
          </cell>
          <cell r="R96">
            <v>86</v>
          </cell>
          <cell r="S96">
            <v>80</v>
          </cell>
          <cell r="T96">
            <v>86</v>
          </cell>
          <cell r="U96">
            <v>77</v>
          </cell>
          <cell r="V96">
            <v>87</v>
          </cell>
          <cell r="W96">
            <v>86</v>
          </cell>
          <cell r="X96">
            <v>89</v>
          </cell>
          <cell r="Y96">
            <v>87</v>
          </cell>
          <cell r="Z96">
            <v>98</v>
          </cell>
          <cell r="AA96">
            <v>101</v>
          </cell>
          <cell r="AB96">
            <v>104</v>
          </cell>
          <cell r="AC96">
            <v>94</v>
          </cell>
          <cell r="AD96">
            <v>94</v>
          </cell>
          <cell r="AE96">
            <v>97</v>
          </cell>
          <cell r="AF96">
            <v>96</v>
          </cell>
          <cell r="AG96">
            <v>100</v>
          </cell>
          <cell r="AH96">
            <v>89</v>
          </cell>
          <cell r="AI96">
            <v>98</v>
          </cell>
          <cell r="AJ96">
            <v>95</v>
          </cell>
          <cell r="AK96">
            <v>87</v>
          </cell>
          <cell r="AL96">
            <v>103</v>
          </cell>
          <cell r="AM96">
            <v>100</v>
          </cell>
          <cell r="AN96">
            <v>97</v>
          </cell>
          <cell r="AO96">
            <v>101</v>
          </cell>
          <cell r="AP96">
            <v>250</v>
          </cell>
          <cell r="AQ96">
            <v>243</v>
          </cell>
          <cell r="AR96">
            <v>263</v>
          </cell>
          <cell r="AS96">
            <v>8.3099999999999993E-2</v>
          </cell>
          <cell r="AT96">
            <v>0.11459999999999999</v>
          </cell>
          <cell r="AU96">
            <v>3.2000000000000002E-3</v>
          </cell>
          <cell r="AV96"/>
          <cell r="AW96"/>
          <cell r="AX96"/>
          <cell r="AY96"/>
          <cell r="AZ96"/>
          <cell r="BA96"/>
          <cell r="BB96"/>
          <cell r="BC96"/>
          <cell r="BD96"/>
          <cell r="BE96"/>
          <cell r="BF96"/>
          <cell r="BG96"/>
        </row>
      </sheetData>
      <sheetData sheetId="23">
        <row r="3">
          <cell r="A3" t="str">
            <v>Thousand barrels daily*</v>
          </cell>
          <cell r="B3">
            <v>1965</v>
          </cell>
          <cell r="C3">
            <v>1966</v>
          </cell>
          <cell r="D3">
            <v>1967</v>
          </cell>
          <cell r="E3">
            <v>1968</v>
          </cell>
          <cell r="F3">
            <v>1969</v>
          </cell>
          <cell r="G3">
            <v>1970</v>
          </cell>
          <cell r="H3">
            <v>1971</v>
          </cell>
          <cell r="I3">
            <v>1972</v>
          </cell>
          <cell r="J3">
            <v>1973</v>
          </cell>
          <cell r="K3">
            <v>1974</v>
          </cell>
          <cell r="L3">
            <v>1975</v>
          </cell>
          <cell r="M3">
            <v>1976</v>
          </cell>
          <cell r="N3">
            <v>1977</v>
          </cell>
          <cell r="O3">
            <v>1978</v>
          </cell>
          <cell r="P3">
            <v>1979</v>
          </cell>
          <cell r="Q3">
            <v>1980</v>
          </cell>
          <cell r="R3">
            <v>1981</v>
          </cell>
          <cell r="S3">
            <v>1982</v>
          </cell>
          <cell r="T3">
            <v>1983</v>
          </cell>
          <cell r="U3">
            <v>1984</v>
          </cell>
          <cell r="V3">
            <v>1985</v>
          </cell>
          <cell r="W3">
            <v>1986</v>
          </cell>
          <cell r="X3">
            <v>1987</v>
          </cell>
          <cell r="Y3">
            <v>1988</v>
          </cell>
          <cell r="Z3">
            <v>1989</v>
          </cell>
          <cell r="AA3">
            <v>1990</v>
          </cell>
          <cell r="AB3">
            <v>1991</v>
          </cell>
          <cell r="AC3">
            <v>1992</v>
          </cell>
          <cell r="AD3">
            <v>1993</v>
          </cell>
          <cell r="AE3">
            <v>1994</v>
          </cell>
          <cell r="AF3">
            <v>1995</v>
          </cell>
          <cell r="AG3">
            <v>1996</v>
          </cell>
          <cell r="AH3">
            <v>1997</v>
          </cell>
          <cell r="AI3">
            <v>1998</v>
          </cell>
          <cell r="AJ3">
            <v>1999</v>
          </cell>
          <cell r="AK3">
            <v>2000</v>
          </cell>
          <cell r="AL3">
            <v>2001</v>
          </cell>
          <cell r="AM3">
            <v>2002</v>
          </cell>
          <cell r="AN3">
            <v>2003</v>
          </cell>
          <cell r="AO3">
            <v>2004</v>
          </cell>
          <cell r="AP3">
            <v>2005</v>
          </cell>
          <cell r="AQ3">
            <v>2006</v>
          </cell>
          <cell r="AR3">
            <v>2007</v>
          </cell>
          <cell r="AS3">
            <v>2008</v>
          </cell>
          <cell r="AT3">
            <v>2009</v>
          </cell>
          <cell r="AU3">
            <v>2010</v>
          </cell>
          <cell r="AV3">
            <v>2011</v>
          </cell>
          <cell r="AW3">
            <v>2012</v>
          </cell>
          <cell r="AX3">
            <v>2013</v>
          </cell>
          <cell r="AY3">
            <v>2014</v>
          </cell>
          <cell r="AZ3">
            <v>2015</v>
          </cell>
          <cell r="BA3">
            <v>2016</v>
          </cell>
          <cell r="BB3">
            <v>2017</v>
          </cell>
          <cell r="BC3">
            <v>2018</v>
          </cell>
          <cell r="BD3">
            <v>2019</v>
          </cell>
          <cell r="BE3">
            <v>2020</v>
          </cell>
          <cell r="BF3">
            <v>2021</v>
          </cell>
          <cell r="BG3">
            <v>2022</v>
          </cell>
        </row>
        <row r="81">
          <cell r="A81" t="str">
            <v>Australia</v>
          </cell>
          <cell r="B81">
            <v>462</v>
          </cell>
          <cell r="C81">
            <v>455</v>
          </cell>
          <cell r="D81">
            <v>496</v>
          </cell>
          <cell r="E81">
            <v>543</v>
          </cell>
          <cell r="F81">
            <v>554</v>
          </cell>
          <cell r="G81">
            <v>603</v>
          </cell>
          <cell r="H81">
            <v>624</v>
          </cell>
          <cell r="I81">
            <v>640</v>
          </cell>
          <cell r="J81">
            <v>686</v>
          </cell>
          <cell r="K81">
            <v>689</v>
          </cell>
          <cell r="L81">
            <v>702</v>
          </cell>
          <cell r="M81">
            <v>691</v>
          </cell>
          <cell r="N81">
            <v>715</v>
          </cell>
          <cell r="O81">
            <v>715</v>
          </cell>
          <cell r="P81">
            <v>730</v>
          </cell>
          <cell r="Q81">
            <v>723</v>
          </cell>
          <cell r="R81">
            <v>725</v>
          </cell>
          <cell r="S81">
            <v>725</v>
          </cell>
          <cell r="T81">
            <v>725</v>
          </cell>
          <cell r="U81">
            <v>723</v>
          </cell>
          <cell r="V81">
            <v>670</v>
          </cell>
          <cell r="W81">
            <v>659</v>
          </cell>
          <cell r="X81">
            <v>647</v>
          </cell>
          <cell r="Y81">
            <v>660</v>
          </cell>
          <cell r="Z81">
            <v>662</v>
          </cell>
          <cell r="AA81">
            <v>662</v>
          </cell>
          <cell r="AB81">
            <v>677</v>
          </cell>
          <cell r="AC81">
            <v>694</v>
          </cell>
          <cell r="AD81">
            <v>703</v>
          </cell>
          <cell r="AE81">
            <v>708</v>
          </cell>
          <cell r="AF81">
            <v>730</v>
          </cell>
          <cell r="AG81">
            <v>751</v>
          </cell>
          <cell r="AH81">
            <v>793</v>
          </cell>
          <cell r="AI81">
            <v>810</v>
          </cell>
          <cell r="AJ81">
            <v>828</v>
          </cell>
          <cell r="AK81">
            <v>828</v>
          </cell>
          <cell r="AL81">
            <v>815</v>
          </cell>
          <cell r="AM81">
            <v>829</v>
          </cell>
          <cell r="AN81">
            <v>756</v>
          </cell>
          <cell r="AO81">
            <v>763</v>
          </cell>
          <cell r="AP81">
            <v>718</v>
          </cell>
          <cell r="AQ81">
            <v>694</v>
          </cell>
          <cell r="AR81">
            <v>733</v>
          </cell>
          <cell r="AS81">
            <v>734</v>
          </cell>
          <cell r="AT81">
            <v>734</v>
          </cell>
          <cell r="AU81">
            <v>740</v>
          </cell>
          <cell r="AV81">
            <v>742</v>
          </cell>
          <cell r="AW81">
            <v>663</v>
          </cell>
          <cell r="AX81">
            <v>662</v>
          </cell>
          <cell r="AY81">
            <v>536</v>
          </cell>
          <cell r="AZ81">
            <v>443</v>
          </cell>
          <cell r="BA81">
            <v>452</v>
          </cell>
          <cell r="BB81">
            <v>454</v>
          </cell>
          <cell r="BC81">
            <v>454</v>
          </cell>
          <cell r="BD81">
            <v>455</v>
          </cell>
          <cell r="BE81">
            <v>456</v>
          </cell>
          <cell r="BF81">
            <v>311</v>
          </cell>
          <cell r="BG81">
            <v>235</v>
          </cell>
        </row>
        <row r="82">
          <cell r="A82" t="str">
            <v>Bangladesh</v>
          </cell>
          <cell r="B82" t="str">
            <v>-</v>
          </cell>
          <cell r="C82" t="str">
            <v>-</v>
          </cell>
          <cell r="D82" t="str">
            <v>-</v>
          </cell>
          <cell r="E82" t="str">
            <v>-</v>
          </cell>
          <cell r="F82" t="str">
            <v>-</v>
          </cell>
          <cell r="G82" t="str">
            <v>-</v>
          </cell>
          <cell r="H82" t="str">
            <v>-</v>
          </cell>
          <cell r="I82">
            <v>31</v>
          </cell>
          <cell r="J82">
            <v>31</v>
          </cell>
          <cell r="K82">
            <v>30</v>
          </cell>
          <cell r="L82">
            <v>30</v>
          </cell>
          <cell r="M82">
            <v>31</v>
          </cell>
          <cell r="N82">
            <v>31</v>
          </cell>
          <cell r="O82">
            <v>31</v>
          </cell>
          <cell r="P82">
            <v>31</v>
          </cell>
          <cell r="Q82">
            <v>31</v>
          </cell>
          <cell r="R82">
            <v>31</v>
          </cell>
          <cell r="S82">
            <v>31</v>
          </cell>
          <cell r="T82">
            <v>31</v>
          </cell>
          <cell r="U82">
            <v>31</v>
          </cell>
          <cell r="V82">
            <v>31</v>
          </cell>
          <cell r="W82">
            <v>31</v>
          </cell>
          <cell r="X82">
            <v>31</v>
          </cell>
          <cell r="Y82">
            <v>31</v>
          </cell>
          <cell r="Z82">
            <v>31</v>
          </cell>
          <cell r="AA82">
            <v>31</v>
          </cell>
          <cell r="AB82">
            <v>31</v>
          </cell>
          <cell r="AC82">
            <v>31</v>
          </cell>
          <cell r="AD82">
            <v>31</v>
          </cell>
          <cell r="AE82">
            <v>31</v>
          </cell>
          <cell r="AF82">
            <v>31</v>
          </cell>
          <cell r="AG82">
            <v>31</v>
          </cell>
          <cell r="AH82">
            <v>34</v>
          </cell>
          <cell r="AI82">
            <v>35</v>
          </cell>
          <cell r="AJ82">
            <v>36</v>
          </cell>
          <cell r="AK82">
            <v>36</v>
          </cell>
          <cell r="AL82">
            <v>36</v>
          </cell>
          <cell r="AM82">
            <v>36</v>
          </cell>
          <cell r="AN82">
            <v>36</v>
          </cell>
          <cell r="AO82">
            <v>36</v>
          </cell>
          <cell r="AP82">
            <v>36</v>
          </cell>
          <cell r="AQ82">
            <v>36</v>
          </cell>
          <cell r="AR82">
            <v>36</v>
          </cell>
          <cell r="AS82">
            <v>36</v>
          </cell>
          <cell r="AT82">
            <v>39</v>
          </cell>
          <cell r="AU82">
            <v>39</v>
          </cell>
          <cell r="AV82">
            <v>39</v>
          </cell>
          <cell r="AW82">
            <v>40</v>
          </cell>
          <cell r="AX82">
            <v>43</v>
          </cell>
          <cell r="AY82">
            <v>43</v>
          </cell>
          <cell r="AZ82">
            <v>43</v>
          </cell>
          <cell r="BA82">
            <v>43</v>
          </cell>
          <cell r="BB82">
            <v>43</v>
          </cell>
          <cell r="BC82">
            <v>43</v>
          </cell>
          <cell r="BD82">
            <v>43</v>
          </cell>
          <cell r="BE82">
            <v>48</v>
          </cell>
          <cell r="BF82">
            <v>43</v>
          </cell>
          <cell r="BG82">
            <v>43</v>
          </cell>
        </row>
        <row r="83">
          <cell r="A83" t="str">
            <v>China</v>
          </cell>
          <cell r="B83">
            <v>241</v>
          </cell>
          <cell r="C83">
            <v>318</v>
          </cell>
          <cell r="D83">
            <v>318</v>
          </cell>
          <cell r="E83">
            <v>462</v>
          </cell>
          <cell r="F83">
            <v>540</v>
          </cell>
          <cell r="G83">
            <v>605</v>
          </cell>
          <cell r="H83">
            <v>768</v>
          </cell>
          <cell r="I83">
            <v>875</v>
          </cell>
          <cell r="J83">
            <v>1021</v>
          </cell>
          <cell r="K83">
            <v>1229</v>
          </cell>
          <cell r="L83">
            <v>1328</v>
          </cell>
          <cell r="M83">
            <v>1576</v>
          </cell>
          <cell r="N83">
            <v>1756</v>
          </cell>
          <cell r="O83">
            <v>1724</v>
          </cell>
          <cell r="P83">
            <v>1748</v>
          </cell>
          <cell r="Q83">
            <v>1972</v>
          </cell>
          <cell r="R83">
            <v>1978</v>
          </cell>
          <cell r="S83">
            <v>2185</v>
          </cell>
          <cell r="T83">
            <v>2238</v>
          </cell>
          <cell r="U83">
            <v>2243</v>
          </cell>
          <cell r="V83">
            <v>2348</v>
          </cell>
          <cell r="W83">
            <v>2370</v>
          </cell>
          <cell r="X83">
            <v>2436</v>
          </cell>
          <cell r="Y83">
            <v>2560</v>
          </cell>
          <cell r="Z83">
            <v>2699</v>
          </cell>
          <cell r="AA83">
            <v>3160</v>
          </cell>
          <cell r="AB83">
            <v>3160</v>
          </cell>
          <cell r="AC83">
            <v>3326</v>
          </cell>
          <cell r="AD83">
            <v>3643</v>
          </cell>
          <cell r="AE83">
            <v>3898</v>
          </cell>
          <cell r="AF83">
            <v>4386</v>
          </cell>
          <cell r="AG83">
            <v>4618</v>
          </cell>
          <cell r="AH83">
            <v>4982</v>
          </cell>
          <cell r="AI83">
            <v>5018</v>
          </cell>
          <cell r="AJ83">
            <v>5902</v>
          </cell>
          <cell r="AK83">
            <v>5908</v>
          </cell>
          <cell r="AL83">
            <v>6166</v>
          </cell>
          <cell r="AM83">
            <v>6878</v>
          </cell>
          <cell r="AN83">
            <v>7322</v>
          </cell>
          <cell r="AO83">
            <v>7844</v>
          </cell>
          <cell r="AP83">
            <v>8463</v>
          </cell>
          <cell r="AQ83">
            <v>9227</v>
          </cell>
          <cell r="AR83">
            <v>9455</v>
          </cell>
          <cell r="AS83">
            <v>10389</v>
          </cell>
          <cell r="AT83">
            <v>11334</v>
          </cell>
          <cell r="AU83">
            <v>12323</v>
          </cell>
          <cell r="AV83">
            <v>13015</v>
          </cell>
          <cell r="AW83">
            <v>13681</v>
          </cell>
          <cell r="AX83">
            <v>14503</v>
          </cell>
          <cell r="AY83">
            <v>15253</v>
          </cell>
          <cell r="AZ83">
            <v>15024</v>
          </cell>
          <cell r="BA83">
            <v>14895</v>
          </cell>
          <cell r="BB83">
            <v>15231</v>
          </cell>
          <cell r="BC83">
            <v>15655</v>
          </cell>
          <cell r="BD83">
            <v>16199</v>
          </cell>
          <cell r="BE83">
            <v>16691</v>
          </cell>
          <cell r="BF83">
            <v>16990</v>
          </cell>
          <cell r="BG83">
            <v>17259</v>
          </cell>
        </row>
        <row r="84">
          <cell r="A84" t="str">
            <v>India</v>
          </cell>
          <cell r="B84">
            <v>231</v>
          </cell>
          <cell r="C84">
            <v>329</v>
          </cell>
          <cell r="D84">
            <v>320</v>
          </cell>
          <cell r="E84">
            <v>367</v>
          </cell>
          <cell r="F84">
            <v>424</v>
          </cell>
          <cell r="G84">
            <v>412</v>
          </cell>
          <cell r="H84">
            <v>415</v>
          </cell>
          <cell r="I84">
            <v>489</v>
          </cell>
          <cell r="J84">
            <v>499</v>
          </cell>
          <cell r="K84">
            <v>555</v>
          </cell>
          <cell r="L84">
            <v>564</v>
          </cell>
          <cell r="M84">
            <v>568</v>
          </cell>
          <cell r="N84">
            <v>564</v>
          </cell>
          <cell r="O84">
            <v>626</v>
          </cell>
          <cell r="P84">
            <v>557</v>
          </cell>
          <cell r="Q84">
            <v>557</v>
          </cell>
          <cell r="R84">
            <v>557</v>
          </cell>
          <cell r="S84">
            <v>753</v>
          </cell>
          <cell r="T84">
            <v>779</v>
          </cell>
          <cell r="U84">
            <v>705</v>
          </cell>
          <cell r="V84">
            <v>867</v>
          </cell>
          <cell r="W84">
            <v>991</v>
          </cell>
          <cell r="X84">
            <v>1059</v>
          </cell>
          <cell r="Y84">
            <v>1051</v>
          </cell>
          <cell r="Z84">
            <v>1080</v>
          </cell>
          <cell r="AA84">
            <v>1122</v>
          </cell>
          <cell r="AB84">
            <v>1122</v>
          </cell>
          <cell r="AC84">
            <v>1041</v>
          </cell>
          <cell r="AD84">
            <v>1069</v>
          </cell>
          <cell r="AE84">
            <v>1072</v>
          </cell>
          <cell r="AF84">
            <v>1133</v>
          </cell>
          <cell r="AG84">
            <v>1210</v>
          </cell>
          <cell r="AH84">
            <v>1236</v>
          </cell>
          <cell r="AI84">
            <v>1356</v>
          </cell>
          <cell r="AJ84">
            <v>2190</v>
          </cell>
          <cell r="AK84">
            <v>2219</v>
          </cell>
          <cell r="AL84">
            <v>2261</v>
          </cell>
          <cell r="AM84">
            <v>2303</v>
          </cell>
          <cell r="AN84">
            <v>2293</v>
          </cell>
          <cell r="AO84">
            <v>2558</v>
          </cell>
          <cell r="AP84">
            <v>2558</v>
          </cell>
          <cell r="AQ84">
            <v>2872</v>
          </cell>
          <cell r="AR84">
            <v>2983</v>
          </cell>
          <cell r="AS84">
            <v>2992</v>
          </cell>
          <cell r="AT84">
            <v>3574</v>
          </cell>
          <cell r="AU84">
            <v>3703</v>
          </cell>
          <cell r="AV84">
            <v>3795</v>
          </cell>
          <cell r="AW84">
            <v>4279</v>
          </cell>
          <cell r="AX84">
            <v>4319</v>
          </cell>
          <cell r="AY84">
            <v>4319</v>
          </cell>
          <cell r="AZ84">
            <v>4307</v>
          </cell>
          <cell r="BA84">
            <v>4620</v>
          </cell>
          <cell r="BB84">
            <v>4699</v>
          </cell>
          <cell r="BC84">
            <v>4972</v>
          </cell>
          <cell r="BD84">
            <v>4994</v>
          </cell>
          <cell r="BE84">
            <v>5018</v>
          </cell>
          <cell r="BF84">
            <v>5005</v>
          </cell>
          <cell r="BG84">
            <v>5045</v>
          </cell>
        </row>
        <row r="85">
          <cell r="A85" t="str">
            <v>Indonesia</v>
          </cell>
          <cell r="B85">
            <v>225</v>
          </cell>
          <cell r="C85">
            <v>229</v>
          </cell>
          <cell r="D85">
            <v>238</v>
          </cell>
          <cell r="E85">
            <v>238</v>
          </cell>
          <cell r="F85">
            <v>243</v>
          </cell>
          <cell r="G85">
            <v>270</v>
          </cell>
          <cell r="H85">
            <v>343</v>
          </cell>
          <cell r="I85">
            <v>343</v>
          </cell>
          <cell r="J85">
            <v>343</v>
          </cell>
          <cell r="K85">
            <v>343</v>
          </cell>
          <cell r="L85">
            <v>343</v>
          </cell>
          <cell r="M85">
            <v>449</v>
          </cell>
          <cell r="N85">
            <v>449</v>
          </cell>
          <cell r="O85">
            <v>428</v>
          </cell>
          <cell r="P85">
            <v>428</v>
          </cell>
          <cell r="Q85">
            <v>427</v>
          </cell>
          <cell r="R85">
            <v>425</v>
          </cell>
          <cell r="S85">
            <v>425</v>
          </cell>
          <cell r="T85">
            <v>425</v>
          </cell>
          <cell r="U85">
            <v>814</v>
          </cell>
          <cell r="V85">
            <v>824</v>
          </cell>
          <cell r="W85">
            <v>824</v>
          </cell>
          <cell r="X85">
            <v>824</v>
          </cell>
          <cell r="Y85">
            <v>823</v>
          </cell>
          <cell r="Z85">
            <v>823</v>
          </cell>
          <cell r="AA85">
            <v>823</v>
          </cell>
          <cell r="AB85">
            <v>823</v>
          </cell>
          <cell r="AC85">
            <v>823</v>
          </cell>
          <cell r="AD85">
            <v>823</v>
          </cell>
          <cell r="AE85">
            <v>941</v>
          </cell>
          <cell r="AF85">
            <v>941</v>
          </cell>
          <cell r="AG85">
            <v>941</v>
          </cell>
          <cell r="AH85">
            <v>1008</v>
          </cell>
          <cell r="AI85">
            <v>1041</v>
          </cell>
          <cell r="AJ85">
            <v>1071</v>
          </cell>
          <cell r="AK85">
            <v>1071</v>
          </cell>
          <cell r="AL85">
            <v>1071</v>
          </cell>
          <cell r="AM85">
            <v>1004</v>
          </cell>
          <cell r="AN85">
            <v>1004</v>
          </cell>
          <cell r="AO85">
            <v>1004</v>
          </cell>
          <cell r="AP85">
            <v>1004</v>
          </cell>
          <cell r="AQ85">
            <v>1004</v>
          </cell>
          <cell r="AR85">
            <v>1094</v>
          </cell>
          <cell r="AS85">
            <v>1094</v>
          </cell>
          <cell r="AT85">
            <v>1099</v>
          </cell>
          <cell r="AU85">
            <v>1099</v>
          </cell>
          <cell r="AV85">
            <v>1099</v>
          </cell>
          <cell r="AW85">
            <v>1099</v>
          </cell>
          <cell r="AX85">
            <v>1099</v>
          </cell>
          <cell r="AY85">
            <v>1099</v>
          </cell>
          <cell r="AZ85">
            <v>1111</v>
          </cell>
          <cell r="BA85">
            <v>1111</v>
          </cell>
          <cell r="BB85">
            <v>1111</v>
          </cell>
          <cell r="BC85">
            <v>1094</v>
          </cell>
          <cell r="BD85">
            <v>1111</v>
          </cell>
          <cell r="BE85">
            <v>1094</v>
          </cell>
          <cell r="BF85">
            <v>1094</v>
          </cell>
          <cell r="BG85">
            <v>1104</v>
          </cell>
        </row>
        <row r="86">
          <cell r="A86" t="str">
            <v>Japan</v>
          </cell>
          <cell r="B86">
            <v>1917</v>
          </cell>
          <cell r="C86">
            <v>2102</v>
          </cell>
          <cell r="D86">
            <v>2214</v>
          </cell>
          <cell r="E86">
            <v>2613</v>
          </cell>
          <cell r="F86">
            <v>3029</v>
          </cell>
          <cell r="G86">
            <v>3504</v>
          </cell>
          <cell r="H86">
            <v>3904</v>
          </cell>
          <cell r="I86">
            <v>4635</v>
          </cell>
          <cell r="J86">
            <v>5140</v>
          </cell>
          <cell r="K86">
            <v>5377</v>
          </cell>
          <cell r="L86">
            <v>5567</v>
          </cell>
          <cell r="M86">
            <v>5643</v>
          </cell>
          <cell r="N86">
            <v>5643</v>
          </cell>
          <cell r="O86">
            <v>5643</v>
          </cell>
          <cell r="P86">
            <v>5643</v>
          </cell>
          <cell r="Q86">
            <v>5643</v>
          </cell>
          <cell r="R86">
            <v>5643</v>
          </cell>
          <cell r="S86">
            <v>5643</v>
          </cell>
          <cell r="T86">
            <v>4724</v>
          </cell>
          <cell r="U86">
            <v>4724</v>
          </cell>
          <cell r="V86">
            <v>4724</v>
          </cell>
          <cell r="W86">
            <v>4619</v>
          </cell>
          <cell r="X86">
            <v>4461</v>
          </cell>
          <cell r="Y86">
            <v>4324</v>
          </cell>
          <cell r="Z86">
            <v>4324</v>
          </cell>
          <cell r="AA86">
            <v>4324</v>
          </cell>
          <cell r="AB86">
            <v>4505</v>
          </cell>
          <cell r="AC86">
            <v>4636</v>
          </cell>
          <cell r="AD86">
            <v>4802</v>
          </cell>
          <cell r="AE86">
            <v>4862</v>
          </cell>
          <cell r="AF86">
            <v>5006</v>
          </cell>
          <cell r="AG86">
            <v>5006</v>
          </cell>
          <cell r="AH86">
            <v>5056</v>
          </cell>
          <cell r="AI86">
            <v>5144</v>
          </cell>
          <cell r="AJ86">
            <v>5087</v>
          </cell>
          <cell r="AK86">
            <v>5010</v>
          </cell>
          <cell r="AL86">
            <v>4705</v>
          </cell>
          <cell r="AM86">
            <v>4728</v>
          </cell>
          <cell r="AN86">
            <v>4645</v>
          </cell>
          <cell r="AO86">
            <v>4531</v>
          </cell>
          <cell r="AP86">
            <v>4531</v>
          </cell>
          <cell r="AQ86">
            <v>4588</v>
          </cell>
          <cell r="AR86">
            <v>4650</v>
          </cell>
          <cell r="AS86">
            <v>4650</v>
          </cell>
          <cell r="AT86">
            <v>4630</v>
          </cell>
          <cell r="AU86">
            <v>4291</v>
          </cell>
          <cell r="AV86">
            <v>4274</v>
          </cell>
          <cell r="AW86">
            <v>4254</v>
          </cell>
          <cell r="AX86">
            <v>4123</v>
          </cell>
          <cell r="AY86">
            <v>3749</v>
          </cell>
          <cell r="AZ86">
            <v>3721</v>
          </cell>
          <cell r="BA86">
            <v>3600</v>
          </cell>
          <cell r="BB86">
            <v>3343</v>
          </cell>
          <cell r="BC86">
            <v>3343</v>
          </cell>
          <cell r="BD86">
            <v>3343</v>
          </cell>
          <cell r="BE86">
            <v>3285</v>
          </cell>
          <cell r="BF86">
            <v>3285</v>
          </cell>
          <cell r="BG86">
            <v>3164</v>
          </cell>
        </row>
        <row r="87">
          <cell r="A87" t="str">
            <v>Malaysia</v>
          </cell>
          <cell r="B87">
            <v>118</v>
          </cell>
          <cell r="C87">
            <v>123</v>
          </cell>
          <cell r="D87">
            <v>124</v>
          </cell>
          <cell r="E87">
            <v>120</v>
          </cell>
          <cell r="F87">
            <v>124</v>
          </cell>
          <cell r="G87">
            <v>125</v>
          </cell>
          <cell r="H87">
            <v>125</v>
          </cell>
          <cell r="I87">
            <v>123</v>
          </cell>
          <cell r="J87">
            <v>123</v>
          </cell>
          <cell r="K87">
            <v>182</v>
          </cell>
          <cell r="L87">
            <v>143</v>
          </cell>
          <cell r="M87">
            <v>168</v>
          </cell>
          <cell r="N87">
            <v>140</v>
          </cell>
          <cell r="O87">
            <v>143</v>
          </cell>
          <cell r="P87">
            <v>158</v>
          </cell>
          <cell r="Q87">
            <v>172</v>
          </cell>
          <cell r="R87">
            <v>175</v>
          </cell>
          <cell r="S87">
            <v>175</v>
          </cell>
          <cell r="T87">
            <v>205</v>
          </cell>
          <cell r="U87">
            <v>205</v>
          </cell>
          <cell r="V87">
            <v>209</v>
          </cell>
          <cell r="W87">
            <v>213</v>
          </cell>
          <cell r="X87">
            <v>213</v>
          </cell>
          <cell r="Y87">
            <v>213</v>
          </cell>
          <cell r="Z87">
            <v>220</v>
          </cell>
          <cell r="AA87">
            <v>230</v>
          </cell>
          <cell r="AB87">
            <v>235</v>
          </cell>
          <cell r="AC87">
            <v>235</v>
          </cell>
          <cell r="AD87">
            <v>240</v>
          </cell>
          <cell r="AE87">
            <v>350</v>
          </cell>
          <cell r="AF87">
            <v>365</v>
          </cell>
          <cell r="AG87">
            <v>376</v>
          </cell>
          <cell r="AH87">
            <v>376</v>
          </cell>
          <cell r="AI87">
            <v>476</v>
          </cell>
          <cell r="AJ87">
            <v>491</v>
          </cell>
          <cell r="AK87">
            <v>572</v>
          </cell>
          <cell r="AL87">
            <v>559</v>
          </cell>
          <cell r="AM87">
            <v>524</v>
          </cell>
          <cell r="AN87">
            <v>527</v>
          </cell>
          <cell r="AO87">
            <v>527</v>
          </cell>
          <cell r="AP87">
            <v>522</v>
          </cell>
          <cell r="AQ87">
            <v>528</v>
          </cell>
          <cell r="AR87">
            <v>534</v>
          </cell>
          <cell r="AS87">
            <v>568</v>
          </cell>
          <cell r="AT87">
            <v>572</v>
          </cell>
          <cell r="AU87">
            <v>582</v>
          </cell>
          <cell r="AV87">
            <v>601</v>
          </cell>
          <cell r="AW87">
            <v>606</v>
          </cell>
          <cell r="AX87">
            <v>612</v>
          </cell>
          <cell r="AY87">
            <v>612</v>
          </cell>
          <cell r="AZ87">
            <v>612</v>
          </cell>
          <cell r="BA87">
            <v>618</v>
          </cell>
          <cell r="BB87">
            <v>625</v>
          </cell>
          <cell r="BC87">
            <v>625</v>
          </cell>
          <cell r="BD87">
            <v>625</v>
          </cell>
          <cell r="BE87">
            <v>625</v>
          </cell>
          <cell r="BF87">
            <v>955</v>
          </cell>
          <cell r="BG87">
            <v>955</v>
          </cell>
        </row>
        <row r="88">
          <cell r="A88" t="str">
            <v>New Zealand</v>
          </cell>
          <cell r="B88">
            <v>61</v>
          </cell>
          <cell r="C88">
            <v>61</v>
          </cell>
          <cell r="D88">
            <v>61</v>
          </cell>
          <cell r="E88">
            <v>61</v>
          </cell>
          <cell r="F88">
            <v>61</v>
          </cell>
          <cell r="G88">
            <v>61</v>
          </cell>
          <cell r="H88">
            <v>61</v>
          </cell>
          <cell r="I88">
            <v>61</v>
          </cell>
          <cell r="J88">
            <v>61</v>
          </cell>
          <cell r="K88">
            <v>61</v>
          </cell>
          <cell r="L88">
            <v>61</v>
          </cell>
          <cell r="M88">
            <v>61</v>
          </cell>
          <cell r="N88">
            <v>61</v>
          </cell>
          <cell r="O88">
            <v>61</v>
          </cell>
          <cell r="P88">
            <v>61</v>
          </cell>
          <cell r="Q88">
            <v>61</v>
          </cell>
          <cell r="R88">
            <v>61</v>
          </cell>
          <cell r="S88">
            <v>61</v>
          </cell>
          <cell r="T88">
            <v>61</v>
          </cell>
          <cell r="U88">
            <v>61</v>
          </cell>
          <cell r="V88">
            <v>61</v>
          </cell>
          <cell r="W88">
            <v>61</v>
          </cell>
          <cell r="X88">
            <v>88</v>
          </cell>
          <cell r="Y88">
            <v>88</v>
          </cell>
          <cell r="Z88">
            <v>88</v>
          </cell>
          <cell r="AA88">
            <v>88</v>
          </cell>
          <cell r="AB88">
            <v>88</v>
          </cell>
          <cell r="AC88">
            <v>88</v>
          </cell>
          <cell r="AD88">
            <v>88</v>
          </cell>
          <cell r="AE88">
            <v>88</v>
          </cell>
          <cell r="AF88">
            <v>88</v>
          </cell>
          <cell r="AG88">
            <v>97</v>
          </cell>
          <cell r="AH88">
            <v>97</v>
          </cell>
          <cell r="AI88">
            <v>96</v>
          </cell>
          <cell r="AJ88">
            <v>96</v>
          </cell>
          <cell r="AK88">
            <v>96</v>
          </cell>
          <cell r="AL88">
            <v>101</v>
          </cell>
          <cell r="AM88">
            <v>104</v>
          </cell>
          <cell r="AN88">
            <v>104</v>
          </cell>
          <cell r="AO88">
            <v>104</v>
          </cell>
          <cell r="AP88">
            <v>102</v>
          </cell>
          <cell r="AQ88">
            <v>102</v>
          </cell>
          <cell r="AR88">
            <v>103</v>
          </cell>
          <cell r="AS88">
            <v>103</v>
          </cell>
          <cell r="AT88">
            <v>136</v>
          </cell>
          <cell r="AU88">
            <v>136</v>
          </cell>
          <cell r="AV88">
            <v>136</v>
          </cell>
          <cell r="AW88">
            <v>136</v>
          </cell>
          <cell r="AX88">
            <v>136</v>
          </cell>
          <cell r="AY88">
            <v>136</v>
          </cell>
          <cell r="AZ88">
            <v>136</v>
          </cell>
          <cell r="BA88">
            <v>136</v>
          </cell>
          <cell r="BB88">
            <v>136</v>
          </cell>
          <cell r="BC88">
            <v>136</v>
          </cell>
          <cell r="BD88">
            <v>136</v>
          </cell>
          <cell r="BE88">
            <v>136</v>
          </cell>
          <cell r="BF88">
            <v>135</v>
          </cell>
          <cell r="BG88">
            <v>76</v>
          </cell>
        </row>
        <row r="89">
          <cell r="A89" t="str">
            <v>Pakistan</v>
          </cell>
          <cell r="B89">
            <v>52</v>
          </cell>
          <cell r="C89">
            <v>62</v>
          </cell>
          <cell r="D89">
            <v>62</v>
          </cell>
          <cell r="E89">
            <v>62</v>
          </cell>
          <cell r="F89">
            <v>62</v>
          </cell>
          <cell r="G89">
            <v>62</v>
          </cell>
          <cell r="H89">
            <v>62</v>
          </cell>
          <cell r="I89">
            <v>62</v>
          </cell>
          <cell r="J89">
            <v>62</v>
          </cell>
          <cell r="K89">
            <v>62</v>
          </cell>
          <cell r="L89">
            <v>62</v>
          </cell>
          <cell r="M89">
            <v>62</v>
          </cell>
          <cell r="N89">
            <v>96</v>
          </cell>
          <cell r="O89">
            <v>96</v>
          </cell>
          <cell r="P89">
            <v>96</v>
          </cell>
          <cell r="Q89">
            <v>113</v>
          </cell>
          <cell r="R89">
            <v>113</v>
          </cell>
          <cell r="S89">
            <v>113</v>
          </cell>
          <cell r="T89">
            <v>113</v>
          </cell>
          <cell r="U89">
            <v>113</v>
          </cell>
          <cell r="V89">
            <v>113</v>
          </cell>
          <cell r="W89">
            <v>113</v>
          </cell>
          <cell r="X89">
            <v>113</v>
          </cell>
          <cell r="Y89">
            <v>113</v>
          </cell>
          <cell r="Z89">
            <v>113</v>
          </cell>
          <cell r="AA89">
            <v>129</v>
          </cell>
          <cell r="AB89">
            <v>129</v>
          </cell>
          <cell r="AC89">
            <v>129</v>
          </cell>
          <cell r="AD89">
            <v>129</v>
          </cell>
          <cell r="AE89">
            <v>132</v>
          </cell>
          <cell r="AF89">
            <v>132</v>
          </cell>
          <cell r="AG89">
            <v>131</v>
          </cell>
          <cell r="AH89">
            <v>132</v>
          </cell>
          <cell r="AI89">
            <v>131</v>
          </cell>
          <cell r="AJ89">
            <v>134</v>
          </cell>
          <cell r="AK89">
            <v>134</v>
          </cell>
          <cell r="AL89">
            <v>227</v>
          </cell>
          <cell r="AM89">
            <v>227</v>
          </cell>
          <cell r="AN89">
            <v>228</v>
          </cell>
          <cell r="AO89">
            <v>256</v>
          </cell>
          <cell r="AP89">
            <v>269</v>
          </cell>
          <cell r="AQ89">
            <v>271</v>
          </cell>
          <cell r="AR89">
            <v>275</v>
          </cell>
          <cell r="AS89">
            <v>274</v>
          </cell>
          <cell r="AT89">
            <v>276</v>
          </cell>
          <cell r="AU89">
            <v>279</v>
          </cell>
          <cell r="AV89">
            <v>279</v>
          </cell>
          <cell r="AW89">
            <v>275</v>
          </cell>
          <cell r="AX89">
            <v>390</v>
          </cell>
          <cell r="AY89">
            <v>390</v>
          </cell>
          <cell r="AZ89">
            <v>389</v>
          </cell>
          <cell r="BA89">
            <v>389</v>
          </cell>
          <cell r="BB89">
            <v>401</v>
          </cell>
          <cell r="BC89">
            <v>401</v>
          </cell>
          <cell r="BD89">
            <v>401</v>
          </cell>
          <cell r="BE89">
            <v>411</v>
          </cell>
          <cell r="BF89">
            <v>411</v>
          </cell>
          <cell r="BG89">
            <v>411</v>
          </cell>
        </row>
        <row r="90">
          <cell r="A90" t="str">
            <v>Philippines</v>
          </cell>
          <cell r="B90">
            <v>102</v>
          </cell>
          <cell r="C90">
            <v>109</v>
          </cell>
          <cell r="D90">
            <v>171</v>
          </cell>
          <cell r="E90">
            <v>187</v>
          </cell>
          <cell r="F90">
            <v>195</v>
          </cell>
          <cell r="G90">
            <v>199</v>
          </cell>
          <cell r="H90">
            <v>206</v>
          </cell>
          <cell r="I90">
            <v>275</v>
          </cell>
          <cell r="J90">
            <v>275</v>
          </cell>
          <cell r="K90">
            <v>275</v>
          </cell>
          <cell r="L90">
            <v>275</v>
          </cell>
          <cell r="M90">
            <v>246</v>
          </cell>
          <cell r="N90">
            <v>246</v>
          </cell>
          <cell r="O90">
            <v>257</v>
          </cell>
          <cell r="P90">
            <v>257</v>
          </cell>
          <cell r="Q90">
            <v>256</v>
          </cell>
          <cell r="R90">
            <v>276</v>
          </cell>
          <cell r="S90">
            <v>291</v>
          </cell>
          <cell r="T90">
            <v>291</v>
          </cell>
          <cell r="U90">
            <v>291</v>
          </cell>
          <cell r="V90">
            <v>291</v>
          </cell>
          <cell r="W90">
            <v>291</v>
          </cell>
          <cell r="X90">
            <v>291</v>
          </cell>
          <cell r="Y90">
            <v>291</v>
          </cell>
          <cell r="Z90">
            <v>291</v>
          </cell>
          <cell r="AA90">
            <v>291</v>
          </cell>
          <cell r="AB90">
            <v>291</v>
          </cell>
          <cell r="AC90">
            <v>291</v>
          </cell>
          <cell r="AD90">
            <v>291</v>
          </cell>
          <cell r="AE90">
            <v>301</v>
          </cell>
          <cell r="AF90">
            <v>366</v>
          </cell>
          <cell r="AG90">
            <v>369</v>
          </cell>
          <cell r="AH90">
            <v>389</v>
          </cell>
          <cell r="AI90">
            <v>394</v>
          </cell>
          <cell r="AJ90">
            <v>396</v>
          </cell>
          <cell r="AK90">
            <v>398</v>
          </cell>
          <cell r="AL90">
            <v>398</v>
          </cell>
          <cell r="AM90">
            <v>398</v>
          </cell>
          <cell r="AN90">
            <v>335</v>
          </cell>
          <cell r="AO90">
            <v>280</v>
          </cell>
          <cell r="AP90">
            <v>280</v>
          </cell>
          <cell r="AQ90">
            <v>276</v>
          </cell>
          <cell r="AR90">
            <v>270</v>
          </cell>
          <cell r="AS90">
            <v>270</v>
          </cell>
          <cell r="AT90">
            <v>267</v>
          </cell>
          <cell r="AU90">
            <v>264</v>
          </cell>
          <cell r="AV90">
            <v>261</v>
          </cell>
          <cell r="AW90">
            <v>261</v>
          </cell>
          <cell r="AX90">
            <v>270</v>
          </cell>
          <cell r="AY90">
            <v>271</v>
          </cell>
          <cell r="AZ90">
            <v>271</v>
          </cell>
          <cell r="BA90">
            <v>271</v>
          </cell>
          <cell r="BB90">
            <v>271</v>
          </cell>
          <cell r="BC90">
            <v>271</v>
          </cell>
          <cell r="BD90">
            <v>271</v>
          </cell>
          <cell r="BE90">
            <v>180</v>
          </cell>
          <cell r="BF90">
            <v>180</v>
          </cell>
          <cell r="BG90">
            <v>180</v>
          </cell>
        </row>
        <row r="91">
          <cell r="A91" t="str">
            <v>Singapore</v>
          </cell>
          <cell r="B91">
            <v>50</v>
          </cell>
          <cell r="C91">
            <v>79</v>
          </cell>
          <cell r="D91">
            <v>162</v>
          </cell>
          <cell r="E91">
            <v>170</v>
          </cell>
          <cell r="F91">
            <v>180</v>
          </cell>
          <cell r="G91">
            <v>288</v>
          </cell>
          <cell r="H91">
            <v>303</v>
          </cell>
          <cell r="I91">
            <v>490</v>
          </cell>
          <cell r="J91">
            <v>700</v>
          </cell>
          <cell r="K91">
            <v>956</v>
          </cell>
          <cell r="L91">
            <v>923</v>
          </cell>
          <cell r="M91">
            <v>918</v>
          </cell>
          <cell r="N91">
            <v>918</v>
          </cell>
          <cell r="O91">
            <v>958</v>
          </cell>
          <cell r="P91">
            <v>960</v>
          </cell>
          <cell r="Q91">
            <v>1063</v>
          </cell>
          <cell r="R91">
            <v>1063</v>
          </cell>
          <cell r="S91">
            <v>1073</v>
          </cell>
          <cell r="T91">
            <v>1083</v>
          </cell>
          <cell r="U91">
            <v>1083</v>
          </cell>
          <cell r="V91">
            <v>1043</v>
          </cell>
          <cell r="W91">
            <v>973</v>
          </cell>
          <cell r="X91">
            <v>903</v>
          </cell>
          <cell r="Y91">
            <v>881</v>
          </cell>
          <cell r="Z91">
            <v>891</v>
          </cell>
          <cell r="AA91">
            <v>933</v>
          </cell>
          <cell r="AB91">
            <v>1031</v>
          </cell>
          <cell r="AC91">
            <v>1056</v>
          </cell>
          <cell r="AD91">
            <v>1098</v>
          </cell>
          <cell r="AE91">
            <v>1133</v>
          </cell>
          <cell r="AF91">
            <v>1175</v>
          </cell>
          <cell r="AG91">
            <v>1175</v>
          </cell>
          <cell r="AH91">
            <v>1200</v>
          </cell>
          <cell r="AI91">
            <v>1220</v>
          </cell>
          <cell r="AJ91">
            <v>690</v>
          </cell>
          <cell r="AK91">
            <v>1340</v>
          </cell>
          <cell r="AL91">
            <v>1365</v>
          </cell>
          <cell r="AM91">
            <v>1393</v>
          </cell>
          <cell r="AN91">
            <v>1393</v>
          </cell>
          <cell r="AO91">
            <v>1406</v>
          </cell>
          <cell r="AP91">
            <v>1420</v>
          </cell>
          <cell r="AQ91">
            <v>1422</v>
          </cell>
          <cell r="AR91">
            <v>1427</v>
          </cell>
          <cell r="AS91">
            <v>1427</v>
          </cell>
          <cell r="AT91">
            <v>1427</v>
          </cell>
          <cell r="AU91">
            <v>1427</v>
          </cell>
          <cell r="AV91">
            <v>1427</v>
          </cell>
          <cell r="AW91">
            <v>1422</v>
          </cell>
          <cell r="AX91">
            <v>1414</v>
          </cell>
          <cell r="AY91">
            <v>1514</v>
          </cell>
          <cell r="AZ91">
            <v>1514</v>
          </cell>
          <cell r="BA91">
            <v>1514</v>
          </cell>
          <cell r="BB91">
            <v>1514</v>
          </cell>
          <cell r="BC91">
            <v>1514</v>
          </cell>
          <cell r="BD91">
            <v>1514</v>
          </cell>
          <cell r="BE91">
            <v>1514</v>
          </cell>
          <cell r="BF91">
            <v>1461</v>
          </cell>
          <cell r="BG91">
            <v>1302</v>
          </cell>
        </row>
        <row r="92">
          <cell r="A92" t="str">
            <v>South Korea</v>
          </cell>
          <cell r="B92">
            <v>33</v>
          </cell>
          <cell r="C92">
            <v>38</v>
          </cell>
          <cell r="D92">
            <v>57</v>
          </cell>
          <cell r="E92">
            <v>114</v>
          </cell>
          <cell r="F92">
            <v>171</v>
          </cell>
          <cell r="G92">
            <v>209</v>
          </cell>
          <cell r="H92">
            <v>257</v>
          </cell>
          <cell r="I92">
            <v>380</v>
          </cell>
          <cell r="J92">
            <v>380</v>
          </cell>
          <cell r="K92">
            <v>418</v>
          </cell>
          <cell r="L92">
            <v>418</v>
          </cell>
          <cell r="M92">
            <v>418</v>
          </cell>
          <cell r="N92">
            <v>380</v>
          </cell>
          <cell r="O92">
            <v>551</v>
          </cell>
          <cell r="P92">
            <v>551</v>
          </cell>
          <cell r="Q92">
            <v>608</v>
          </cell>
          <cell r="R92">
            <v>751</v>
          </cell>
          <cell r="S92">
            <v>751</v>
          </cell>
          <cell r="T92">
            <v>751</v>
          </cell>
          <cell r="U92">
            <v>751</v>
          </cell>
          <cell r="V92">
            <v>751</v>
          </cell>
          <cell r="W92">
            <v>751</v>
          </cell>
          <cell r="X92">
            <v>751</v>
          </cell>
          <cell r="Y92">
            <v>751</v>
          </cell>
          <cell r="Z92">
            <v>798</v>
          </cell>
          <cell r="AA92">
            <v>798</v>
          </cell>
          <cell r="AB92">
            <v>983</v>
          </cell>
          <cell r="AC92">
            <v>1591</v>
          </cell>
          <cell r="AD92">
            <v>1591</v>
          </cell>
          <cell r="AE92">
            <v>1615</v>
          </cell>
          <cell r="AF92">
            <v>1727</v>
          </cell>
          <cell r="AG92">
            <v>2316</v>
          </cell>
          <cell r="AH92">
            <v>2316</v>
          </cell>
          <cell r="AI92">
            <v>2316</v>
          </cell>
          <cell r="AJ92">
            <v>2316</v>
          </cell>
          <cell r="AK92">
            <v>2316</v>
          </cell>
          <cell r="AL92">
            <v>2316</v>
          </cell>
          <cell r="AM92">
            <v>2316</v>
          </cell>
          <cell r="AN92">
            <v>2316</v>
          </cell>
          <cell r="AO92">
            <v>2598</v>
          </cell>
          <cell r="AP92">
            <v>2598</v>
          </cell>
          <cell r="AQ92">
            <v>2633</v>
          </cell>
          <cell r="AR92">
            <v>2679</v>
          </cell>
          <cell r="AS92">
            <v>2712</v>
          </cell>
          <cell r="AT92">
            <v>2746</v>
          </cell>
          <cell r="AU92">
            <v>2774</v>
          </cell>
          <cell r="AV92">
            <v>2864</v>
          </cell>
          <cell r="AW92">
            <v>2878</v>
          </cell>
          <cell r="AX92">
            <v>2878</v>
          </cell>
          <cell r="AY92">
            <v>3123</v>
          </cell>
          <cell r="AZ92">
            <v>3128</v>
          </cell>
          <cell r="BA92">
            <v>3259</v>
          </cell>
          <cell r="BB92">
            <v>3298</v>
          </cell>
          <cell r="BC92">
            <v>3346</v>
          </cell>
          <cell r="BD92">
            <v>3393</v>
          </cell>
          <cell r="BE92">
            <v>3334</v>
          </cell>
          <cell r="BF92">
            <v>3363</v>
          </cell>
          <cell r="BG92">
            <v>3363</v>
          </cell>
        </row>
        <row r="93">
          <cell r="A93" t="str">
            <v>Taiwan</v>
          </cell>
          <cell r="B93">
            <v>46</v>
          </cell>
          <cell r="C93">
            <v>50</v>
          </cell>
          <cell r="D93">
            <v>50</v>
          </cell>
          <cell r="E93">
            <v>103</v>
          </cell>
          <cell r="F93">
            <v>103</v>
          </cell>
          <cell r="G93">
            <v>103</v>
          </cell>
          <cell r="H93">
            <v>122</v>
          </cell>
          <cell r="I93">
            <v>193</v>
          </cell>
          <cell r="J93">
            <v>193</v>
          </cell>
          <cell r="K93">
            <v>288</v>
          </cell>
          <cell r="L93">
            <v>274</v>
          </cell>
          <cell r="M93">
            <v>369</v>
          </cell>
          <cell r="N93">
            <v>464</v>
          </cell>
          <cell r="O93">
            <v>447</v>
          </cell>
          <cell r="P93">
            <v>447</v>
          </cell>
          <cell r="Q93">
            <v>542</v>
          </cell>
          <cell r="R93">
            <v>542</v>
          </cell>
          <cell r="S93">
            <v>542</v>
          </cell>
          <cell r="T93">
            <v>542</v>
          </cell>
          <cell r="U93">
            <v>542</v>
          </cell>
          <cell r="V93">
            <v>570</v>
          </cell>
          <cell r="W93">
            <v>570</v>
          </cell>
          <cell r="X93">
            <v>570</v>
          </cell>
          <cell r="Y93">
            <v>570</v>
          </cell>
          <cell r="Z93">
            <v>570</v>
          </cell>
          <cell r="AA93">
            <v>570</v>
          </cell>
          <cell r="AB93">
            <v>570</v>
          </cell>
          <cell r="AC93">
            <v>570</v>
          </cell>
          <cell r="AD93">
            <v>570</v>
          </cell>
          <cell r="AE93">
            <v>570</v>
          </cell>
          <cell r="AF93">
            <v>732</v>
          </cell>
          <cell r="AG93">
            <v>732</v>
          </cell>
          <cell r="AH93">
            <v>732</v>
          </cell>
          <cell r="AI93">
            <v>732</v>
          </cell>
          <cell r="AJ93">
            <v>732</v>
          </cell>
          <cell r="AK93">
            <v>732</v>
          </cell>
          <cell r="AL93">
            <v>874</v>
          </cell>
          <cell r="AM93">
            <v>1159</v>
          </cell>
          <cell r="AN93">
            <v>1159</v>
          </cell>
          <cell r="AO93">
            <v>1159</v>
          </cell>
          <cell r="AP93">
            <v>1159</v>
          </cell>
          <cell r="AQ93">
            <v>1140</v>
          </cell>
          <cell r="AR93">
            <v>1197</v>
          </cell>
          <cell r="AS93">
            <v>1197</v>
          </cell>
          <cell r="AT93">
            <v>1197</v>
          </cell>
          <cell r="AU93">
            <v>1197</v>
          </cell>
          <cell r="AV93">
            <v>1197</v>
          </cell>
          <cell r="AW93">
            <v>1197</v>
          </cell>
          <cell r="AX93">
            <v>1197</v>
          </cell>
          <cell r="AY93">
            <v>1197</v>
          </cell>
          <cell r="AZ93">
            <v>988</v>
          </cell>
          <cell r="BA93">
            <v>988</v>
          </cell>
          <cell r="BB93">
            <v>1083</v>
          </cell>
          <cell r="BC93">
            <v>1083</v>
          </cell>
          <cell r="BD93">
            <v>1083</v>
          </cell>
          <cell r="BE93">
            <v>1131</v>
          </cell>
          <cell r="BF93">
            <v>1131</v>
          </cell>
          <cell r="BG93">
            <v>1083</v>
          </cell>
        </row>
        <row r="94">
          <cell r="A94" t="str">
            <v>Thailand</v>
          </cell>
          <cell r="B94">
            <v>45</v>
          </cell>
          <cell r="C94">
            <v>45</v>
          </cell>
          <cell r="D94">
            <v>45</v>
          </cell>
          <cell r="E94">
            <v>45</v>
          </cell>
          <cell r="F94">
            <v>63</v>
          </cell>
          <cell r="G94">
            <v>122</v>
          </cell>
          <cell r="H94">
            <v>122</v>
          </cell>
          <cell r="I94">
            <v>153</v>
          </cell>
          <cell r="J94">
            <v>153</v>
          </cell>
          <cell r="K94">
            <v>153</v>
          </cell>
          <cell r="L94">
            <v>153</v>
          </cell>
          <cell r="M94">
            <v>153</v>
          </cell>
          <cell r="N94">
            <v>153</v>
          </cell>
          <cell r="O94">
            <v>166</v>
          </cell>
          <cell r="P94">
            <v>171</v>
          </cell>
          <cell r="Q94">
            <v>177</v>
          </cell>
          <cell r="R94">
            <v>177</v>
          </cell>
          <cell r="S94">
            <v>177</v>
          </cell>
          <cell r="T94">
            <v>177</v>
          </cell>
          <cell r="U94">
            <v>177</v>
          </cell>
          <cell r="V94">
            <v>166</v>
          </cell>
          <cell r="W94">
            <v>179</v>
          </cell>
          <cell r="X94">
            <v>179</v>
          </cell>
          <cell r="Y94">
            <v>179</v>
          </cell>
          <cell r="Z94">
            <v>222</v>
          </cell>
          <cell r="AA94">
            <v>222</v>
          </cell>
          <cell r="AB94">
            <v>222</v>
          </cell>
          <cell r="AC94">
            <v>410</v>
          </cell>
          <cell r="AD94">
            <v>450</v>
          </cell>
          <cell r="AE94">
            <v>477</v>
          </cell>
          <cell r="AF94">
            <v>477</v>
          </cell>
          <cell r="AG94">
            <v>818</v>
          </cell>
          <cell r="AH94">
            <v>867</v>
          </cell>
          <cell r="AI94">
            <v>884</v>
          </cell>
          <cell r="AJ94">
            <v>899</v>
          </cell>
          <cell r="AK94">
            <v>899</v>
          </cell>
          <cell r="AL94">
            <v>1064</v>
          </cell>
          <cell r="AM94">
            <v>1068</v>
          </cell>
          <cell r="AN94">
            <v>1068</v>
          </cell>
          <cell r="AO94">
            <v>1068</v>
          </cell>
          <cell r="AP94">
            <v>1078</v>
          </cell>
          <cell r="AQ94">
            <v>1100</v>
          </cell>
          <cell r="AR94">
            <v>1100</v>
          </cell>
          <cell r="AS94">
            <v>1165</v>
          </cell>
          <cell r="AT94">
            <v>1236</v>
          </cell>
          <cell r="AU94">
            <v>1230</v>
          </cell>
          <cell r="AV94">
            <v>1230</v>
          </cell>
          <cell r="AW94">
            <v>1230</v>
          </cell>
          <cell r="AX94">
            <v>1237</v>
          </cell>
          <cell r="AY94">
            <v>1252</v>
          </cell>
          <cell r="AZ94">
            <v>1252</v>
          </cell>
          <cell r="BA94">
            <v>1235</v>
          </cell>
          <cell r="BB94">
            <v>1235</v>
          </cell>
          <cell r="BC94">
            <v>1235</v>
          </cell>
          <cell r="BD94">
            <v>1235</v>
          </cell>
          <cell r="BE94">
            <v>1245</v>
          </cell>
          <cell r="BF94">
            <v>1245</v>
          </cell>
          <cell r="BG94">
            <v>1244</v>
          </cell>
        </row>
        <row r="95">
          <cell r="A95" t="str">
            <v>Vietnam</v>
          </cell>
          <cell r="B95" t="str">
            <v>-</v>
          </cell>
          <cell r="C95" t="str">
            <v>-</v>
          </cell>
          <cell r="D95" t="str">
            <v>-</v>
          </cell>
          <cell r="E95" t="str">
            <v>-</v>
          </cell>
          <cell r="F95" t="str">
            <v>-</v>
          </cell>
          <cell r="G95" t="str">
            <v>-</v>
          </cell>
          <cell r="H95" t="str">
            <v>-</v>
          </cell>
          <cell r="I95" t="str">
            <v>-</v>
          </cell>
          <cell r="J95" t="str">
            <v>-</v>
          </cell>
          <cell r="K95" t="str">
            <v>-</v>
          </cell>
          <cell r="L95" t="str">
            <v>-</v>
          </cell>
          <cell r="M95" t="str">
            <v>-</v>
          </cell>
          <cell r="N95" t="str">
            <v>-</v>
          </cell>
          <cell r="O95" t="str">
            <v>-</v>
          </cell>
          <cell r="P95" t="str">
            <v>-</v>
          </cell>
          <cell r="Q95" t="str">
            <v>-</v>
          </cell>
          <cell r="R95" t="str">
            <v>-</v>
          </cell>
          <cell r="S95" t="str">
            <v>-</v>
          </cell>
          <cell r="T95" t="str">
            <v>-</v>
          </cell>
          <cell r="U95" t="str">
            <v>-</v>
          </cell>
          <cell r="V95" t="str">
            <v>-</v>
          </cell>
          <cell r="W95" t="str">
            <v>-</v>
          </cell>
          <cell r="X95" t="str">
            <v>-</v>
          </cell>
          <cell r="Y95">
            <v>1</v>
          </cell>
          <cell r="Z95">
            <v>1</v>
          </cell>
          <cell r="AA95">
            <v>1</v>
          </cell>
          <cell r="AB95">
            <v>1</v>
          </cell>
          <cell r="AC95">
            <v>1</v>
          </cell>
          <cell r="AD95">
            <v>1</v>
          </cell>
          <cell r="AE95">
            <v>1</v>
          </cell>
          <cell r="AF95">
            <v>1</v>
          </cell>
          <cell r="AG95">
            <v>1</v>
          </cell>
          <cell r="AH95">
            <v>1</v>
          </cell>
          <cell r="AI95">
            <v>3</v>
          </cell>
          <cell r="AJ95">
            <v>8</v>
          </cell>
          <cell r="AK95">
            <v>8</v>
          </cell>
          <cell r="AL95">
            <v>8</v>
          </cell>
          <cell r="AM95">
            <v>8</v>
          </cell>
          <cell r="AN95">
            <v>8</v>
          </cell>
          <cell r="AO95">
            <v>11</v>
          </cell>
          <cell r="AP95">
            <v>11</v>
          </cell>
          <cell r="AQ95">
            <v>11</v>
          </cell>
          <cell r="AR95">
            <v>14</v>
          </cell>
          <cell r="AS95">
            <v>14</v>
          </cell>
          <cell r="AT95">
            <v>162</v>
          </cell>
          <cell r="AU95">
            <v>162</v>
          </cell>
          <cell r="AV95">
            <v>159</v>
          </cell>
          <cell r="AW95">
            <v>159</v>
          </cell>
          <cell r="AX95">
            <v>159</v>
          </cell>
          <cell r="AY95">
            <v>159</v>
          </cell>
          <cell r="AZ95">
            <v>159</v>
          </cell>
          <cell r="BA95">
            <v>163</v>
          </cell>
          <cell r="BB95">
            <v>167</v>
          </cell>
          <cell r="BC95">
            <v>367</v>
          </cell>
          <cell r="BD95">
            <v>367</v>
          </cell>
          <cell r="BE95">
            <v>367</v>
          </cell>
          <cell r="BF95">
            <v>367</v>
          </cell>
          <cell r="BG95">
            <v>367</v>
          </cell>
        </row>
        <row r="96">
          <cell r="A96" t="str">
            <v>Other Asia Pacific</v>
          </cell>
          <cell r="B96">
            <v>25</v>
          </cell>
          <cell r="C96">
            <v>25</v>
          </cell>
          <cell r="D96">
            <v>25</v>
          </cell>
          <cell r="E96">
            <v>25</v>
          </cell>
          <cell r="F96">
            <v>63</v>
          </cell>
          <cell r="G96">
            <v>63</v>
          </cell>
          <cell r="H96">
            <v>63</v>
          </cell>
          <cell r="I96">
            <v>93</v>
          </cell>
          <cell r="J96">
            <v>93</v>
          </cell>
          <cell r="K96">
            <v>96</v>
          </cell>
          <cell r="L96">
            <v>96</v>
          </cell>
          <cell r="M96">
            <v>96</v>
          </cell>
          <cell r="N96">
            <v>136</v>
          </cell>
          <cell r="O96">
            <v>134</v>
          </cell>
          <cell r="P96">
            <v>142</v>
          </cell>
          <cell r="Q96">
            <v>178</v>
          </cell>
          <cell r="R96">
            <v>192</v>
          </cell>
          <cell r="S96">
            <v>217</v>
          </cell>
          <cell r="T96">
            <v>226</v>
          </cell>
          <cell r="U96">
            <v>226</v>
          </cell>
          <cell r="V96">
            <v>226</v>
          </cell>
          <cell r="W96">
            <v>226</v>
          </cell>
          <cell r="X96">
            <v>227</v>
          </cell>
          <cell r="Y96">
            <v>228</v>
          </cell>
          <cell r="Z96">
            <v>228</v>
          </cell>
          <cell r="AA96">
            <v>228</v>
          </cell>
          <cell r="AB96">
            <v>230</v>
          </cell>
          <cell r="AC96">
            <v>230</v>
          </cell>
          <cell r="AD96">
            <v>230</v>
          </cell>
          <cell r="AE96">
            <v>230</v>
          </cell>
          <cell r="AF96">
            <v>145</v>
          </cell>
          <cell r="AG96">
            <v>145</v>
          </cell>
          <cell r="AH96">
            <v>145</v>
          </cell>
          <cell r="AI96">
            <v>145</v>
          </cell>
          <cell r="AJ96">
            <v>145</v>
          </cell>
          <cell r="AK96">
            <v>143</v>
          </cell>
          <cell r="AL96">
            <v>143</v>
          </cell>
          <cell r="AM96">
            <v>140</v>
          </cell>
          <cell r="AN96">
            <v>144</v>
          </cell>
          <cell r="AO96">
            <v>177</v>
          </cell>
          <cell r="AP96">
            <v>176</v>
          </cell>
          <cell r="AQ96">
            <v>176</v>
          </cell>
          <cell r="AR96">
            <v>176</v>
          </cell>
          <cell r="AS96">
            <v>178</v>
          </cell>
          <cell r="AT96">
            <v>183</v>
          </cell>
          <cell r="AU96">
            <v>183</v>
          </cell>
          <cell r="AV96">
            <v>184</v>
          </cell>
          <cell r="AW96">
            <v>184</v>
          </cell>
          <cell r="AX96">
            <v>190</v>
          </cell>
          <cell r="AY96">
            <v>197</v>
          </cell>
          <cell r="AZ96">
            <v>197</v>
          </cell>
          <cell r="BA96">
            <v>197</v>
          </cell>
          <cell r="BB96">
            <v>197</v>
          </cell>
          <cell r="BC96">
            <v>197</v>
          </cell>
          <cell r="BD96">
            <v>357</v>
          </cell>
          <cell r="BE96">
            <v>357</v>
          </cell>
          <cell r="BF96">
            <v>357</v>
          </cell>
          <cell r="BG96">
            <v>357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World%20Fertilizer%20Balance%20FAO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WITS/Methanol%20Import%20Export%202021.csv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o Kaswiyanto" refreshedDate="45117.3334412037" createdVersion="8" refreshedVersion="8" minRefreshableVersion="3" recordCount="666" xr:uid="{6E3B3D7D-D158-824A-B6A2-76238EFC0E28}">
  <cacheSource type="worksheet">
    <worksheetSource ref="A1:O667" sheet="Raw" r:id="rId2"/>
  </cacheSource>
  <cacheFields count="15">
    <cacheField name="Domain Code" numFmtId="0">
      <sharedItems count="1">
        <s v="RFN"/>
      </sharedItems>
    </cacheField>
    <cacheField name="Domain" numFmtId="0">
      <sharedItems count="1">
        <s v="Fertilizers by Nutrient"/>
      </sharedItems>
    </cacheField>
    <cacheField name="Area Code (M49)" numFmtId="0">
      <sharedItems/>
    </cacheField>
    <cacheField name="Area" numFmtId="0">
      <sharedItems count="168">
        <s v="Afghanistan"/>
        <s v="Albania"/>
        <s v="Algeria"/>
        <s v="Angola"/>
        <s v="Antigua and Barbuda"/>
        <s v="Argentina"/>
        <s v="Armenia"/>
        <s v="Australia"/>
        <s v="Austria"/>
        <s v="Azerbaijan"/>
        <s v="Bahamas"/>
        <s v="Bahrain"/>
        <s v="Bangladesh"/>
        <s v="Barbados"/>
        <s v="Belarus"/>
        <s v="Belgium"/>
        <s v="Belize"/>
        <s v="Benin"/>
        <s v="Bermuda"/>
        <s v="Bhutan"/>
        <s v="Bolivia (Plurinational State of)"/>
        <s v="Bosnia and Herzegovina"/>
        <s v="Botswana"/>
        <s v="Brazil"/>
        <s v="Brunei Darussalam"/>
        <s v="Bulgaria"/>
        <s v="Burkina Faso"/>
        <s v="Burundi"/>
        <s v="Cambodia"/>
        <s v="Cameroon"/>
        <s v="Canada"/>
        <s v="Central African Republic"/>
        <s v="Chile"/>
        <s v="China, mainland"/>
        <s v="China, Taiwan Province of"/>
        <s v="Colombia"/>
        <s v="Congo"/>
        <s v="Cook Islands"/>
        <s v="Costa Rica"/>
        <s v="Côte d'Ivoire"/>
        <s v="Croatia"/>
        <s v="Cuba"/>
        <s v="Cyprus"/>
        <s v="Czechia"/>
        <s v="Democratic People's Republic of Korea"/>
        <s v="Democratic Republic of the Congo"/>
        <s v="Denmark"/>
        <s v="Dominica"/>
        <s v="Dominican Republic"/>
        <s v="Ecuador"/>
        <s v="Egypt"/>
        <s v="El Salvador"/>
        <s v="Eritrea"/>
        <s v="Estonia"/>
        <s v="Ethiopia"/>
        <s v="Fiji"/>
        <s v="Finland"/>
        <s v="France"/>
        <s v="French Polynesia"/>
        <s v="Gabon"/>
        <s v="Gambia"/>
        <s v="Georgia"/>
        <s v="Germany"/>
        <s v="Ghana"/>
        <s v="Greece"/>
        <s v="Guatemala"/>
        <s v="Guinea"/>
        <s v="Guyana"/>
        <s v="Honduras"/>
        <s v="Hungary"/>
        <s v="Iceland"/>
        <s v="India"/>
        <s v="Indonesia"/>
        <s v="Iran (Islamic Republic of)"/>
        <s v="Iraq"/>
        <s v="Ireland"/>
        <s v="Israel"/>
        <s v="Italy"/>
        <s v="Jamaica"/>
        <s v="Japan"/>
        <s v="Jordan"/>
        <s v="Kazakhstan"/>
        <s v="Kenya"/>
        <s v="Kuwait"/>
        <s v="Kyrgyzstan"/>
        <s v="Latvia"/>
        <s v="Lebanon"/>
        <s v="Libya"/>
        <s v="Lithuania"/>
        <s v="Luxembourg"/>
        <s v="Madagascar"/>
        <s v="Malawi"/>
        <s v="Malaysia"/>
        <s v="Maldives"/>
        <s v="Mali"/>
        <s v="Malta"/>
        <s v="Marshall Islands"/>
        <s v="Mauritius"/>
        <s v="Mexico"/>
        <s v="Mongolia"/>
        <s v="Montenegro"/>
        <s v="Morocco"/>
        <s v="Mozambique"/>
        <s v="Myanmar"/>
        <s v="Namibia"/>
        <s v="Nauru"/>
        <s v="Nepal"/>
        <s v="Netherlands (Kingdom of the)"/>
        <s v="New Caledonia"/>
        <s v="New Zealand"/>
        <s v="Nicaragua"/>
        <s v="Niger"/>
        <s v="Nigeria"/>
        <s v="North Macedonia"/>
        <s v="Norway"/>
        <s v="Oman"/>
        <s v="Pakistan"/>
        <s v="Panama"/>
        <s v="Papua New Guinea"/>
        <s v="Paraguay"/>
        <s v="Peru"/>
        <s v="Philippines"/>
        <s v="Poland"/>
        <s v="Portugal"/>
        <s v="Qatar"/>
        <s v="Republic of Korea"/>
        <s v="Republic of Moldova"/>
        <s v="Romania"/>
        <s v="Russian Federation"/>
        <s v="Rwanda"/>
        <s v="Saint Kitts and Nevis"/>
        <s v="Saint Lucia"/>
        <s v="Samoa"/>
        <s v="Saudi Arabia"/>
        <s v="Senegal"/>
        <s v="Serbia"/>
        <s v="Seychelles"/>
        <s v="Slovakia"/>
        <s v="Slovenia"/>
        <s v="South Africa"/>
        <s v="Spain"/>
        <s v="Sri Lanka"/>
        <s v="Sudan"/>
        <s v="Suriname"/>
        <s v="Sweden"/>
        <s v="Switzerland"/>
        <s v="Syrian Arab Republic"/>
        <s v="Tajikistan"/>
        <s v="Thailand"/>
        <s v="Togo"/>
        <s v="Tonga"/>
        <s v="Trinidad and Tobago"/>
        <s v="Tunisia"/>
        <s v="Türkiye"/>
        <s v="Turkmenistan"/>
        <s v="Uganda"/>
        <s v="Ukraine"/>
        <s v="United Arab Emirates"/>
        <s v="United Kingdom of Great Britain and Northern Ireland"/>
        <s v="United Republic of Tanzania"/>
        <s v="United States of America"/>
        <s v="Uruguay"/>
        <s v="Uzbekistan"/>
        <s v="Venezuela (Bolivarian Republic of)"/>
        <s v="Viet Nam"/>
        <s v="Yemen"/>
        <s v="Zambia"/>
        <s v="Zimbabwe"/>
      </sharedItems>
    </cacheField>
    <cacheField name="Element Code" numFmtId="0">
      <sharedItems count="4">
        <s v="5510"/>
        <s v="5610"/>
        <s v="5910"/>
        <s v="5157"/>
      </sharedItems>
    </cacheField>
    <cacheField name="Element" numFmtId="0">
      <sharedItems count="4">
        <s v="Production"/>
        <s v="Import Quantity"/>
        <s v="Export Quantity"/>
        <s v="Agricultural Use"/>
      </sharedItems>
    </cacheField>
    <cacheField name="Item Code" numFmtId="0">
      <sharedItems count="1">
        <s v="3102"/>
      </sharedItems>
    </cacheField>
    <cacheField name="Item" numFmtId="0">
      <sharedItems count="1">
        <s v="Nutrient nitrogen N (total)"/>
      </sharedItems>
    </cacheField>
    <cacheField name="Year Code" numFmtId="0">
      <sharedItems count="1">
        <s v="2020"/>
      </sharedItems>
    </cacheField>
    <cacheField name="Year" numFmtId="0">
      <sharedItems count="1">
        <s v="2020"/>
      </sharedItems>
    </cacheField>
    <cacheField name="Unit" numFmtId="0">
      <sharedItems count="1">
        <s v="t"/>
      </sharedItems>
    </cacheField>
    <cacheField name="Value" numFmtId="164">
      <sharedItems containsSemiMixedTypes="0" containsString="0" containsNumber="1" minValue="0" maxValue="31941569.199999999"/>
    </cacheField>
    <cacheField name="Flag" numFmtId="0">
      <sharedItems count="6">
        <s v="I"/>
        <s v="E"/>
        <s v="A"/>
        <s v="T"/>
        <s v="P"/>
        <s v="X"/>
      </sharedItems>
    </cacheField>
    <cacheField name="Flag Description" numFmtId="0">
      <sharedItems count="6">
        <s v="Imputed value"/>
        <s v="Estimated value"/>
        <s v="Official figure"/>
        <s v="Unofficial figure"/>
        <s v="Provisional value"/>
        <s v="Figure from international organizations"/>
      </sharedItems>
    </cacheField>
    <cacheField name="Region" numFmtId="0">
      <sharedItems count="11">
        <s v="South Asia"/>
        <s v="Europe"/>
        <s v="Africa"/>
        <s v="Central America and the Caribbean"/>
        <s v="South America"/>
        <s v="Middle East"/>
        <s v="Australia and Oceania"/>
        <s v="North America"/>
        <s v="Southeast Asia"/>
        <s v="East Asia"/>
        <s v="Central Asi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o Kaswiyanto" refreshedDate="45147.767853240737" createdVersion="8" refreshedVersion="8" minRefreshableVersion="3" recordCount="3005" xr:uid="{F60F4C0E-B496-CA48-B6E1-B8DED85CC5DA}">
  <cacheSource type="worksheet">
    <worksheetSource ref="A1:P3006" sheet="Methanol Import Export 2021" r:id="rId2"/>
  </cacheSource>
  <cacheFields count="16">
    <cacheField name="ReporterCode" numFmtId="0">
      <sharedItems containsSemiMixedTypes="0" containsString="0" containsNumber="1" containsInteger="1" minValue="20" maxValue="894"/>
    </cacheField>
    <cacheField name="ProductCode" numFmtId="0">
      <sharedItems containsSemiMixedTypes="0" containsString="0" containsNumber="1" containsInteger="1" minValue="290511" maxValue="290511"/>
    </cacheField>
    <cacheField name="PartnerCode" numFmtId="0">
      <sharedItems containsSemiMixedTypes="0" containsString="0" containsNumber="1" containsInteger="1" minValue="0" maxValue="899"/>
    </cacheField>
    <cacheField name="Year" numFmtId="0">
      <sharedItems containsSemiMixedTypes="0" containsString="0" containsNumber="1" containsInteger="1" minValue="2021" maxValue="2021" count="1">
        <n v="2021"/>
      </sharedItems>
    </cacheField>
    <cacheField name="TradeFlowName" numFmtId="0">
      <sharedItems count="2">
        <s v="Gross Imports"/>
        <s v="Gross Exports"/>
      </sharedItems>
    </cacheField>
    <cacheField name="TradeValue in 1000 USD" numFmtId="0">
      <sharedItems containsSemiMixedTypes="0" containsString="0" containsNumber="1" minValue="4.1930445E-4" maxValue="3860106.023"/>
    </cacheField>
    <cacheField name="Nomenclature" numFmtId="0">
      <sharedItems/>
    </cacheField>
    <cacheField name="ReporterISO3" numFmtId="0">
      <sharedItems/>
    </cacheField>
    <cacheField name="ReporterName" numFmtId="0">
      <sharedItems count="132">
        <s v="Andorra"/>
        <s v="Angola"/>
        <s v="Azerbaijan"/>
        <s v="Argentina"/>
        <s v="Austria"/>
        <s v="Bahrain"/>
        <s v="Armenia"/>
        <s v="Barbados"/>
        <s v="Belgium"/>
        <s v="Bermuda"/>
        <s v="Bolivia"/>
        <s v="Bosnia Herzg"/>
        <s v="Botswana"/>
        <s v="Brazil"/>
        <s v="Belize"/>
        <s v="Brunei Darsm"/>
        <s v="European Union"/>
        <s v="Bulgaria"/>
        <s v="Myanmar"/>
        <s v="Burundi"/>
        <s v="Cambodia"/>
        <s v="Canada"/>
        <s v="Cayman Is"/>
        <s v="Sri Lanka"/>
        <s v="Chile"/>
        <s v="China"/>
        <s v="Colombia"/>
        <s v="Comoros"/>
        <s v="Congo"/>
        <s v="Dem.Rp.Congo"/>
        <s v="Costa Rica"/>
        <s v="Croatia"/>
        <s v="Cyprus"/>
        <s v="Czech Rep"/>
        <s v="Benin"/>
        <s v="Denmark"/>
        <s v="Dominican Rp"/>
        <s v="Ecuador"/>
        <s v="El Salvador"/>
        <s v="Ethiopia"/>
        <s v="Estonia"/>
        <s v="Fiji"/>
        <s v="Finland"/>
        <s v="France+Monac"/>
        <s v="Fr.Polynesia"/>
        <s v="Georgia"/>
        <s v="Germany"/>
        <s v="Greece"/>
        <s v="Guatemala"/>
        <s v="Guyana"/>
        <s v="Honduras"/>
        <s v="Hong Kong"/>
        <s v="Hungary"/>
        <s v="Iceland"/>
        <s v="Indonesia"/>
        <s v="Ireland"/>
        <s v="Israel"/>
        <s v="Italy"/>
        <s v="Jamaica"/>
        <s v="Japan"/>
        <s v="Kazakhstan"/>
        <s v="Jordan"/>
        <s v="Kenya"/>
        <s v="Korea Rep."/>
        <s v="Kuwait"/>
        <s v="Lao P.Dem.R"/>
        <s v="Lebanon"/>
        <s v="Lesotho"/>
        <s v="Latvia"/>
        <s v="Lithuania"/>
        <s v="Luxemberg"/>
        <s v="Macau"/>
        <s v="Madagascar"/>
        <s v="Malawi"/>
        <s v="Malaysia"/>
        <s v="Maldives"/>
        <s v="Malta"/>
        <s v="Mauritius"/>
        <s v="Mexico"/>
        <s v="Asia Othr.ns"/>
        <s v="Mongolia"/>
        <s v="Rep.Moldova"/>
        <s v="Montenegro"/>
        <s v="Morocco"/>
        <s v="Mozambique"/>
        <s v="Oman"/>
        <s v="Namibia"/>
        <s v="Nepal"/>
        <s v="Netherlands"/>
        <s v="New Zealand"/>
        <s v="Nicaragua"/>
        <s v="Pakistan"/>
        <s v="Panama"/>
        <s v="Paraguay"/>
        <s v="Peru"/>
        <s v="Philippines"/>
        <s v="Poland"/>
        <s v="Portugal"/>
        <s v="Qatar"/>
        <s v="Romania"/>
        <s v="Russian Fed"/>
        <s v="Saudi Arabia"/>
        <s v="Senegal"/>
        <s v="Yugoslavia"/>
        <s v="Seychelles"/>
        <s v="India"/>
        <s v="Singapore"/>
        <s v="Slovakia"/>
        <s v="Viet Nam"/>
        <s v="South Africa"/>
        <s v="Zimbabwe"/>
        <s v="Spain"/>
        <s v="Swaziland"/>
        <s v="Sweden"/>
        <s v="Switz.Liecht"/>
        <s v="Thailand"/>
        <s v="Togo"/>
        <s v="Untd Arab Em"/>
        <s v="Tunisia"/>
        <s v="Turkey"/>
        <s v="Ukraine"/>
        <s v="TFYR Macedna"/>
        <s v="Tanzania"/>
        <s v="USA,PR,USVI"/>
        <s v="Burkina Faso"/>
        <s v="Uruguay"/>
        <s v="Uzbekistan"/>
        <s v="Samoa"/>
        <s v="Zambia"/>
        <s v="Australia"/>
        <s v="Mauritania"/>
        <s v="Untd.Kingdom"/>
      </sharedItems>
    </cacheField>
    <cacheField name="ProductDescription" numFmtId="0">
      <sharedItems/>
    </cacheField>
    <cacheField name="PartnerISO3" numFmtId="0">
      <sharedItems/>
    </cacheField>
    <cacheField name="PartnerName" numFmtId="0">
      <sharedItems containsBlank="1"/>
    </cacheField>
    <cacheField name="TradeFlow" numFmtId="0">
      <sharedItems containsSemiMixedTypes="0" containsString="0" containsNumber="1" containsInteger="1" minValue="1" maxValue="2" count="2">
        <n v="1"/>
        <n v="2"/>
      </sharedItems>
    </cacheField>
    <cacheField name="Quantity" numFmtId="0">
      <sharedItems containsSemiMixedTypes="0" containsString="0" containsNumber="1" minValue="0" maxValue="4507082315"/>
    </cacheField>
    <cacheField name="ShortName" numFmtId="0">
      <sharedItems/>
    </cacheField>
    <cacheField name="NetWeight in KGM" numFmtId="0">
      <sharedItems containsString="0" containsBlank="1" containsNumber="1" minValue="0.17" maxValue="450708231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66">
  <r>
    <x v="0"/>
    <x v="0"/>
    <s v="004"/>
    <x v="0"/>
    <x v="0"/>
    <x v="0"/>
    <x v="0"/>
    <x v="0"/>
    <x v="0"/>
    <x v="0"/>
    <x v="0"/>
    <n v="14416"/>
    <x v="0"/>
    <x v="0"/>
    <x v="0"/>
  </r>
  <r>
    <x v="0"/>
    <x v="0"/>
    <s v="004"/>
    <x v="0"/>
    <x v="1"/>
    <x v="1"/>
    <x v="0"/>
    <x v="0"/>
    <x v="0"/>
    <x v="0"/>
    <x v="0"/>
    <n v="28725.63"/>
    <x v="0"/>
    <x v="0"/>
    <x v="0"/>
  </r>
  <r>
    <x v="0"/>
    <x v="0"/>
    <s v="004"/>
    <x v="0"/>
    <x v="2"/>
    <x v="2"/>
    <x v="0"/>
    <x v="0"/>
    <x v="0"/>
    <x v="0"/>
    <x v="0"/>
    <n v="0"/>
    <x v="0"/>
    <x v="0"/>
    <x v="0"/>
  </r>
  <r>
    <x v="0"/>
    <x v="0"/>
    <s v="004"/>
    <x v="0"/>
    <x v="3"/>
    <x v="3"/>
    <x v="0"/>
    <x v="0"/>
    <x v="0"/>
    <x v="0"/>
    <x v="0"/>
    <n v="43141.63"/>
    <x v="0"/>
    <x v="0"/>
    <x v="0"/>
  </r>
  <r>
    <x v="0"/>
    <x v="0"/>
    <s v="008"/>
    <x v="1"/>
    <x v="0"/>
    <x v="0"/>
    <x v="0"/>
    <x v="0"/>
    <x v="0"/>
    <x v="0"/>
    <x v="0"/>
    <n v="0"/>
    <x v="0"/>
    <x v="0"/>
    <x v="1"/>
  </r>
  <r>
    <x v="0"/>
    <x v="0"/>
    <s v="008"/>
    <x v="1"/>
    <x v="1"/>
    <x v="1"/>
    <x v="0"/>
    <x v="0"/>
    <x v="0"/>
    <x v="0"/>
    <x v="0"/>
    <n v="29336.98"/>
    <x v="0"/>
    <x v="0"/>
    <x v="1"/>
  </r>
  <r>
    <x v="0"/>
    <x v="0"/>
    <s v="008"/>
    <x v="1"/>
    <x v="2"/>
    <x v="2"/>
    <x v="0"/>
    <x v="0"/>
    <x v="0"/>
    <x v="0"/>
    <x v="0"/>
    <n v="11.16"/>
    <x v="0"/>
    <x v="0"/>
    <x v="1"/>
  </r>
  <r>
    <x v="0"/>
    <x v="0"/>
    <s v="008"/>
    <x v="1"/>
    <x v="3"/>
    <x v="3"/>
    <x v="0"/>
    <x v="0"/>
    <x v="0"/>
    <x v="0"/>
    <x v="0"/>
    <n v="32578.7"/>
    <x v="1"/>
    <x v="1"/>
    <x v="1"/>
  </r>
  <r>
    <x v="0"/>
    <x v="0"/>
    <s v="012"/>
    <x v="2"/>
    <x v="0"/>
    <x v="0"/>
    <x v="0"/>
    <x v="0"/>
    <x v="0"/>
    <x v="0"/>
    <x v="0"/>
    <n v="1043200"/>
    <x v="0"/>
    <x v="0"/>
    <x v="2"/>
  </r>
  <r>
    <x v="0"/>
    <x v="0"/>
    <s v="012"/>
    <x v="2"/>
    <x v="1"/>
    <x v="1"/>
    <x v="0"/>
    <x v="0"/>
    <x v="0"/>
    <x v="0"/>
    <x v="0"/>
    <n v="48275.57"/>
    <x v="0"/>
    <x v="0"/>
    <x v="2"/>
  </r>
  <r>
    <x v="0"/>
    <x v="0"/>
    <s v="012"/>
    <x v="2"/>
    <x v="2"/>
    <x v="2"/>
    <x v="0"/>
    <x v="0"/>
    <x v="0"/>
    <x v="0"/>
    <x v="0"/>
    <n v="1551763.9"/>
    <x v="0"/>
    <x v="0"/>
    <x v="2"/>
  </r>
  <r>
    <x v="0"/>
    <x v="0"/>
    <s v="012"/>
    <x v="2"/>
    <x v="3"/>
    <x v="3"/>
    <x v="0"/>
    <x v="0"/>
    <x v="0"/>
    <x v="0"/>
    <x v="0"/>
    <n v="70200"/>
    <x v="0"/>
    <x v="0"/>
    <x v="2"/>
  </r>
  <r>
    <x v="0"/>
    <x v="0"/>
    <s v="024"/>
    <x v="3"/>
    <x v="0"/>
    <x v="0"/>
    <x v="0"/>
    <x v="0"/>
    <x v="0"/>
    <x v="0"/>
    <x v="0"/>
    <n v="0"/>
    <x v="0"/>
    <x v="0"/>
    <x v="2"/>
  </r>
  <r>
    <x v="0"/>
    <x v="0"/>
    <s v="024"/>
    <x v="3"/>
    <x v="1"/>
    <x v="1"/>
    <x v="0"/>
    <x v="0"/>
    <x v="0"/>
    <x v="0"/>
    <x v="0"/>
    <n v="24306.89"/>
    <x v="0"/>
    <x v="0"/>
    <x v="2"/>
  </r>
  <r>
    <x v="0"/>
    <x v="0"/>
    <s v="024"/>
    <x v="3"/>
    <x v="2"/>
    <x v="2"/>
    <x v="0"/>
    <x v="0"/>
    <x v="0"/>
    <x v="0"/>
    <x v="0"/>
    <n v="425.82"/>
    <x v="0"/>
    <x v="0"/>
    <x v="2"/>
  </r>
  <r>
    <x v="0"/>
    <x v="0"/>
    <s v="024"/>
    <x v="3"/>
    <x v="3"/>
    <x v="3"/>
    <x v="0"/>
    <x v="0"/>
    <x v="0"/>
    <x v="0"/>
    <x v="0"/>
    <n v="23881.07"/>
    <x v="0"/>
    <x v="0"/>
    <x v="2"/>
  </r>
  <r>
    <x v="0"/>
    <x v="0"/>
    <s v="028"/>
    <x v="4"/>
    <x v="0"/>
    <x v="0"/>
    <x v="0"/>
    <x v="0"/>
    <x v="0"/>
    <x v="0"/>
    <x v="0"/>
    <n v="0"/>
    <x v="0"/>
    <x v="0"/>
    <x v="3"/>
  </r>
  <r>
    <x v="0"/>
    <x v="0"/>
    <s v="028"/>
    <x v="4"/>
    <x v="1"/>
    <x v="1"/>
    <x v="0"/>
    <x v="0"/>
    <x v="0"/>
    <x v="0"/>
    <x v="0"/>
    <n v="1.63"/>
    <x v="0"/>
    <x v="0"/>
    <x v="3"/>
  </r>
  <r>
    <x v="0"/>
    <x v="0"/>
    <s v="028"/>
    <x v="4"/>
    <x v="2"/>
    <x v="2"/>
    <x v="0"/>
    <x v="0"/>
    <x v="0"/>
    <x v="0"/>
    <x v="0"/>
    <n v="0"/>
    <x v="0"/>
    <x v="0"/>
    <x v="3"/>
  </r>
  <r>
    <x v="0"/>
    <x v="0"/>
    <s v="028"/>
    <x v="4"/>
    <x v="3"/>
    <x v="3"/>
    <x v="0"/>
    <x v="0"/>
    <x v="0"/>
    <x v="0"/>
    <x v="0"/>
    <n v="1.63"/>
    <x v="0"/>
    <x v="0"/>
    <x v="3"/>
  </r>
  <r>
    <x v="0"/>
    <x v="0"/>
    <s v="032"/>
    <x v="5"/>
    <x v="0"/>
    <x v="0"/>
    <x v="0"/>
    <x v="0"/>
    <x v="0"/>
    <x v="0"/>
    <x v="0"/>
    <n v="559953.69999999995"/>
    <x v="1"/>
    <x v="1"/>
    <x v="4"/>
  </r>
  <r>
    <x v="0"/>
    <x v="0"/>
    <s v="032"/>
    <x v="5"/>
    <x v="1"/>
    <x v="1"/>
    <x v="0"/>
    <x v="0"/>
    <x v="0"/>
    <x v="0"/>
    <x v="0"/>
    <n v="1042615.67"/>
    <x v="1"/>
    <x v="1"/>
    <x v="4"/>
  </r>
  <r>
    <x v="0"/>
    <x v="0"/>
    <s v="032"/>
    <x v="5"/>
    <x v="2"/>
    <x v="2"/>
    <x v="0"/>
    <x v="0"/>
    <x v="0"/>
    <x v="0"/>
    <x v="0"/>
    <n v="243.01"/>
    <x v="1"/>
    <x v="1"/>
    <x v="4"/>
  </r>
  <r>
    <x v="0"/>
    <x v="0"/>
    <s v="032"/>
    <x v="5"/>
    <x v="3"/>
    <x v="3"/>
    <x v="0"/>
    <x v="0"/>
    <x v="0"/>
    <x v="0"/>
    <x v="0"/>
    <n v="1400381.43"/>
    <x v="1"/>
    <x v="1"/>
    <x v="4"/>
  </r>
  <r>
    <x v="0"/>
    <x v="0"/>
    <s v="051"/>
    <x v="6"/>
    <x v="0"/>
    <x v="0"/>
    <x v="0"/>
    <x v="0"/>
    <x v="0"/>
    <x v="0"/>
    <x v="0"/>
    <n v="0"/>
    <x v="0"/>
    <x v="0"/>
    <x v="5"/>
  </r>
  <r>
    <x v="0"/>
    <x v="0"/>
    <s v="051"/>
    <x v="6"/>
    <x v="1"/>
    <x v="1"/>
    <x v="0"/>
    <x v="0"/>
    <x v="0"/>
    <x v="0"/>
    <x v="0"/>
    <n v="26164.3"/>
    <x v="1"/>
    <x v="1"/>
    <x v="5"/>
  </r>
  <r>
    <x v="0"/>
    <x v="0"/>
    <s v="051"/>
    <x v="6"/>
    <x v="2"/>
    <x v="2"/>
    <x v="0"/>
    <x v="0"/>
    <x v="0"/>
    <x v="0"/>
    <x v="0"/>
    <n v="1.22"/>
    <x v="1"/>
    <x v="1"/>
    <x v="5"/>
  </r>
  <r>
    <x v="0"/>
    <x v="0"/>
    <s v="051"/>
    <x v="6"/>
    <x v="3"/>
    <x v="3"/>
    <x v="0"/>
    <x v="0"/>
    <x v="0"/>
    <x v="0"/>
    <x v="0"/>
    <n v="90106.3"/>
    <x v="0"/>
    <x v="0"/>
    <x v="5"/>
  </r>
  <r>
    <x v="0"/>
    <x v="0"/>
    <s v="036"/>
    <x v="7"/>
    <x v="0"/>
    <x v="0"/>
    <x v="0"/>
    <x v="0"/>
    <x v="0"/>
    <x v="0"/>
    <x v="0"/>
    <n v="423400"/>
    <x v="0"/>
    <x v="0"/>
    <x v="6"/>
  </r>
  <r>
    <x v="0"/>
    <x v="0"/>
    <s v="036"/>
    <x v="7"/>
    <x v="1"/>
    <x v="1"/>
    <x v="0"/>
    <x v="0"/>
    <x v="0"/>
    <x v="0"/>
    <x v="0"/>
    <n v="1528247.6"/>
    <x v="1"/>
    <x v="1"/>
    <x v="6"/>
  </r>
  <r>
    <x v="0"/>
    <x v="0"/>
    <s v="036"/>
    <x v="7"/>
    <x v="2"/>
    <x v="2"/>
    <x v="0"/>
    <x v="0"/>
    <x v="0"/>
    <x v="0"/>
    <x v="0"/>
    <n v="105377.60000000001"/>
    <x v="1"/>
    <x v="1"/>
    <x v="6"/>
  </r>
  <r>
    <x v="0"/>
    <x v="0"/>
    <s v="036"/>
    <x v="7"/>
    <x v="3"/>
    <x v="3"/>
    <x v="0"/>
    <x v="0"/>
    <x v="0"/>
    <x v="0"/>
    <x v="0"/>
    <n v="1337593"/>
    <x v="0"/>
    <x v="0"/>
    <x v="6"/>
  </r>
  <r>
    <x v="0"/>
    <x v="0"/>
    <s v="040"/>
    <x v="8"/>
    <x v="1"/>
    <x v="1"/>
    <x v="0"/>
    <x v="0"/>
    <x v="0"/>
    <x v="0"/>
    <x v="0"/>
    <n v="173175.06"/>
    <x v="1"/>
    <x v="1"/>
    <x v="1"/>
  </r>
  <r>
    <x v="0"/>
    <x v="0"/>
    <s v="040"/>
    <x v="8"/>
    <x v="2"/>
    <x v="2"/>
    <x v="0"/>
    <x v="0"/>
    <x v="0"/>
    <x v="0"/>
    <x v="0"/>
    <n v="3570.21"/>
    <x v="1"/>
    <x v="1"/>
    <x v="1"/>
  </r>
  <r>
    <x v="0"/>
    <x v="0"/>
    <s v="040"/>
    <x v="8"/>
    <x v="3"/>
    <x v="3"/>
    <x v="0"/>
    <x v="0"/>
    <x v="0"/>
    <x v="0"/>
    <x v="0"/>
    <n v="106482.81"/>
    <x v="2"/>
    <x v="2"/>
    <x v="1"/>
  </r>
  <r>
    <x v="0"/>
    <x v="0"/>
    <s v="031"/>
    <x v="9"/>
    <x v="0"/>
    <x v="0"/>
    <x v="0"/>
    <x v="0"/>
    <x v="0"/>
    <x v="0"/>
    <x v="0"/>
    <n v="0"/>
    <x v="0"/>
    <x v="0"/>
    <x v="5"/>
  </r>
  <r>
    <x v="0"/>
    <x v="0"/>
    <s v="031"/>
    <x v="9"/>
    <x v="1"/>
    <x v="1"/>
    <x v="0"/>
    <x v="0"/>
    <x v="0"/>
    <x v="0"/>
    <x v="0"/>
    <n v="87798.33"/>
    <x v="1"/>
    <x v="1"/>
    <x v="5"/>
  </r>
  <r>
    <x v="0"/>
    <x v="0"/>
    <s v="031"/>
    <x v="9"/>
    <x v="2"/>
    <x v="2"/>
    <x v="0"/>
    <x v="0"/>
    <x v="0"/>
    <x v="0"/>
    <x v="0"/>
    <n v="32673.919999999998"/>
    <x v="1"/>
    <x v="1"/>
    <x v="5"/>
  </r>
  <r>
    <x v="0"/>
    <x v="0"/>
    <s v="031"/>
    <x v="9"/>
    <x v="3"/>
    <x v="3"/>
    <x v="0"/>
    <x v="0"/>
    <x v="0"/>
    <x v="0"/>
    <x v="0"/>
    <n v="212378.37"/>
    <x v="2"/>
    <x v="2"/>
    <x v="5"/>
  </r>
  <r>
    <x v="0"/>
    <x v="0"/>
    <s v="044"/>
    <x v="10"/>
    <x v="0"/>
    <x v="0"/>
    <x v="0"/>
    <x v="0"/>
    <x v="0"/>
    <x v="0"/>
    <x v="0"/>
    <n v="0"/>
    <x v="0"/>
    <x v="0"/>
    <x v="3"/>
  </r>
  <r>
    <x v="0"/>
    <x v="0"/>
    <s v="044"/>
    <x v="10"/>
    <x v="1"/>
    <x v="1"/>
    <x v="0"/>
    <x v="0"/>
    <x v="0"/>
    <x v="0"/>
    <x v="0"/>
    <n v="1989.69"/>
    <x v="0"/>
    <x v="0"/>
    <x v="3"/>
  </r>
  <r>
    <x v="0"/>
    <x v="0"/>
    <s v="044"/>
    <x v="10"/>
    <x v="2"/>
    <x v="2"/>
    <x v="0"/>
    <x v="0"/>
    <x v="0"/>
    <x v="0"/>
    <x v="0"/>
    <n v="884"/>
    <x v="0"/>
    <x v="0"/>
    <x v="3"/>
  </r>
  <r>
    <x v="0"/>
    <x v="0"/>
    <s v="044"/>
    <x v="10"/>
    <x v="3"/>
    <x v="3"/>
    <x v="0"/>
    <x v="0"/>
    <x v="0"/>
    <x v="0"/>
    <x v="0"/>
    <n v="1105.69"/>
    <x v="0"/>
    <x v="0"/>
    <x v="3"/>
  </r>
  <r>
    <x v="0"/>
    <x v="0"/>
    <s v="048"/>
    <x v="11"/>
    <x v="0"/>
    <x v="0"/>
    <x v="0"/>
    <x v="0"/>
    <x v="0"/>
    <x v="0"/>
    <x v="0"/>
    <n v="389526.98"/>
    <x v="0"/>
    <x v="0"/>
    <x v="5"/>
  </r>
  <r>
    <x v="0"/>
    <x v="0"/>
    <s v="048"/>
    <x v="11"/>
    <x v="1"/>
    <x v="1"/>
    <x v="0"/>
    <x v="0"/>
    <x v="0"/>
    <x v="0"/>
    <x v="0"/>
    <n v="150.91999999999999"/>
    <x v="0"/>
    <x v="0"/>
    <x v="5"/>
  </r>
  <r>
    <x v="0"/>
    <x v="0"/>
    <s v="048"/>
    <x v="11"/>
    <x v="2"/>
    <x v="2"/>
    <x v="0"/>
    <x v="0"/>
    <x v="0"/>
    <x v="0"/>
    <x v="0"/>
    <n v="389526.98"/>
    <x v="0"/>
    <x v="0"/>
    <x v="5"/>
  </r>
  <r>
    <x v="0"/>
    <x v="0"/>
    <s v="048"/>
    <x v="11"/>
    <x v="3"/>
    <x v="3"/>
    <x v="0"/>
    <x v="0"/>
    <x v="0"/>
    <x v="0"/>
    <x v="0"/>
    <n v="1778.79"/>
    <x v="0"/>
    <x v="0"/>
    <x v="5"/>
  </r>
  <r>
    <x v="0"/>
    <x v="0"/>
    <s v="050"/>
    <x v="12"/>
    <x v="0"/>
    <x v="0"/>
    <x v="0"/>
    <x v="0"/>
    <x v="0"/>
    <x v="0"/>
    <x v="0"/>
    <n v="379840"/>
    <x v="0"/>
    <x v="0"/>
    <x v="0"/>
  </r>
  <r>
    <x v="0"/>
    <x v="0"/>
    <s v="050"/>
    <x v="12"/>
    <x v="1"/>
    <x v="1"/>
    <x v="0"/>
    <x v="0"/>
    <x v="0"/>
    <x v="0"/>
    <x v="0"/>
    <n v="371447.41"/>
    <x v="0"/>
    <x v="0"/>
    <x v="0"/>
  </r>
  <r>
    <x v="0"/>
    <x v="0"/>
    <s v="050"/>
    <x v="12"/>
    <x v="2"/>
    <x v="2"/>
    <x v="0"/>
    <x v="0"/>
    <x v="0"/>
    <x v="0"/>
    <x v="0"/>
    <n v="0"/>
    <x v="0"/>
    <x v="0"/>
    <x v="0"/>
  </r>
  <r>
    <x v="0"/>
    <x v="0"/>
    <s v="050"/>
    <x v="12"/>
    <x v="3"/>
    <x v="3"/>
    <x v="0"/>
    <x v="0"/>
    <x v="0"/>
    <x v="0"/>
    <x v="0"/>
    <n v="1361860"/>
    <x v="1"/>
    <x v="1"/>
    <x v="0"/>
  </r>
  <r>
    <x v="0"/>
    <x v="0"/>
    <s v="052"/>
    <x v="13"/>
    <x v="0"/>
    <x v="0"/>
    <x v="0"/>
    <x v="0"/>
    <x v="0"/>
    <x v="0"/>
    <x v="0"/>
    <n v="0"/>
    <x v="0"/>
    <x v="0"/>
    <x v="3"/>
  </r>
  <r>
    <x v="0"/>
    <x v="0"/>
    <s v="052"/>
    <x v="13"/>
    <x v="1"/>
    <x v="1"/>
    <x v="0"/>
    <x v="0"/>
    <x v="0"/>
    <x v="0"/>
    <x v="0"/>
    <n v="175.39"/>
    <x v="1"/>
    <x v="1"/>
    <x v="3"/>
  </r>
  <r>
    <x v="0"/>
    <x v="0"/>
    <s v="052"/>
    <x v="13"/>
    <x v="2"/>
    <x v="2"/>
    <x v="0"/>
    <x v="0"/>
    <x v="0"/>
    <x v="0"/>
    <x v="0"/>
    <n v="0.21"/>
    <x v="1"/>
    <x v="1"/>
    <x v="3"/>
  </r>
  <r>
    <x v="0"/>
    <x v="0"/>
    <s v="052"/>
    <x v="13"/>
    <x v="3"/>
    <x v="3"/>
    <x v="0"/>
    <x v="0"/>
    <x v="0"/>
    <x v="0"/>
    <x v="0"/>
    <n v="175.18"/>
    <x v="0"/>
    <x v="0"/>
    <x v="3"/>
  </r>
  <r>
    <x v="0"/>
    <x v="0"/>
    <s v="112"/>
    <x v="14"/>
    <x v="0"/>
    <x v="0"/>
    <x v="0"/>
    <x v="0"/>
    <x v="0"/>
    <x v="0"/>
    <x v="0"/>
    <n v="958943"/>
    <x v="2"/>
    <x v="2"/>
    <x v="1"/>
  </r>
  <r>
    <x v="0"/>
    <x v="0"/>
    <s v="112"/>
    <x v="14"/>
    <x v="1"/>
    <x v="1"/>
    <x v="0"/>
    <x v="0"/>
    <x v="0"/>
    <x v="0"/>
    <x v="0"/>
    <n v="89158.1"/>
    <x v="0"/>
    <x v="0"/>
    <x v="1"/>
  </r>
  <r>
    <x v="0"/>
    <x v="0"/>
    <s v="112"/>
    <x v="14"/>
    <x v="2"/>
    <x v="2"/>
    <x v="0"/>
    <x v="0"/>
    <x v="0"/>
    <x v="0"/>
    <x v="0"/>
    <n v="528828.23"/>
    <x v="0"/>
    <x v="0"/>
    <x v="1"/>
  </r>
  <r>
    <x v="0"/>
    <x v="0"/>
    <s v="112"/>
    <x v="14"/>
    <x v="3"/>
    <x v="3"/>
    <x v="0"/>
    <x v="0"/>
    <x v="0"/>
    <x v="0"/>
    <x v="0"/>
    <n v="461857"/>
    <x v="2"/>
    <x v="2"/>
    <x v="1"/>
  </r>
  <r>
    <x v="0"/>
    <x v="0"/>
    <s v="056"/>
    <x v="15"/>
    <x v="0"/>
    <x v="0"/>
    <x v="0"/>
    <x v="0"/>
    <x v="0"/>
    <x v="0"/>
    <x v="0"/>
    <n v="787600"/>
    <x v="0"/>
    <x v="0"/>
    <x v="1"/>
  </r>
  <r>
    <x v="0"/>
    <x v="0"/>
    <s v="056"/>
    <x v="15"/>
    <x v="1"/>
    <x v="1"/>
    <x v="0"/>
    <x v="0"/>
    <x v="0"/>
    <x v="0"/>
    <x v="0"/>
    <n v="569889.11"/>
    <x v="1"/>
    <x v="1"/>
    <x v="1"/>
  </r>
  <r>
    <x v="0"/>
    <x v="0"/>
    <s v="056"/>
    <x v="15"/>
    <x v="2"/>
    <x v="2"/>
    <x v="0"/>
    <x v="0"/>
    <x v="0"/>
    <x v="0"/>
    <x v="0"/>
    <n v="1246723.8700000001"/>
    <x v="1"/>
    <x v="1"/>
    <x v="1"/>
  </r>
  <r>
    <x v="0"/>
    <x v="0"/>
    <s v="056"/>
    <x v="15"/>
    <x v="3"/>
    <x v="3"/>
    <x v="0"/>
    <x v="0"/>
    <x v="0"/>
    <x v="0"/>
    <x v="0"/>
    <n v="175025"/>
    <x v="0"/>
    <x v="0"/>
    <x v="1"/>
  </r>
  <r>
    <x v="0"/>
    <x v="0"/>
    <s v="084"/>
    <x v="16"/>
    <x v="0"/>
    <x v="0"/>
    <x v="0"/>
    <x v="0"/>
    <x v="0"/>
    <x v="0"/>
    <x v="0"/>
    <n v="0"/>
    <x v="0"/>
    <x v="0"/>
    <x v="3"/>
  </r>
  <r>
    <x v="0"/>
    <x v="0"/>
    <s v="084"/>
    <x v="16"/>
    <x v="1"/>
    <x v="1"/>
    <x v="0"/>
    <x v="0"/>
    <x v="0"/>
    <x v="0"/>
    <x v="0"/>
    <n v="16638.150000000001"/>
    <x v="1"/>
    <x v="1"/>
    <x v="3"/>
  </r>
  <r>
    <x v="0"/>
    <x v="0"/>
    <s v="084"/>
    <x v="16"/>
    <x v="2"/>
    <x v="2"/>
    <x v="0"/>
    <x v="0"/>
    <x v="0"/>
    <x v="0"/>
    <x v="0"/>
    <n v="2.95"/>
    <x v="1"/>
    <x v="1"/>
    <x v="3"/>
  </r>
  <r>
    <x v="0"/>
    <x v="0"/>
    <s v="084"/>
    <x v="16"/>
    <x v="3"/>
    <x v="3"/>
    <x v="0"/>
    <x v="0"/>
    <x v="0"/>
    <x v="0"/>
    <x v="0"/>
    <n v="16635.189999999999"/>
    <x v="0"/>
    <x v="0"/>
    <x v="3"/>
  </r>
  <r>
    <x v="0"/>
    <x v="0"/>
    <s v="204"/>
    <x v="17"/>
    <x v="0"/>
    <x v="0"/>
    <x v="0"/>
    <x v="0"/>
    <x v="0"/>
    <x v="0"/>
    <x v="0"/>
    <n v="0"/>
    <x v="0"/>
    <x v="0"/>
    <x v="2"/>
  </r>
  <r>
    <x v="0"/>
    <x v="0"/>
    <s v="204"/>
    <x v="17"/>
    <x v="1"/>
    <x v="1"/>
    <x v="0"/>
    <x v="0"/>
    <x v="0"/>
    <x v="0"/>
    <x v="0"/>
    <n v="56555.64"/>
    <x v="0"/>
    <x v="0"/>
    <x v="2"/>
  </r>
  <r>
    <x v="0"/>
    <x v="0"/>
    <s v="204"/>
    <x v="17"/>
    <x v="2"/>
    <x v="2"/>
    <x v="0"/>
    <x v="0"/>
    <x v="0"/>
    <x v="0"/>
    <x v="0"/>
    <n v="248.2"/>
    <x v="1"/>
    <x v="1"/>
    <x v="2"/>
  </r>
  <r>
    <x v="0"/>
    <x v="0"/>
    <s v="204"/>
    <x v="17"/>
    <x v="3"/>
    <x v="3"/>
    <x v="0"/>
    <x v="0"/>
    <x v="0"/>
    <x v="0"/>
    <x v="0"/>
    <n v="56307.44"/>
    <x v="0"/>
    <x v="0"/>
    <x v="2"/>
  </r>
  <r>
    <x v="0"/>
    <x v="0"/>
    <s v="060"/>
    <x v="18"/>
    <x v="0"/>
    <x v="0"/>
    <x v="0"/>
    <x v="0"/>
    <x v="0"/>
    <x v="0"/>
    <x v="0"/>
    <n v="0"/>
    <x v="0"/>
    <x v="0"/>
    <x v="7"/>
  </r>
  <r>
    <x v="0"/>
    <x v="0"/>
    <s v="060"/>
    <x v="18"/>
    <x v="1"/>
    <x v="1"/>
    <x v="0"/>
    <x v="0"/>
    <x v="0"/>
    <x v="0"/>
    <x v="0"/>
    <n v="36.86"/>
    <x v="1"/>
    <x v="1"/>
    <x v="7"/>
  </r>
  <r>
    <x v="0"/>
    <x v="0"/>
    <s v="060"/>
    <x v="18"/>
    <x v="2"/>
    <x v="2"/>
    <x v="0"/>
    <x v="0"/>
    <x v="0"/>
    <x v="0"/>
    <x v="0"/>
    <n v="0"/>
    <x v="0"/>
    <x v="0"/>
    <x v="7"/>
  </r>
  <r>
    <x v="0"/>
    <x v="0"/>
    <s v="060"/>
    <x v="18"/>
    <x v="3"/>
    <x v="3"/>
    <x v="0"/>
    <x v="0"/>
    <x v="0"/>
    <x v="0"/>
    <x v="0"/>
    <n v="36.86"/>
    <x v="0"/>
    <x v="0"/>
    <x v="7"/>
  </r>
  <r>
    <x v="0"/>
    <x v="0"/>
    <s v="064"/>
    <x v="19"/>
    <x v="0"/>
    <x v="0"/>
    <x v="0"/>
    <x v="0"/>
    <x v="0"/>
    <x v="0"/>
    <x v="0"/>
    <n v="0"/>
    <x v="0"/>
    <x v="0"/>
    <x v="0"/>
  </r>
  <r>
    <x v="0"/>
    <x v="0"/>
    <s v="064"/>
    <x v="19"/>
    <x v="1"/>
    <x v="1"/>
    <x v="0"/>
    <x v="0"/>
    <x v="0"/>
    <x v="0"/>
    <x v="0"/>
    <n v="3.89"/>
    <x v="0"/>
    <x v="0"/>
    <x v="0"/>
  </r>
  <r>
    <x v="0"/>
    <x v="0"/>
    <s v="064"/>
    <x v="19"/>
    <x v="2"/>
    <x v="2"/>
    <x v="0"/>
    <x v="0"/>
    <x v="0"/>
    <x v="0"/>
    <x v="0"/>
    <n v="0"/>
    <x v="0"/>
    <x v="0"/>
    <x v="0"/>
  </r>
  <r>
    <x v="0"/>
    <x v="0"/>
    <s v="064"/>
    <x v="19"/>
    <x v="3"/>
    <x v="3"/>
    <x v="0"/>
    <x v="0"/>
    <x v="0"/>
    <x v="0"/>
    <x v="0"/>
    <n v="801.61"/>
    <x v="0"/>
    <x v="0"/>
    <x v="0"/>
  </r>
  <r>
    <x v="0"/>
    <x v="0"/>
    <s v="068"/>
    <x v="20"/>
    <x v="0"/>
    <x v="0"/>
    <x v="0"/>
    <x v="0"/>
    <x v="0"/>
    <x v="0"/>
    <x v="0"/>
    <n v="0"/>
    <x v="0"/>
    <x v="0"/>
    <x v="4"/>
  </r>
  <r>
    <x v="0"/>
    <x v="0"/>
    <s v="068"/>
    <x v="20"/>
    <x v="1"/>
    <x v="1"/>
    <x v="0"/>
    <x v="0"/>
    <x v="0"/>
    <x v="0"/>
    <x v="0"/>
    <n v="22572.86"/>
    <x v="1"/>
    <x v="1"/>
    <x v="4"/>
  </r>
  <r>
    <x v="0"/>
    <x v="0"/>
    <s v="068"/>
    <x v="20"/>
    <x v="2"/>
    <x v="2"/>
    <x v="0"/>
    <x v="0"/>
    <x v="0"/>
    <x v="0"/>
    <x v="0"/>
    <n v="10001.33"/>
    <x v="1"/>
    <x v="1"/>
    <x v="4"/>
  </r>
  <r>
    <x v="0"/>
    <x v="0"/>
    <s v="068"/>
    <x v="20"/>
    <x v="3"/>
    <x v="3"/>
    <x v="0"/>
    <x v="0"/>
    <x v="0"/>
    <x v="0"/>
    <x v="0"/>
    <n v="22573"/>
    <x v="0"/>
    <x v="0"/>
    <x v="4"/>
  </r>
  <r>
    <x v="0"/>
    <x v="0"/>
    <s v="070"/>
    <x v="21"/>
    <x v="0"/>
    <x v="0"/>
    <x v="0"/>
    <x v="0"/>
    <x v="0"/>
    <x v="0"/>
    <x v="0"/>
    <n v="30460.65"/>
    <x v="1"/>
    <x v="1"/>
    <x v="1"/>
  </r>
  <r>
    <x v="0"/>
    <x v="0"/>
    <s v="070"/>
    <x v="21"/>
    <x v="1"/>
    <x v="1"/>
    <x v="0"/>
    <x v="0"/>
    <x v="0"/>
    <x v="0"/>
    <x v="0"/>
    <n v="33036.9"/>
    <x v="1"/>
    <x v="1"/>
    <x v="1"/>
  </r>
  <r>
    <x v="0"/>
    <x v="0"/>
    <s v="070"/>
    <x v="21"/>
    <x v="2"/>
    <x v="2"/>
    <x v="0"/>
    <x v="0"/>
    <x v="0"/>
    <x v="0"/>
    <x v="0"/>
    <n v="1823.76"/>
    <x v="1"/>
    <x v="1"/>
    <x v="1"/>
  </r>
  <r>
    <x v="0"/>
    <x v="0"/>
    <s v="070"/>
    <x v="21"/>
    <x v="3"/>
    <x v="3"/>
    <x v="0"/>
    <x v="0"/>
    <x v="0"/>
    <x v="0"/>
    <x v="0"/>
    <n v="69452.62"/>
    <x v="0"/>
    <x v="0"/>
    <x v="1"/>
  </r>
  <r>
    <x v="0"/>
    <x v="0"/>
    <s v="072"/>
    <x v="22"/>
    <x v="0"/>
    <x v="0"/>
    <x v="0"/>
    <x v="0"/>
    <x v="0"/>
    <x v="0"/>
    <x v="0"/>
    <n v="0"/>
    <x v="0"/>
    <x v="0"/>
    <x v="2"/>
  </r>
  <r>
    <x v="0"/>
    <x v="0"/>
    <s v="072"/>
    <x v="22"/>
    <x v="1"/>
    <x v="1"/>
    <x v="0"/>
    <x v="0"/>
    <x v="0"/>
    <x v="0"/>
    <x v="0"/>
    <n v="13684.59"/>
    <x v="1"/>
    <x v="1"/>
    <x v="2"/>
  </r>
  <r>
    <x v="0"/>
    <x v="0"/>
    <s v="072"/>
    <x v="22"/>
    <x v="2"/>
    <x v="2"/>
    <x v="0"/>
    <x v="0"/>
    <x v="0"/>
    <x v="0"/>
    <x v="0"/>
    <n v="42.42"/>
    <x v="1"/>
    <x v="1"/>
    <x v="2"/>
  </r>
  <r>
    <x v="0"/>
    <x v="0"/>
    <s v="072"/>
    <x v="22"/>
    <x v="3"/>
    <x v="3"/>
    <x v="0"/>
    <x v="0"/>
    <x v="0"/>
    <x v="0"/>
    <x v="0"/>
    <n v="9996.86"/>
    <x v="0"/>
    <x v="0"/>
    <x v="2"/>
  </r>
  <r>
    <x v="0"/>
    <x v="0"/>
    <s v="076"/>
    <x v="23"/>
    <x v="0"/>
    <x v="0"/>
    <x v="0"/>
    <x v="0"/>
    <x v="0"/>
    <x v="0"/>
    <x v="0"/>
    <n v="415795"/>
    <x v="0"/>
    <x v="0"/>
    <x v="4"/>
  </r>
  <r>
    <x v="0"/>
    <x v="0"/>
    <s v="076"/>
    <x v="23"/>
    <x v="1"/>
    <x v="1"/>
    <x v="0"/>
    <x v="0"/>
    <x v="0"/>
    <x v="0"/>
    <x v="0"/>
    <n v="5711770.5899999999"/>
    <x v="1"/>
    <x v="1"/>
    <x v="4"/>
  </r>
  <r>
    <x v="0"/>
    <x v="0"/>
    <s v="076"/>
    <x v="23"/>
    <x v="2"/>
    <x v="2"/>
    <x v="0"/>
    <x v="0"/>
    <x v="0"/>
    <x v="0"/>
    <x v="0"/>
    <n v="60244.56"/>
    <x v="1"/>
    <x v="1"/>
    <x v="4"/>
  </r>
  <r>
    <x v="0"/>
    <x v="0"/>
    <s v="076"/>
    <x v="23"/>
    <x v="3"/>
    <x v="3"/>
    <x v="0"/>
    <x v="0"/>
    <x v="0"/>
    <x v="0"/>
    <x v="0"/>
    <n v="5910866.0300000003"/>
    <x v="0"/>
    <x v="0"/>
    <x v="4"/>
  </r>
  <r>
    <x v="0"/>
    <x v="0"/>
    <s v="096"/>
    <x v="24"/>
    <x v="0"/>
    <x v="0"/>
    <x v="0"/>
    <x v="0"/>
    <x v="0"/>
    <x v="0"/>
    <x v="0"/>
    <n v="0"/>
    <x v="0"/>
    <x v="0"/>
    <x v="8"/>
  </r>
  <r>
    <x v="0"/>
    <x v="0"/>
    <s v="096"/>
    <x v="24"/>
    <x v="1"/>
    <x v="1"/>
    <x v="0"/>
    <x v="0"/>
    <x v="0"/>
    <x v="0"/>
    <x v="0"/>
    <n v="3708.28"/>
    <x v="0"/>
    <x v="0"/>
    <x v="8"/>
  </r>
  <r>
    <x v="0"/>
    <x v="0"/>
    <s v="096"/>
    <x v="24"/>
    <x v="2"/>
    <x v="2"/>
    <x v="0"/>
    <x v="0"/>
    <x v="0"/>
    <x v="0"/>
    <x v="0"/>
    <n v="250.61"/>
    <x v="0"/>
    <x v="0"/>
    <x v="8"/>
  </r>
  <r>
    <x v="0"/>
    <x v="0"/>
    <s v="096"/>
    <x v="24"/>
    <x v="3"/>
    <x v="3"/>
    <x v="0"/>
    <x v="0"/>
    <x v="0"/>
    <x v="0"/>
    <x v="0"/>
    <n v="243"/>
    <x v="0"/>
    <x v="0"/>
    <x v="8"/>
  </r>
  <r>
    <x v="0"/>
    <x v="0"/>
    <s v="100"/>
    <x v="25"/>
    <x v="0"/>
    <x v="0"/>
    <x v="0"/>
    <x v="0"/>
    <x v="0"/>
    <x v="0"/>
    <x v="0"/>
    <n v="639897"/>
    <x v="2"/>
    <x v="2"/>
    <x v="1"/>
  </r>
  <r>
    <x v="0"/>
    <x v="0"/>
    <s v="100"/>
    <x v="25"/>
    <x v="1"/>
    <x v="1"/>
    <x v="0"/>
    <x v="0"/>
    <x v="0"/>
    <x v="0"/>
    <x v="0"/>
    <n v="230023.92"/>
    <x v="1"/>
    <x v="1"/>
    <x v="1"/>
  </r>
  <r>
    <x v="0"/>
    <x v="0"/>
    <s v="100"/>
    <x v="25"/>
    <x v="2"/>
    <x v="2"/>
    <x v="0"/>
    <x v="0"/>
    <x v="0"/>
    <x v="0"/>
    <x v="0"/>
    <n v="219353.61"/>
    <x v="0"/>
    <x v="0"/>
    <x v="1"/>
  </r>
  <r>
    <x v="0"/>
    <x v="0"/>
    <s v="100"/>
    <x v="25"/>
    <x v="3"/>
    <x v="3"/>
    <x v="0"/>
    <x v="0"/>
    <x v="0"/>
    <x v="0"/>
    <x v="0"/>
    <n v="364335"/>
    <x v="2"/>
    <x v="2"/>
    <x v="1"/>
  </r>
  <r>
    <x v="0"/>
    <x v="0"/>
    <s v="854"/>
    <x v="26"/>
    <x v="0"/>
    <x v="0"/>
    <x v="0"/>
    <x v="0"/>
    <x v="0"/>
    <x v="0"/>
    <x v="0"/>
    <n v="0"/>
    <x v="0"/>
    <x v="0"/>
    <x v="2"/>
  </r>
  <r>
    <x v="0"/>
    <x v="0"/>
    <s v="854"/>
    <x v="26"/>
    <x v="1"/>
    <x v="1"/>
    <x v="0"/>
    <x v="0"/>
    <x v="0"/>
    <x v="0"/>
    <x v="0"/>
    <n v="50467.08"/>
    <x v="1"/>
    <x v="1"/>
    <x v="2"/>
  </r>
  <r>
    <x v="0"/>
    <x v="0"/>
    <s v="854"/>
    <x v="26"/>
    <x v="2"/>
    <x v="2"/>
    <x v="0"/>
    <x v="0"/>
    <x v="0"/>
    <x v="0"/>
    <x v="0"/>
    <n v="0.95"/>
    <x v="1"/>
    <x v="1"/>
    <x v="2"/>
  </r>
  <r>
    <x v="0"/>
    <x v="0"/>
    <s v="854"/>
    <x v="26"/>
    <x v="3"/>
    <x v="3"/>
    <x v="0"/>
    <x v="0"/>
    <x v="0"/>
    <x v="0"/>
    <x v="0"/>
    <n v="50466.13"/>
    <x v="0"/>
    <x v="0"/>
    <x v="2"/>
  </r>
  <r>
    <x v="0"/>
    <x v="0"/>
    <s v="108"/>
    <x v="27"/>
    <x v="0"/>
    <x v="0"/>
    <x v="0"/>
    <x v="0"/>
    <x v="0"/>
    <x v="0"/>
    <x v="0"/>
    <n v="0"/>
    <x v="0"/>
    <x v="0"/>
    <x v="2"/>
  </r>
  <r>
    <x v="0"/>
    <x v="0"/>
    <s v="108"/>
    <x v="27"/>
    <x v="1"/>
    <x v="1"/>
    <x v="0"/>
    <x v="0"/>
    <x v="0"/>
    <x v="0"/>
    <x v="0"/>
    <n v="178.61"/>
    <x v="1"/>
    <x v="1"/>
    <x v="2"/>
  </r>
  <r>
    <x v="0"/>
    <x v="0"/>
    <s v="108"/>
    <x v="27"/>
    <x v="2"/>
    <x v="2"/>
    <x v="0"/>
    <x v="0"/>
    <x v="0"/>
    <x v="0"/>
    <x v="0"/>
    <n v="0"/>
    <x v="1"/>
    <x v="1"/>
    <x v="2"/>
  </r>
  <r>
    <x v="0"/>
    <x v="0"/>
    <s v="108"/>
    <x v="27"/>
    <x v="3"/>
    <x v="3"/>
    <x v="0"/>
    <x v="0"/>
    <x v="0"/>
    <x v="0"/>
    <x v="0"/>
    <n v="6888.5"/>
    <x v="0"/>
    <x v="0"/>
    <x v="2"/>
  </r>
  <r>
    <x v="0"/>
    <x v="0"/>
    <s v="116"/>
    <x v="28"/>
    <x v="0"/>
    <x v="0"/>
    <x v="0"/>
    <x v="0"/>
    <x v="0"/>
    <x v="0"/>
    <x v="0"/>
    <n v="0"/>
    <x v="0"/>
    <x v="0"/>
    <x v="8"/>
  </r>
  <r>
    <x v="0"/>
    <x v="0"/>
    <s v="116"/>
    <x v="28"/>
    <x v="1"/>
    <x v="1"/>
    <x v="0"/>
    <x v="0"/>
    <x v="0"/>
    <x v="0"/>
    <x v="0"/>
    <n v="110160.55"/>
    <x v="1"/>
    <x v="1"/>
    <x v="8"/>
  </r>
  <r>
    <x v="0"/>
    <x v="0"/>
    <s v="116"/>
    <x v="28"/>
    <x v="2"/>
    <x v="2"/>
    <x v="0"/>
    <x v="0"/>
    <x v="0"/>
    <x v="0"/>
    <x v="0"/>
    <n v="2.25"/>
    <x v="1"/>
    <x v="1"/>
    <x v="8"/>
  </r>
  <r>
    <x v="0"/>
    <x v="0"/>
    <s v="116"/>
    <x v="28"/>
    <x v="3"/>
    <x v="3"/>
    <x v="0"/>
    <x v="0"/>
    <x v="0"/>
    <x v="0"/>
    <x v="0"/>
    <n v="110158.3"/>
    <x v="0"/>
    <x v="0"/>
    <x v="8"/>
  </r>
  <r>
    <x v="0"/>
    <x v="0"/>
    <s v="120"/>
    <x v="29"/>
    <x v="0"/>
    <x v="0"/>
    <x v="0"/>
    <x v="0"/>
    <x v="0"/>
    <x v="0"/>
    <x v="0"/>
    <n v="0"/>
    <x v="0"/>
    <x v="0"/>
    <x v="2"/>
  </r>
  <r>
    <x v="0"/>
    <x v="0"/>
    <s v="120"/>
    <x v="29"/>
    <x v="1"/>
    <x v="1"/>
    <x v="0"/>
    <x v="0"/>
    <x v="0"/>
    <x v="0"/>
    <x v="0"/>
    <n v="48999.839999999997"/>
    <x v="0"/>
    <x v="0"/>
    <x v="2"/>
  </r>
  <r>
    <x v="0"/>
    <x v="0"/>
    <s v="120"/>
    <x v="29"/>
    <x v="2"/>
    <x v="2"/>
    <x v="0"/>
    <x v="0"/>
    <x v="0"/>
    <x v="0"/>
    <x v="0"/>
    <n v="6975.28"/>
    <x v="0"/>
    <x v="0"/>
    <x v="2"/>
  </r>
  <r>
    <x v="0"/>
    <x v="0"/>
    <s v="120"/>
    <x v="29"/>
    <x v="3"/>
    <x v="3"/>
    <x v="0"/>
    <x v="0"/>
    <x v="0"/>
    <x v="0"/>
    <x v="0"/>
    <n v="42024.56"/>
    <x v="0"/>
    <x v="0"/>
    <x v="2"/>
  </r>
  <r>
    <x v="0"/>
    <x v="0"/>
    <s v="124"/>
    <x v="30"/>
    <x v="0"/>
    <x v="0"/>
    <x v="0"/>
    <x v="0"/>
    <x v="0"/>
    <x v="0"/>
    <x v="0"/>
    <n v="2726165.07"/>
    <x v="0"/>
    <x v="0"/>
    <x v="7"/>
  </r>
  <r>
    <x v="0"/>
    <x v="0"/>
    <s v="124"/>
    <x v="30"/>
    <x v="1"/>
    <x v="1"/>
    <x v="0"/>
    <x v="0"/>
    <x v="0"/>
    <x v="0"/>
    <x v="0"/>
    <n v="1069198.3999999999"/>
    <x v="1"/>
    <x v="1"/>
    <x v="7"/>
  </r>
  <r>
    <x v="0"/>
    <x v="0"/>
    <s v="124"/>
    <x v="30"/>
    <x v="2"/>
    <x v="2"/>
    <x v="0"/>
    <x v="0"/>
    <x v="0"/>
    <x v="0"/>
    <x v="0"/>
    <n v="712363.47"/>
    <x v="1"/>
    <x v="1"/>
    <x v="7"/>
  </r>
  <r>
    <x v="0"/>
    <x v="0"/>
    <s v="124"/>
    <x v="30"/>
    <x v="3"/>
    <x v="3"/>
    <x v="0"/>
    <x v="0"/>
    <x v="0"/>
    <x v="0"/>
    <x v="0"/>
    <n v="3083000"/>
    <x v="2"/>
    <x v="2"/>
    <x v="7"/>
  </r>
  <r>
    <x v="0"/>
    <x v="0"/>
    <s v="140"/>
    <x v="31"/>
    <x v="0"/>
    <x v="0"/>
    <x v="0"/>
    <x v="0"/>
    <x v="0"/>
    <x v="0"/>
    <x v="0"/>
    <n v="0"/>
    <x v="0"/>
    <x v="0"/>
    <x v="2"/>
  </r>
  <r>
    <x v="0"/>
    <x v="0"/>
    <s v="140"/>
    <x v="31"/>
    <x v="1"/>
    <x v="1"/>
    <x v="0"/>
    <x v="0"/>
    <x v="0"/>
    <x v="0"/>
    <x v="0"/>
    <n v="213.5"/>
    <x v="0"/>
    <x v="0"/>
    <x v="2"/>
  </r>
  <r>
    <x v="0"/>
    <x v="0"/>
    <s v="140"/>
    <x v="31"/>
    <x v="2"/>
    <x v="2"/>
    <x v="0"/>
    <x v="0"/>
    <x v="0"/>
    <x v="0"/>
    <x v="0"/>
    <n v="0"/>
    <x v="0"/>
    <x v="0"/>
    <x v="2"/>
  </r>
  <r>
    <x v="0"/>
    <x v="0"/>
    <s v="140"/>
    <x v="31"/>
    <x v="3"/>
    <x v="3"/>
    <x v="0"/>
    <x v="0"/>
    <x v="0"/>
    <x v="0"/>
    <x v="0"/>
    <n v="213.5"/>
    <x v="0"/>
    <x v="0"/>
    <x v="2"/>
  </r>
  <r>
    <x v="0"/>
    <x v="0"/>
    <s v="152"/>
    <x v="32"/>
    <x v="0"/>
    <x v="0"/>
    <x v="0"/>
    <x v="0"/>
    <x v="0"/>
    <x v="0"/>
    <x v="0"/>
    <n v="40900"/>
    <x v="0"/>
    <x v="0"/>
    <x v="4"/>
  </r>
  <r>
    <x v="0"/>
    <x v="0"/>
    <s v="152"/>
    <x v="32"/>
    <x v="1"/>
    <x v="1"/>
    <x v="0"/>
    <x v="0"/>
    <x v="0"/>
    <x v="0"/>
    <x v="0"/>
    <n v="329175.55"/>
    <x v="1"/>
    <x v="1"/>
    <x v="4"/>
  </r>
  <r>
    <x v="0"/>
    <x v="0"/>
    <s v="152"/>
    <x v="32"/>
    <x v="2"/>
    <x v="2"/>
    <x v="0"/>
    <x v="0"/>
    <x v="0"/>
    <x v="0"/>
    <x v="0"/>
    <n v="126178.88"/>
    <x v="1"/>
    <x v="1"/>
    <x v="4"/>
  </r>
  <r>
    <x v="0"/>
    <x v="0"/>
    <s v="152"/>
    <x v="32"/>
    <x v="3"/>
    <x v="3"/>
    <x v="0"/>
    <x v="0"/>
    <x v="0"/>
    <x v="0"/>
    <x v="0"/>
    <n v="243896.67"/>
    <x v="0"/>
    <x v="0"/>
    <x v="4"/>
  </r>
  <r>
    <x v="0"/>
    <x v="0"/>
    <s v="156"/>
    <x v="33"/>
    <x v="0"/>
    <x v="0"/>
    <x v="0"/>
    <x v="0"/>
    <x v="0"/>
    <x v="0"/>
    <x v="0"/>
    <n v="31941569.199999999"/>
    <x v="0"/>
    <x v="0"/>
    <x v="9"/>
  </r>
  <r>
    <x v="0"/>
    <x v="0"/>
    <s v="156"/>
    <x v="33"/>
    <x v="1"/>
    <x v="1"/>
    <x v="0"/>
    <x v="0"/>
    <x v="0"/>
    <x v="0"/>
    <x v="0"/>
    <n v="241628.72"/>
    <x v="1"/>
    <x v="1"/>
    <x v="9"/>
  </r>
  <r>
    <x v="0"/>
    <x v="0"/>
    <s v="156"/>
    <x v="33"/>
    <x v="2"/>
    <x v="2"/>
    <x v="0"/>
    <x v="0"/>
    <x v="0"/>
    <x v="0"/>
    <x v="0"/>
    <n v="6441272.5899999999"/>
    <x v="1"/>
    <x v="1"/>
    <x v="9"/>
  </r>
  <r>
    <x v="0"/>
    <x v="0"/>
    <s v="156"/>
    <x v="33"/>
    <x v="3"/>
    <x v="3"/>
    <x v="0"/>
    <x v="0"/>
    <x v="0"/>
    <x v="0"/>
    <x v="0"/>
    <n v="25741925.329999998"/>
    <x v="0"/>
    <x v="0"/>
    <x v="9"/>
  </r>
  <r>
    <x v="0"/>
    <x v="0"/>
    <s v="158"/>
    <x v="34"/>
    <x v="0"/>
    <x v="0"/>
    <x v="0"/>
    <x v="0"/>
    <x v="0"/>
    <x v="0"/>
    <x v="0"/>
    <n v="68976.179999999993"/>
    <x v="1"/>
    <x v="1"/>
    <x v="9"/>
  </r>
  <r>
    <x v="0"/>
    <x v="0"/>
    <s v="158"/>
    <x v="34"/>
    <x v="1"/>
    <x v="1"/>
    <x v="0"/>
    <x v="0"/>
    <x v="0"/>
    <x v="0"/>
    <x v="0"/>
    <n v="115182.14"/>
    <x v="1"/>
    <x v="1"/>
    <x v="9"/>
  </r>
  <r>
    <x v="0"/>
    <x v="0"/>
    <s v="158"/>
    <x v="34"/>
    <x v="2"/>
    <x v="2"/>
    <x v="0"/>
    <x v="0"/>
    <x v="0"/>
    <x v="0"/>
    <x v="0"/>
    <n v="48682.21"/>
    <x v="1"/>
    <x v="1"/>
    <x v="9"/>
  </r>
  <r>
    <x v="0"/>
    <x v="0"/>
    <s v="158"/>
    <x v="34"/>
    <x v="3"/>
    <x v="3"/>
    <x v="0"/>
    <x v="0"/>
    <x v="0"/>
    <x v="0"/>
    <x v="0"/>
    <n v="142654.78"/>
    <x v="1"/>
    <x v="1"/>
    <x v="9"/>
  </r>
  <r>
    <x v="0"/>
    <x v="0"/>
    <s v="170"/>
    <x v="35"/>
    <x v="0"/>
    <x v="0"/>
    <x v="0"/>
    <x v="0"/>
    <x v="0"/>
    <x v="0"/>
    <x v="0"/>
    <n v="92400"/>
    <x v="0"/>
    <x v="0"/>
    <x v="4"/>
  </r>
  <r>
    <x v="0"/>
    <x v="0"/>
    <s v="170"/>
    <x v="35"/>
    <x v="1"/>
    <x v="1"/>
    <x v="0"/>
    <x v="0"/>
    <x v="0"/>
    <x v="0"/>
    <x v="0"/>
    <n v="457305.33"/>
    <x v="1"/>
    <x v="1"/>
    <x v="4"/>
  </r>
  <r>
    <x v="0"/>
    <x v="0"/>
    <s v="170"/>
    <x v="35"/>
    <x v="2"/>
    <x v="2"/>
    <x v="0"/>
    <x v="0"/>
    <x v="0"/>
    <x v="0"/>
    <x v="0"/>
    <n v="19795.849999999999"/>
    <x v="1"/>
    <x v="1"/>
    <x v="4"/>
  </r>
  <r>
    <x v="0"/>
    <x v="0"/>
    <s v="170"/>
    <x v="35"/>
    <x v="3"/>
    <x v="3"/>
    <x v="0"/>
    <x v="0"/>
    <x v="0"/>
    <x v="0"/>
    <x v="0"/>
    <n v="529909.48"/>
    <x v="0"/>
    <x v="0"/>
    <x v="4"/>
  </r>
  <r>
    <x v="0"/>
    <x v="0"/>
    <s v="178"/>
    <x v="36"/>
    <x v="0"/>
    <x v="0"/>
    <x v="0"/>
    <x v="0"/>
    <x v="0"/>
    <x v="0"/>
    <x v="0"/>
    <n v="0"/>
    <x v="0"/>
    <x v="0"/>
    <x v="2"/>
  </r>
  <r>
    <x v="0"/>
    <x v="0"/>
    <s v="178"/>
    <x v="36"/>
    <x v="1"/>
    <x v="1"/>
    <x v="0"/>
    <x v="0"/>
    <x v="0"/>
    <x v="0"/>
    <x v="0"/>
    <n v="3092.91"/>
    <x v="0"/>
    <x v="0"/>
    <x v="2"/>
  </r>
  <r>
    <x v="0"/>
    <x v="0"/>
    <s v="178"/>
    <x v="36"/>
    <x v="2"/>
    <x v="2"/>
    <x v="0"/>
    <x v="0"/>
    <x v="0"/>
    <x v="0"/>
    <x v="0"/>
    <n v="5.23"/>
    <x v="0"/>
    <x v="0"/>
    <x v="2"/>
  </r>
  <r>
    <x v="0"/>
    <x v="0"/>
    <s v="178"/>
    <x v="36"/>
    <x v="3"/>
    <x v="3"/>
    <x v="0"/>
    <x v="0"/>
    <x v="0"/>
    <x v="0"/>
    <x v="0"/>
    <n v="3087.68"/>
    <x v="0"/>
    <x v="0"/>
    <x v="2"/>
  </r>
  <r>
    <x v="0"/>
    <x v="0"/>
    <s v="184"/>
    <x v="37"/>
    <x v="0"/>
    <x v="0"/>
    <x v="0"/>
    <x v="0"/>
    <x v="0"/>
    <x v="0"/>
    <x v="0"/>
    <n v="0"/>
    <x v="0"/>
    <x v="0"/>
    <x v="6"/>
  </r>
  <r>
    <x v="0"/>
    <x v="0"/>
    <s v="184"/>
    <x v="37"/>
    <x v="1"/>
    <x v="1"/>
    <x v="0"/>
    <x v="0"/>
    <x v="0"/>
    <x v="0"/>
    <x v="0"/>
    <n v="18.739999999999998"/>
    <x v="0"/>
    <x v="0"/>
    <x v="6"/>
  </r>
  <r>
    <x v="0"/>
    <x v="0"/>
    <s v="184"/>
    <x v="37"/>
    <x v="2"/>
    <x v="2"/>
    <x v="0"/>
    <x v="0"/>
    <x v="0"/>
    <x v="0"/>
    <x v="0"/>
    <n v="0"/>
    <x v="0"/>
    <x v="0"/>
    <x v="6"/>
  </r>
  <r>
    <x v="0"/>
    <x v="0"/>
    <s v="184"/>
    <x v="37"/>
    <x v="3"/>
    <x v="3"/>
    <x v="0"/>
    <x v="0"/>
    <x v="0"/>
    <x v="0"/>
    <x v="0"/>
    <n v="18.739999999999998"/>
    <x v="0"/>
    <x v="0"/>
    <x v="6"/>
  </r>
  <r>
    <x v="0"/>
    <x v="0"/>
    <s v="188"/>
    <x v="38"/>
    <x v="0"/>
    <x v="0"/>
    <x v="0"/>
    <x v="0"/>
    <x v="0"/>
    <x v="0"/>
    <x v="0"/>
    <n v="0"/>
    <x v="0"/>
    <x v="0"/>
    <x v="3"/>
  </r>
  <r>
    <x v="0"/>
    <x v="0"/>
    <s v="188"/>
    <x v="38"/>
    <x v="1"/>
    <x v="1"/>
    <x v="0"/>
    <x v="0"/>
    <x v="0"/>
    <x v="0"/>
    <x v="0"/>
    <n v="99365.47"/>
    <x v="1"/>
    <x v="1"/>
    <x v="3"/>
  </r>
  <r>
    <x v="0"/>
    <x v="0"/>
    <s v="188"/>
    <x v="38"/>
    <x v="2"/>
    <x v="2"/>
    <x v="0"/>
    <x v="0"/>
    <x v="0"/>
    <x v="0"/>
    <x v="0"/>
    <n v="4641.3599999999997"/>
    <x v="1"/>
    <x v="1"/>
    <x v="3"/>
  </r>
  <r>
    <x v="0"/>
    <x v="0"/>
    <s v="188"/>
    <x v="38"/>
    <x v="3"/>
    <x v="3"/>
    <x v="0"/>
    <x v="0"/>
    <x v="0"/>
    <x v="0"/>
    <x v="0"/>
    <n v="94724.11"/>
    <x v="0"/>
    <x v="0"/>
    <x v="3"/>
  </r>
  <r>
    <x v="0"/>
    <x v="0"/>
    <s v="384"/>
    <x v="39"/>
    <x v="0"/>
    <x v="0"/>
    <x v="0"/>
    <x v="0"/>
    <x v="0"/>
    <x v="0"/>
    <x v="0"/>
    <n v="0"/>
    <x v="0"/>
    <x v="0"/>
    <x v="2"/>
  </r>
  <r>
    <x v="0"/>
    <x v="0"/>
    <s v="384"/>
    <x v="39"/>
    <x v="1"/>
    <x v="1"/>
    <x v="0"/>
    <x v="0"/>
    <x v="0"/>
    <x v="0"/>
    <x v="0"/>
    <n v="75615.61"/>
    <x v="0"/>
    <x v="0"/>
    <x v="2"/>
  </r>
  <r>
    <x v="0"/>
    <x v="0"/>
    <s v="384"/>
    <x v="39"/>
    <x v="2"/>
    <x v="2"/>
    <x v="0"/>
    <x v="0"/>
    <x v="0"/>
    <x v="0"/>
    <x v="0"/>
    <n v="10057.5"/>
    <x v="0"/>
    <x v="0"/>
    <x v="2"/>
  </r>
  <r>
    <x v="0"/>
    <x v="0"/>
    <s v="384"/>
    <x v="39"/>
    <x v="3"/>
    <x v="3"/>
    <x v="0"/>
    <x v="0"/>
    <x v="0"/>
    <x v="0"/>
    <x v="0"/>
    <n v="65558.11"/>
    <x v="0"/>
    <x v="0"/>
    <x v="2"/>
  </r>
  <r>
    <x v="0"/>
    <x v="0"/>
    <s v="191"/>
    <x v="40"/>
    <x v="0"/>
    <x v="0"/>
    <x v="0"/>
    <x v="0"/>
    <x v="0"/>
    <x v="0"/>
    <x v="0"/>
    <n v="364161.11"/>
    <x v="0"/>
    <x v="0"/>
    <x v="1"/>
  </r>
  <r>
    <x v="0"/>
    <x v="0"/>
    <s v="191"/>
    <x v="40"/>
    <x v="1"/>
    <x v="1"/>
    <x v="0"/>
    <x v="0"/>
    <x v="0"/>
    <x v="0"/>
    <x v="0"/>
    <n v="44023.96"/>
    <x v="1"/>
    <x v="1"/>
    <x v="1"/>
  </r>
  <r>
    <x v="0"/>
    <x v="0"/>
    <s v="191"/>
    <x v="40"/>
    <x v="2"/>
    <x v="2"/>
    <x v="0"/>
    <x v="0"/>
    <x v="0"/>
    <x v="0"/>
    <x v="0"/>
    <n v="268267.43"/>
    <x v="1"/>
    <x v="1"/>
    <x v="1"/>
  </r>
  <r>
    <x v="0"/>
    <x v="0"/>
    <s v="191"/>
    <x v="40"/>
    <x v="3"/>
    <x v="3"/>
    <x v="0"/>
    <x v="0"/>
    <x v="0"/>
    <x v="0"/>
    <x v="0"/>
    <n v="98963"/>
    <x v="2"/>
    <x v="2"/>
    <x v="1"/>
  </r>
  <r>
    <x v="0"/>
    <x v="0"/>
    <s v="192"/>
    <x v="41"/>
    <x v="0"/>
    <x v="0"/>
    <x v="0"/>
    <x v="0"/>
    <x v="0"/>
    <x v="0"/>
    <x v="0"/>
    <n v="9400"/>
    <x v="0"/>
    <x v="0"/>
    <x v="3"/>
  </r>
  <r>
    <x v="0"/>
    <x v="0"/>
    <s v="192"/>
    <x v="41"/>
    <x v="1"/>
    <x v="1"/>
    <x v="0"/>
    <x v="0"/>
    <x v="0"/>
    <x v="0"/>
    <x v="0"/>
    <n v="17790.78"/>
    <x v="0"/>
    <x v="0"/>
    <x v="3"/>
  </r>
  <r>
    <x v="0"/>
    <x v="0"/>
    <s v="192"/>
    <x v="41"/>
    <x v="2"/>
    <x v="2"/>
    <x v="0"/>
    <x v="0"/>
    <x v="0"/>
    <x v="0"/>
    <x v="0"/>
    <n v="0"/>
    <x v="0"/>
    <x v="0"/>
    <x v="3"/>
  </r>
  <r>
    <x v="0"/>
    <x v="0"/>
    <s v="192"/>
    <x v="41"/>
    <x v="3"/>
    <x v="3"/>
    <x v="0"/>
    <x v="0"/>
    <x v="0"/>
    <x v="0"/>
    <x v="0"/>
    <n v="40019.11"/>
    <x v="0"/>
    <x v="0"/>
    <x v="3"/>
  </r>
  <r>
    <x v="0"/>
    <x v="0"/>
    <s v="196"/>
    <x v="42"/>
    <x v="0"/>
    <x v="0"/>
    <x v="0"/>
    <x v="0"/>
    <x v="0"/>
    <x v="0"/>
    <x v="0"/>
    <n v="0"/>
    <x v="2"/>
    <x v="2"/>
    <x v="1"/>
  </r>
  <r>
    <x v="0"/>
    <x v="0"/>
    <s v="196"/>
    <x v="42"/>
    <x v="1"/>
    <x v="1"/>
    <x v="0"/>
    <x v="0"/>
    <x v="0"/>
    <x v="0"/>
    <x v="0"/>
    <n v="8067.07"/>
    <x v="1"/>
    <x v="1"/>
    <x v="1"/>
  </r>
  <r>
    <x v="0"/>
    <x v="0"/>
    <s v="196"/>
    <x v="42"/>
    <x v="2"/>
    <x v="2"/>
    <x v="0"/>
    <x v="0"/>
    <x v="0"/>
    <x v="0"/>
    <x v="0"/>
    <n v="7.5"/>
    <x v="1"/>
    <x v="1"/>
    <x v="1"/>
  </r>
  <r>
    <x v="0"/>
    <x v="0"/>
    <s v="196"/>
    <x v="42"/>
    <x v="3"/>
    <x v="3"/>
    <x v="0"/>
    <x v="0"/>
    <x v="0"/>
    <x v="0"/>
    <x v="0"/>
    <n v="8073"/>
    <x v="2"/>
    <x v="2"/>
    <x v="1"/>
  </r>
  <r>
    <x v="0"/>
    <x v="0"/>
    <s v="203"/>
    <x v="43"/>
    <x v="0"/>
    <x v="0"/>
    <x v="0"/>
    <x v="0"/>
    <x v="0"/>
    <x v="0"/>
    <x v="0"/>
    <n v="75349.210000000006"/>
    <x v="0"/>
    <x v="0"/>
    <x v="1"/>
  </r>
  <r>
    <x v="0"/>
    <x v="0"/>
    <s v="203"/>
    <x v="43"/>
    <x v="1"/>
    <x v="1"/>
    <x v="0"/>
    <x v="0"/>
    <x v="0"/>
    <x v="0"/>
    <x v="0"/>
    <n v="354615.4"/>
    <x v="1"/>
    <x v="1"/>
    <x v="1"/>
  </r>
  <r>
    <x v="0"/>
    <x v="0"/>
    <s v="203"/>
    <x v="43"/>
    <x v="2"/>
    <x v="2"/>
    <x v="0"/>
    <x v="0"/>
    <x v="0"/>
    <x v="0"/>
    <x v="0"/>
    <n v="144528.6"/>
    <x v="1"/>
    <x v="1"/>
    <x v="1"/>
  </r>
  <r>
    <x v="0"/>
    <x v="0"/>
    <s v="203"/>
    <x v="43"/>
    <x v="3"/>
    <x v="3"/>
    <x v="0"/>
    <x v="0"/>
    <x v="0"/>
    <x v="0"/>
    <x v="0"/>
    <n v="285436"/>
    <x v="2"/>
    <x v="2"/>
    <x v="1"/>
  </r>
  <r>
    <x v="0"/>
    <x v="0"/>
    <s v="408"/>
    <x v="44"/>
    <x v="0"/>
    <x v="0"/>
    <x v="0"/>
    <x v="0"/>
    <x v="0"/>
    <x v="0"/>
    <x v="0"/>
    <n v="22500"/>
    <x v="3"/>
    <x v="3"/>
    <x v="9"/>
  </r>
  <r>
    <x v="0"/>
    <x v="0"/>
    <s v="408"/>
    <x v="44"/>
    <x v="1"/>
    <x v="1"/>
    <x v="0"/>
    <x v="0"/>
    <x v="0"/>
    <x v="0"/>
    <x v="0"/>
    <n v="7350.35"/>
    <x v="0"/>
    <x v="0"/>
    <x v="9"/>
  </r>
  <r>
    <x v="0"/>
    <x v="0"/>
    <s v="408"/>
    <x v="44"/>
    <x v="2"/>
    <x v="2"/>
    <x v="0"/>
    <x v="0"/>
    <x v="0"/>
    <x v="0"/>
    <x v="0"/>
    <n v="7.14"/>
    <x v="0"/>
    <x v="0"/>
    <x v="9"/>
  </r>
  <r>
    <x v="0"/>
    <x v="0"/>
    <s v="408"/>
    <x v="44"/>
    <x v="3"/>
    <x v="3"/>
    <x v="0"/>
    <x v="0"/>
    <x v="0"/>
    <x v="0"/>
    <x v="0"/>
    <n v="29843.21"/>
    <x v="0"/>
    <x v="0"/>
    <x v="9"/>
  </r>
  <r>
    <x v="0"/>
    <x v="0"/>
    <s v="180"/>
    <x v="45"/>
    <x v="0"/>
    <x v="0"/>
    <x v="0"/>
    <x v="0"/>
    <x v="0"/>
    <x v="0"/>
    <x v="0"/>
    <n v="0"/>
    <x v="0"/>
    <x v="0"/>
    <x v="2"/>
  </r>
  <r>
    <x v="0"/>
    <x v="0"/>
    <s v="180"/>
    <x v="45"/>
    <x v="1"/>
    <x v="1"/>
    <x v="0"/>
    <x v="0"/>
    <x v="0"/>
    <x v="0"/>
    <x v="0"/>
    <n v="23692.51"/>
    <x v="1"/>
    <x v="1"/>
    <x v="2"/>
  </r>
  <r>
    <x v="0"/>
    <x v="0"/>
    <s v="180"/>
    <x v="45"/>
    <x v="2"/>
    <x v="2"/>
    <x v="0"/>
    <x v="0"/>
    <x v="0"/>
    <x v="0"/>
    <x v="0"/>
    <n v="3.68"/>
    <x v="1"/>
    <x v="1"/>
    <x v="2"/>
  </r>
  <r>
    <x v="0"/>
    <x v="0"/>
    <s v="180"/>
    <x v="45"/>
    <x v="3"/>
    <x v="3"/>
    <x v="0"/>
    <x v="0"/>
    <x v="0"/>
    <x v="0"/>
    <x v="0"/>
    <n v="23688.83"/>
    <x v="0"/>
    <x v="0"/>
    <x v="2"/>
  </r>
  <r>
    <x v="0"/>
    <x v="0"/>
    <s v="208"/>
    <x v="46"/>
    <x v="0"/>
    <x v="0"/>
    <x v="0"/>
    <x v="0"/>
    <x v="0"/>
    <x v="0"/>
    <x v="0"/>
    <n v="0"/>
    <x v="0"/>
    <x v="0"/>
    <x v="1"/>
  </r>
  <r>
    <x v="0"/>
    <x v="0"/>
    <s v="208"/>
    <x v="46"/>
    <x v="1"/>
    <x v="1"/>
    <x v="0"/>
    <x v="0"/>
    <x v="0"/>
    <x v="0"/>
    <x v="0"/>
    <n v="240898.37"/>
    <x v="1"/>
    <x v="1"/>
    <x v="1"/>
  </r>
  <r>
    <x v="0"/>
    <x v="0"/>
    <s v="208"/>
    <x v="46"/>
    <x v="2"/>
    <x v="2"/>
    <x v="0"/>
    <x v="0"/>
    <x v="0"/>
    <x v="0"/>
    <x v="0"/>
    <n v="46179.61"/>
    <x v="1"/>
    <x v="1"/>
    <x v="1"/>
  </r>
  <r>
    <x v="0"/>
    <x v="0"/>
    <s v="208"/>
    <x v="46"/>
    <x v="3"/>
    <x v="3"/>
    <x v="0"/>
    <x v="0"/>
    <x v="0"/>
    <x v="0"/>
    <x v="0"/>
    <n v="232767.11"/>
    <x v="2"/>
    <x v="2"/>
    <x v="1"/>
  </r>
  <r>
    <x v="0"/>
    <x v="0"/>
    <s v="212"/>
    <x v="47"/>
    <x v="0"/>
    <x v="0"/>
    <x v="0"/>
    <x v="0"/>
    <x v="0"/>
    <x v="0"/>
    <x v="0"/>
    <n v="0"/>
    <x v="0"/>
    <x v="0"/>
    <x v="3"/>
  </r>
  <r>
    <x v="0"/>
    <x v="0"/>
    <s v="212"/>
    <x v="47"/>
    <x v="1"/>
    <x v="1"/>
    <x v="0"/>
    <x v="0"/>
    <x v="0"/>
    <x v="0"/>
    <x v="0"/>
    <n v="128.83000000000001"/>
    <x v="0"/>
    <x v="0"/>
    <x v="3"/>
  </r>
  <r>
    <x v="0"/>
    <x v="0"/>
    <s v="212"/>
    <x v="47"/>
    <x v="2"/>
    <x v="2"/>
    <x v="0"/>
    <x v="0"/>
    <x v="0"/>
    <x v="0"/>
    <x v="0"/>
    <n v="0"/>
    <x v="0"/>
    <x v="0"/>
    <x v="3"/>
  </r>
  <r>
    <x v="0"/>
    <x v="0"/>
    <s v="212"/>
    <x v="47"/>
    <x v="3"/>
    <x v="3"/>
    <x v="0"/>
    <x v="0"/>
    <x v="0"/>
    <x v="0"/>
    <x v="0"/>
    <n v="128.83000000000001"/>
    <x v="0"/>
    <x v="0"/>
    <x v="3"/>
  </r>
  <r>
    <x v="0"/>
    <x v="0"/>
    <s v="214"/>
    <x v="48"/>
    <x v="0"/>
    <x v="0"/>
    <x v="0"/>
    <x v="0"/>
    <x v="0"/>
    <x v="0"/>
    <x v="0"/>
    <n v="0"/>
    <x v="0"/>
    <x v="0"/>
    <x v="3"/>
  </r>
  <r>
    <x v="0"/>
    <x v="0"/>
    <s v="214"/>
    <x v="48"/>
    <x v="1"/>
    <x v="1"/>
    <x v="0"/>
    <x v="0"/>
    <x v="0"/>
    <x v="0"/>
    <x v="0"/>
    <n v="34168.339999999997"/>
    <x v="0"/>
    <x v="0"/>
    <x v="3"/>
  </r>
  <r>
    <x v="0"/>
    <x v="0"/>
    <s v="214"/>
    <x v="48"/>
    <x v="2"/>
    <x v="2"/>
    <x v="0"/>
    <x v="0"/>
    <x v="0"/>
    <x v="0"/>
    <x v="0"/>
    <n v="2229.11"/>
    <x v="0"/>
    <x v="0"/>
    <x v="3"/>
  </r>
  <r>
    <x v="0"/>
    <x v="0"/>
    <s v="214"/>
    <x v="48"/>
    <x v="3"/>
    <x v="3"/>
    <x v="0"/>
    <x v="0"/>
    <x v="0"/>
    <x v="0"/>
    <x v="0"/>
    <n v="89635.22"/>
    <x v="0"/>
    <x v="0"/>
    <x v="3"/>
  </r>
  <r>
    <x v="0"/>
    <x v="0"/>
    <s v="218"/>
    <x v="49"/>
    <x v="0"/>
    <x v="0"/>
    <x v="0"/>
    <x v="0"/>
    <x v="0"/>
    <x v="0"/>
    <x v="0"/>
    <n v="0"/>
    <x v="0"/>
    <x v="0"/>
    <x v="4"/>
  </r>
  <r>
    <x v="0"/>
    <x v="0"/>
    <s v="218"/>
    <x v="49"/>
    <x v="1"/>
    <x v="1"/>
    <x v="0"/>
    <x v="0"/>
    <x v="0"/>
    <x v="0"/>
    <x v="0"/>
    <n v="220766.79"/>
    <x v="1"/>
    <x v="1"/>
    <x v="4"/>
  </r>
  <r>
    <x v="0"/>
    <x v="0"/>
    <s v="218"/>
    <x v="49"/>
    <x v="2"/>
    <x v="2"/>
    <x v="0"/>
    <x v="0"/>
    <x v="0"/>
    <x v="0"/>
    <x v="0"/>
    <n v="211.91"/>
    <x v="1"/>
    <x v="1"/>
    <x v="4"/>
  </r>
  <r>
    <x v="0"/>
    <x v="0"/>
    <s v="218"/>
    <x v="49"/>
    <x v="3"/>
    <x v="3"/>
    <x v="0"/>
    <x v="0"/>
    <x v="0"/>
    <x v="0"/>
    <x v="0"/>
    <n v="208212.58"/>
    <x v="0"/>
    <x v="0"/>
    <x v="4"/>
  </r>
  <r>
    <x v="0"/>
    <x v="0"/>
    <s v="818"/>
    <x v="50"/>
    <x v="0"/>
    <x v="0"/>
    <x v="0"/>
    <x v="0"/>
    <x v="0"/>
    <x v="0"/>
    <x v="0"/>
    <n v="4500000"/>
    <x v="3"/>
    <x v="3"/>
    <x v="2"/>
  </r>
  <r>
    <x v="0"/>
    <x v="0"/>
    <s v="818"/>
    <x v="50"/>
    <x v="1"/>
    <x v="1"/>
    <x v="0"/>
    <x v="0"/>
    <x v="0"/>
    <x v="0"/>
    <x v="0"/>
    <n v="22668.02"/>
    <x v="1"/>
    <x v="1"/>
    <x v="2"/>
  </r>
  <r>
    <x v="0"/>
    <x v="0"/>
    <s v="818"/>
    <x v="50"/>
    <x v="2"/>
    <x v="2"/>
    <x v="0"/>
    <x v="0"/>
    <x v="0"/>
    <x v="0"/>
    <x v="0"/>
    <n v="1513472.85"/>
    <x v="1"/>
    <x v="1"/>
    <x v="2"/>
  </r>
  <r>
    <x v="0"/>
    <x v="0"/>
    <s v="818"/>
    <x v="50"/>
    <x v="3"/>
    <x v="3"/>
    <x v="0"/>
    <x v="0"/>
    <x v="0"/>
    <x v="0"/>
    <x v="0"/>
    <n v="1245300"/>
    <x v="0"/>
    <x v="0"/>
    <x v="2"/>
  </r>
  <r>
    <x v="0"/>
    <x v="0"/>
    <s v="222"/>
    <x v="51"/>
    <x v="0"/>
    <x v="0"/>
    <x v="0"/>
    <x v="0"/>
    <x v="0"/>
    <x v="0"/>
    <x v="0"/>
    <n v="0"/>
    <x v="2"/>
    <x v="2"/>
    <x v="3"/>
  </r>
  <r>
    <x v="0"/>
    <x v="0"/>
    <s v="222"/>
    <x v="51"/>
    <x v="1"/>
    <x v="1"/>
    <x v="0"/>
    <x v="0"/>
    <x v="0"/>
    <x v="0"/>
    <x v="0"/>
    <n v="74472.31"/>
    <x v="1"/>
    <x v="1"/>
    <x v="3"/>
  </r>
  <r>
    <x v="0"/>
    <x v="0"/>
    <s v="222"/>
    <x v="51"/>
    <x v="2"/>
    <x v="2"/>
    <x v="0"/>
    <x v="0"/>
    <x v="0"/>
    <x v="0"/>
    <x v="0"/>
    <n v="7760.85"/>
    <x v="1"/>
    <x v="1"/>
    <x v="3"/>
  </r>
  <r>
    <x v="0"/>
    <x v="0"/>
    <s v="222"/>
    <x v="51"/>
    <x v="3"/>
    <x v="3"/>
    <x v="0"/>
    <x v="0"/>
    <x v="0"/>
    <x v="0"/>
    <x v="0"/>
    <n v="40437.47"/>
    <x v="1"/>
    <x v="1"/>
    <x v="3"/>
  </r>
  <r>
    <x v="0"/>
    <x v="0"/>
    <s v="232"/>
    <x v="52"/>
    <x v="0"/>
    <x v="0"/>
    <x v="0"/>
    <x v="0"/>
    <x v="0"/>
    <x v="0"/>
    <x v="0"/>
    <n v="0"/>
    <x v="0"/>
    <x v="0"/>
    <x v="2"/>
  </r>
  <r>
    <x v="0"/>
    <x v="0"/>
    <s v="232"/>
    <x v="52"/>
    <x v="1"/>
    <x v="1"/>
    <x v="0"/>
    <x v="0"/>
    <x v="0"/>
    <x v="0"/>
    <x v="0"/>
    <n v="3490.23"/>
    <x v="0"/>
    <x v="0"/>
    <x v="2"/>
  </r>
  <r>
    <x v="0"/>
    <x v="0"/>
    <s v="232"/>
    <x v="52"/>
    <x v="2"/>
    <x v="2"/>
    <x v="0"/>
    <x v="0"/>
    <x v="0"/>
    <x v="0"/>
    <x v="0"/>
    <n v="0"/>
    <x v="0"/>
    <x v="0"/>
    <x v="2"/>
  </r>
  <r>
    <x v="0"/>
    <x v="0"/>
    <s v="232"/>
    <x v="52"/>
    <x v="3"/>
    <x v="3"/>
    <x v="0"/>
    <x v="0"/>
    <x v="0"/>
    <x v="0"/>
    <x v="0"/>
    <n v="3490.23"/>
    <x v="0"/>
    <x v="0"/>
    <x v="2"/>
  </r>
  <r>
    <x v="0"/>
    <x v="0"/>
    <s v="233"/>
    <x v="53"/>
    <x v="0"/>
    <x v="0"/>
    <x v="0"/>
    <x v="0"/>
    <x v="0"/>
    <x v="0"/>
    <x v="0"/>
    <n v="263.98"/>
    <x v="0"/>
    <x v="0"/>
    <x v="1"/>
  </r>
  <r>
    <x v="0"/>
    <x v="0"/>
    <s v="233"/>
    <x v="53"/>
    <x v="1"/>
    <x v="1"/>
    <x v="0"/>
    <x v="0"/>
    <x v="0"/>
    <x v="0"/>
    <x v="0"/>
    <n v="130544.01"/>
    <x v="1"/>
    <x v="1"/>
    <x v="1"/>
  </r>
  <r>
    <x v="0"/>
    <x v="0"/>
    <s v="233"/>
    <x v="53"/>
    <x v="2"/>
    <x v="2"/>
    <x v="0"/>
    <x v="0"/>
    <x v="0"/>
    <x v="0"/>
    <x v="0"/>
    <n v="47691.31"/>
    <x v="1"/>
    <x v="1"/>
    <x v="1"/>
  </r>
  <r>
    <x v="0"/>
    <x v="0"/>
    <s v="233"/>
    <x v="53"/>
    <x v="3"/>
    <x v="3"/>
    <x v="0"/>
    <x v="0"/>
    <x v="0"/>
    <x v="0"/>
    <x v="0"/>
    <n v="41486"/>
    <x v="2"/>
    <x v="2"/>
    <x v="1"/>
  </r>
  <r>
    <x v="0"/>
    <x v="0"/>
    <s v="231"/>
    <x v="54"/>
    <x v="0"/>
    <x v="0"/>
    <x v="0"/>
    <x v="0"/>
    <x v="0"/>
    <x v="0"/>
    <x v="0"/>
    <n v="0"/>
    <x v="0"/>
    <x v="0"/>
    <x v="2"/>
  </r>
  <r>
    <x v="0"/>
    <x v="0"/>
    <s v="231"/>
    <x v="54"/>
    <x v="1"/>
    <x v="1"/>
    <x v="0"/>
    <x v="0"/>
    <x v="0"/>
    <x v="0"/>
    <x v="0"/>
    <n v="455512.98"/>
    <x v="1"/>
    <x v="1"/>
    <x v="2"/>
  </r>
  <r>
    <x v="0"/>
    <x v="0"/>
    <s v="231"/>
    <x v="54"/>
    <x v="2"/>
    <x v="2"/>
    <x v="0"/>
    <x v="0"/>
    <x v="0"/>
    <x v="0"/>
    <x v="0"/>
    <n v="0"/>
    <x v="0"/>
    <x v="0"/>
    <x v="2"/>
  </r>
  <r>
    <x v="0"/>
    <x v="0"/>
    <s v="231"/>
    <x v="54"/>
    <x v="3"/>
    <x v="3"/>
    <x v="0"/>
    <x v="0"/>
    <x v="0"/>
    <x v="0"/>
    <x v="0"/>
    <n v="420137.62"/>
    <x v="0"/>
    <x v="0"/>
    <x v="2"/>
  </r>
  <r>
    <x v="0"/>
    <x v="0"/>
    <s v="242"/>
    <x v="55"/>
    <x v="0"/>
    <x v="0"/>
    <x v="0"/>
    <x v="0"/>
    <x v="0"/>
    <x v="0"/>
    <x v="0"/>
    <n v="0"/>
    <x v="0"/>
    <x v="0"/>
    <x v="6"/>
  </r>
  <r>
    <x v="0"/>
    <x v="0"/>
    <s v="242"/>
    <x v="55"/>
    <x v="1"/>
    <x v="1"/>
    <x v="0"/>
    <x v="0"/>
    <x v="0"/>
    <x v="0"/>
    <x v="0"/>
    <n v="5587.68"/>
    <x v="1"/>
    <x v="1"/>
    <x v="6"/>
  </r>
  <r>
    <x v="0"/>
    <x v="0"/>
    <s v="242"/>
    <x v="55"/>
    <x v="2"/>
    <x v="2"/>
    <x v="0"/>
    <x v="0"/>
    <x v="0"/>
    <x v="0"/>
    <x v="0"/>
    <n v="1.73"/>
    <x v="1"/>
    <x v="1"/>
    <x v="6"/>
  </r>
  <r>
    <x v="0"/>
    <x v="0"/>
    <s v="242"/>
    <x v="55"/>
    <x v="3"/>
    <x v="3"/>
    <x v="0"/>
    <x v="0"/>
    <x v="0"/>
    <x v="0"/>
    <x v="0"/>
    <n v="5585.95"/>
    <x v="0"/>
    <x v="0"/>
    <x v="6"/>
  </r>
  <r>
    <x v="0"/>
    <x v="0"/>
    <s v="246"/>
    <x v="56"/>
    <x v="0"/>
    <x v="0"/>
    <x v="0"/>
    <x v="0"/>
    <x v="0"/>
    <x v="0"/>
    <x v="0"/>
    <n v="195806.73"/>
    <x v="0"/>
    <x v="0"/>
    <x v="1"/>
  </r>
  <r>
    <x v="0"/>
    <x v="0"/>
    <s v="246"/>
    <x v="56"/>
    <x v="1"/>
    <x v="1"/>
    <x v="0"/>
    <x v="0"/>
    <x v="0"/>
    <x v="0"/>
    <x v="0"/>
    <n v="562074.32999999996"/>
    <x v="0"/>
    <x v="0"/>
    <x v="1"/>
  </r>
  <r>
    <x v="0"/>
    <x v="0"/>
    <s v="246"/>
    <x v="56"/>
    <x v="2"/>
    <x v="2"/>
    <x v="0"/>
    <x v="0"/>
    <x v="0"/>
    <x v="0"/>
    <x v="0"/>
    <n v="371734.78"/>
    <x v="0"/>
    <x v="0"/>
    <x v="1"/>
  </r>
  <r>
    <x v="0"/>
    <x v="0"/>
    <s v="246"/>
    <x v="56"/>
    <x v="3"/>
    <x v="3"/>
    <x v="0"/>
    <x v="0"/>
    <x v="0"/>
    <x v="0"/>
    <x v="0"/>
    <n v="139316"/>
    <x v="2"/>
    <x v="2"/>
    <x v="1"/>
  </r>
  <r>
    <x v="0"/>
    <x v="0"/>
    <s v="250"/>
    <x v="57"/>
    <x v="0"/>
    <x v="0"/>
    <x v="0"/>
    <x v="0"/>
    <x v="0"/>
    <x v="0"/>
    <x v="0"/>
    <n v="0"/>
    <x v="2"/>
    <x v="2"/>
    <x v="1"/>
  </r>
  <r>
    <x v="0"/>
    <x v="0"/>
    <s v="250"/>
    <x v="57"/>
    <x v="1"/>
    <x v="1"/>
    <x v="0"/>
    <x v="0"/>
    <x v="0"/>
    <x v="0"/>
    <x v="0"/>
    <n v="1888108.02"/>
    <x v="1"/>
    <x v="1"/>
    <x v="1"/>
  </r>
  <r>
    <x v="0"/>
    <x v="0"/>
    <s v="250"/>
    <x v="57"/>
    <x v="2"/>
    <x v="2"/>
    <x v="0"/>
    <x v="0"/>
    <x v="0"/>
    <x v="0"/>
    <x v="0"/>
    <n v="304424.23"/>
    <x v="1"/>
    <x v="1"/>
    <x v="1"/>
  </r>
  <r>
    <x v="0"/>
    <x v="0"/>
    <s v="250"/>
    <x v="57"/>
    <x v="3"/>
    <x v="3"/>
    <x v="0"/>
    <x v="0"/>
    <x v="0"/>
    <x v="0"/>
    <x v="0"/>
    <n v="2077726"/>
    <x v="2"/>
    <x v="2"/>
    <x v="1"/>
  </r>
  <r>
    <x v="0"/>
    <x v="0"/>
    <s v="258"/>
    <x v="58"/>
    <x v="0"/>
    <x v="0"/>
    <x v="0"/>
    <x v="0"/>
    <x v="0"/>
    <x v="0"/>
    <x v="0"/>
    <n v="0"/>
    <x v="2"/>
    <x v="2"/>
    <x v="6"/>
  </r>
  <r>
    <x v="0"/>
    <x v="0"/>
    <s v="258"/>
    <x v="58"/>
    <x v="1"/>
    <x v="1"/>
    <x v="0"/>
    <x v="0"/>
    <x v="0"/>
    <x v="0"/>
    <x v="0"/>
    <n v="244.15"/>
    <x v="0"/>
    <x v="0"/>
    <x v="6"/>
  </r>
  <r>
    <x v="0"/>
    <x v="0"/>
    <s v="258"/>
    <x v="58"/>
    <x v="2"/>
    <x v="2"/>
    <x v="0"/>
    <x v="0"/>
    <x v="0"/>
    <x v="0"/>
    <x v="0"/>
    <n v="0"/>
    <x v="0"/>
    <x v="0"/>
    <x v="6"/>
  </r>
  <r>
    <x v="0"/>
    <x v="0"/>
    <s v="258"/>
    <x v="58"/>
    <x v="3"/>
    <x v="3"/>
    <x v="0"/>
    <x v="0"/>
    <x v="0"/>
    <x v="0"/>
    <x v="0"/>
    <n v="309.04000000000002"/>
    <x v="2"/>
    <x v="2"/>
    <x v="6"/>
  </r>
  <r>
    <x v="0"/>
    <x v="0"/>
    <s v="266"/>
    <x v="59"/>
    <x v="0"/>
    <x v="0"/>
    <x v="0"/>
    <x v="0"/>
    <x v="0"/>
    <x v="0"/>
    <x v="0"/>
    <n v="0"/>
    <x v="0"/>
    <x v="0"/>
    <x v="2"/>
  </r>
  <r>
    <x v="0"/>
    <x v="0"/>
    <s v="266"/>
    <x v="59"/>
    <x v="1"/>
    <x v="1"/>
    <x v="0"/>
    <x v="0"/>
    <x v="0"/>
    <x v="0"/>
    <x v="0"/>
    <n v="2688.89"/>
    <x v="0"/>
    <x v="0"/>
    <x v="2"/>
  </r>
  <r>
    <x v="0"/>
    <x v="0"/>
    <s v="266"/>
    <x v="59"/>
    <x v="2"/>
    <x v="2"/>
    <x v="0"/>
    <x v="0"/>
    <x v="0"/>
    <x v="0"/>
    <x v="0"/>
    <n v="0"/>
    <x v="0"/>
    <x v="0"/>
    <x v="2"/>
  </r>
  <r>
    <x v="0"/>
    <x v="0"/>
    <s v="266"/>
    <x v="59"/>
    <x v="3"/>
    <x v="3"/>
    <x v="0"/>
    <x v="0"/>
    <x v="0"/>
    <x v="0"/>
    <x v="0"/>
    <n v="2688.89"/>
    <x v="0"/>
    <x v="0"/>
    <x v="2"/>
  </r>
  <r>
    <x v="0"/>
    <x v="0"/>
    <s v="270"/>
    <x v="60"/>
    <x v="0"/>
    <x v="0"/>
    <x v="0"/>
    <x v="0"/>
    <x v="0"/>
    <x v="0"/>
    <x v="0"/>
    <n v="0"/>
    <x v="0"/>
    <x v="0"/>
    <x v="2"/>
  </r>
  <r>
    <x v="0"/>
    <x v="0"/>
    <s v="270"/>
    <x v="60"/>
    <x v="1"/>
    <x v="1"/>
    <x v="0"/>
    <x v="0"/>
    <x v="0"/>
    <x v="0"/>
    <x v="0"/>
    <n v="20.61"/>
    <x v="1"/>
    <x v="1"/>
    <x v="2"/>
  </r>
  <r>
    <x v="0"/>
    <x v="0"/>
    <s v="270"/>
    <x v="60"/>
    <x v="2"/>
    <x v="2"/>
    <x v="0"/>
    <x v="0"/>
    <x v="0"/>
    <x v="0"/>
    <x v="0"/>
    <n v="0"/>
    <x v="0"/>
    <x v="0"/>
    <x v="2"/>
  </r>
  <r>
    <x v="0"/>
    <x v="0"/>
    <s v="270"/>
    <x v="60"/>
    <x v="3"/>
    <x v="3"/>
    <x v="0"/>
    <x v="0"/>
    <x v="0"/>
    <x v="0"/>
    <x v="0"/>
    <n v="20.61"/>
    <x v="0"/>
    <x v="0"/>
    <x v="2"/>
  </r>
  <r>
    <x v="0"/>
    <x v="0"/>
    <s v="268"/>
    <x v="61"/>
    <x v="0"/>
    <x v="0"/>
    <x v="0"/>
    <x v="0"/>
    <x v="0"/>
    <x v="0"/>
    <x v="0"/>
    <n v="178651.36"/>
    <x v="0"/>
    <x v="0"/>
    <x v="5"/>
  </r>
  <r>
    <x v="0"/>
    <x v="0"/>
    <s v="268"/>
    <x v="61"/>
    <x v="1"/>
    <x v="1"/>
    <x v="0"/>
    <x v="0"/>
    <x v="0"/>
    <x v="0"/>
    <x v="0"/>
    <n v="9732.6200000000008"/>
    <x v="1"/>
    <x v="1"/>
    <x v="5"/>
  </r>
  <r>
    <x v="0"/>
    <x v="0"/>
    <s v="268"/>
    <x v="61"/>
    <x v="2"/>
    <x v="2"/>
    <x v="0"/>
    <x v="0"/>
    <x v="0"/>
    <x v="0"/>
    <x v="0"/>
    <n v="144183.99"/>
    <x v="1"/>
    <x v="1"/>
    <x v="5"/>
  </r>
  <r>
    <x v="0"/>
    <x v="0"/>
    <s v="268"/>
    <x v="61"/>
    <x v="3"/>
    <x v="3"/>
    <x v="0"/>
    <x v="0"/>
    <x v="0"/>
    <x v="0"/>
    <x v="0"/>
    <n v="44200"/>
    <x v="2"/>
    <x v="2"/>
    <x v="5"/>
  </r>
  <r>
    <x v="0"/>
    <x v="0"/>
    <s v="276"/>
    <x v="62"/>
    <x v="0"/>
    <x v="0"/>
    <x v="0"/>
    <x v="0"/>
    <x v="0"/>
    <x v="0"/>
    <x v="0"/>
    <n v="1408090.08"/>
    <x v="0"/>
    <x v="0"/>
    <x v="1"/>
  </r>
  <r>
    <x v="0"/>
    <x v="0"/>
    <s v="276"/>
    <x v="62"/>
    <x v="1"/>
    <x v="1"/>
    <x v="0"/>
    <x v="0"/>
    <x v="0"/>
    <x v="0"/>
    <x v="0"/>
    <n v="995901.55"/>
    <x v="1"/>
    <x v="1"/>
    <x v="1"/>
  </r>
  <r>
    <x v="0"/>
    <x v="0"/>
    <s v="276"/>
    <x v="62"/>
    <x v="2"/>
    <x v="2"/>
    <x v="0"/>
    <x v="0"/>
    <x v="0"/>
    <x v="0"/>
    <x v="0"/>
    <n v="1138514.6399999999"/>
    <x v="0"/>
    <x v="0"/>
    <x v="1"/>
  </r>
  <r>
    <x v="0"/>
    <x v="0"/>
    <s v="276"/>
    <x v="62"/>
    <x v="3"/>
    <x v="3"/>
    <x v="0"/>
    <x v="0"/>
    <x v="0"/>
    <x v="0"/>
    <x v="0"/>
    <n v="1265477"/>
    <x v="2"/>
    <x v="2"/>
    <x v="1"/>
  </r>
  <r>
    <x v="0"/>
    <x v="0"/>
    <s v="288"/>
    <x v="63"/>
    <x v="1"/>
    <x v="1"/>
    <x v="0"/>
    <x v="0"/>
    <x v="0"/>
    <x v="0"/>
    <x v="0"/>
    <n v="109251.42"/>
    <x v="0"/>
    <x v="0"/>
    <x v="2"/>
  </r>
  <r>
    <x v="0"/>
    <x v="0"/>
    <s v="288"/>
    <x v="63"/>
    <x v="2"/>
    <x v="2"/>
    <x v="0"/>
    <x v="0"/>
    <x v="0"/>
    <x v="0"/>
    <x v="0"/>
    <n v="1729.25"/>
    <x v="0"/>
    <x v="0"/>
    <x v="2"/>
  </r>
  <r>
    <x v="0"/>
    <x v="0"/>
    <s v="288"/>
    <x v="63"/>
    <x v="3"/>
    <x v="3"/>
    <x v="0"/>
    <x v="0"/>
    <x v="0"/>
    <x v="0"/>
    <x v="0"/>
    <n v="114800"/>
    <x v="2"/>
    <x v="2"/>
    <x v="2"/>
  </r>
  <r>
    <x v="0"/>
    <x v="0"/>
    <s v="300"/>
    <x v="64"/>
    <x v="0"/>
    <x v="0"/>
    <x v="0"/>
    <x v="0"/>
    <x v="0"/>
    <x v="0"/>
    <x v="0"/>
    <n v="148207.88"/>
    <x v="0"/>
    <x v="0"/>
    <x v="1"/>
  </r>
  <r>
    <x v="0"/>
    <x v="0"/>
    <s v="300"/>
    <x v="64"/>
    <x v="1"/>
    <x v="1"/>
    <x v="0"/>
    <x v="0"/>
    <x v="0"/>
    <x v="0"/>
    <x v="0"/>
    <n v="197189.07"/>
    <x v="1"/>
    <x v="1"/>
    <x v="1"/>
  </r>
  <r>
    <x v="0"/>
    <x v="0"/>
    <s v="300"/>
    <x v="64"/>
    <x v="2"/>
    <x v="2"/>
    <x v="0"/>
    <x v="0"/>
    <x v="0"/>
    <x v="0"/>
    <x v="0"/>
    <n v="109320.42"/>
    <x v="1"/>
    <x v="1"/>
    <x v="1"/>
  </r>
  <r>
    <x v="0"/>
    <x v="0"/>
    <s v="300"/>
    <x v="64"/>
    <x v="3"/>
    <x v="3"/>
    <x v="0"/>
    <x v="0"/>
    <x v="0"/>
    <x v="0"/>
    <x v="0"/>
    <n v="202945"/>
    <x v="2"/>
    <x v="2"/>
    <x v="1"/>
  </r>
  <r>
    <x v="0"/>
    <x v="0"/>
    <s v="320"/>
    <x v="65"/>
    <x v="0"/>
    <x v="0"/>
    <x v="0"/>
    <x v="0"/>
    <x v="0"/>
    <x v="0"/>
    <x v="0"/>
    <n v="0"/>
    <x v="0"/>
    <x v="0"/>
    <x v="3"/>
  </r>
  <r>
    <x v="0"/>
    <x v="0"/>
    <s v="320"/>
    <x v="65"/>
    <x v="1"/>
    <x v="1"/>
    <x v="0"/>
    <x v="0"/>
    <x v="0"/>
    <x v="0"/>
    <x v="0"/>
    <n v="220651.16"/>
    <x v="1"/>
    <x v="1"/>
    <x v="3"/>
  </r>
  <r>
    <x v="0"/>
    <x v="0"/>
    <s v="320"/>
    <x v="65"/>
    <x v="2"/>
    <x v="2"/>
    <x v="0"/>
    <x v="0"/>
    <x v="0"/>
    <x v="0"/>
    <x v="0"/>
    <n v="9265.59"/>
    <x v="1"/>
    <x v="1"/>
    <x v="3"/>
  </r>
  <r>
    <x v="0"/>
    <x v="0"/>
    <s v="320"/>
    <x v="65"/>
    <x v="3"/>
    <x v="3"/>
    <x v="0"/>
    <x v="0"/>
    <x v="0"/>
    <x v="0"/>
    <x v="0"/>
    <n v="211385.58"/>
    <x v="0"/>
    <x v="0"/>
    <x v="3"/>
  </r>
  <r>
    <x v="0"/>
    <x v="0"/>
    <s v="324"/>
    <x v="66"/>
    <x v="0"/>
    <x v="0"/>
    <x v="0"/>
    <x v="0"/>
    <x v="0"/>
    <x v="0"/>
    <x v="0"/>
    <n v="0"/>
    <x v="0"/>
    <x v="0"/>
    <x v="2"/>
  </r>
  <r>
    <x v="0"/>
    <x v="0"/>
    <s v="324"/>
    <x v="66"/>
    <x v="1"/>
    <x v="1"/>
    <x v="0"/>
    <x v="0"/>
    <x v="0"/>
    <x v="0"/>
    <x v="0"/>
    <n v="12434.83"/>
    <x v="0"/>
    <x v="0"/>
    <x v="2"/>
  </r>
  <r>
    <x v="0"/>
    <x v="0"/>
    <s v="324"/>
    <x v="66"/>
    <x v="2"/>
    <x v="2"/>
    <x v="0"/>
    <x v="0"/>
    <x v="0"/>
    <x v="0"/>
    <x v="0"/>
    <n v="0"/>
    <x v="0"/>
    <x v="0"/>
    <x v="2"/>
  </r>
  <r>
    <x v="0"/>
    <x v="0"/>
    <s v="324"/>
    <x v="66"/>
    <x v="3"/>
    <x v="3"/>
    <x v="0"/>
    <x v="0"/>
    <x v="0"/>
    <x v="0"/>
    <x v="0"/>
    <n v="7055.31"/>
    <x v="0"/>
    <x v="0"/>
    <x v="2"/>
  </r>
  <r>
    <x v="0"/>
    <x v="0"/>
    <s v="328"/>
    <x v="67"/>
    <x v="0"/>
    <x v="0"/>
    <x v="0"/>
    <x v="0"/>
    <x v="0"/>
    <x v="0"/>
    <x v="0"/>
    <n v="0"/>
    <x v="0"/>
    <x v="0"/>
    <x v="4"/>
  </r>
  <r>
    <x v="0"/>
    <x v="0"/>
    <s v="328"/>
    <x v="67"/>
    <x v="1"/>
    <x v="1"/>
    <x v="0"/>
    <x v="0"/>
    <x v="0"/>
    <x v="0"/>
    <x v="0"/>
    <n v="17902.97"/>
    <x v="1"/>
    <x v="1"/>
    <x v="4"/>
  </r>
  <r>
    <x v="0"/>
    <x v="0"/>
    <s v="328"/>
    <x v="67"/>
    <x v="2"/>
    <x v="2"/>
    <x v="0"/>
    <x v="0"/>
    <x v="0"/>
    <x v="0"/>
    <x v="0"/>
    <n v="429.98"/>
    <x v="1"/>
    <x v="1"/>
    <x v="4"/>
  </r>
  <r>
    <x v="0"/>
    <x v="0"/>
    <s v="328"/>
    <x v="67"/>
    <x v="3"/>
    <x v="3"/>
    <x v="0"/>
    <x v="0"/>
    <x v="0"/>
    <x v="0"/>
    <x v="0"/>
    <n v="17472.990000000002"/>
    <x v="0"/>
    <x v="0"/>
    <x v="4"/>
  </r>
  <r>
    <x v="0"/>
    <x v="0"/>
    <s v="340"/>
    <x v="68"/>
    <x v="0"/>
    <x v="0"/>
    <x v="0"/>
    <x v="0"/>
    <x v="0"/>
    <x v="0"/>
    <x v="0"/>
    <n v="0"/>
    <x v="0"/>
    <x v="0"/>
    <x v="3"/>
  </r>
  <r>
    <x v="0"/>
    <x v="0"/>
    <s v="340"/>
    <x v="68"/>
    <x v="1"/>
    <x v="1"/>
    <x v="0"/>
    <x v="0"/>
    <x v="0"/>
    <x v="0"/>
    <x v="0"/>
    <n v="96438.57"/>
    <x v="0"/>
    <x v="0"/>
    <x v="3"/>
  </r>
  <r>
    <x v="0"/>
    <x v="0"/>
    <s v="340"/>
    <x v="68"/>
    <x v="2"/>
    <x v="2"/>
    <x v="0"/>
    <x v="0"/>
    <x v="0"/>
    <x v="0"/>
    <x v="0"/>
    <n v="10301.94"/>
    <x v="0"/>
    <x v="0"/>
    <x v="3"/>
  </r>
  <r>
    <x v="0"/>
    <x v="0"/>
    <s v="340"/>
    <x v="68"/>
    <x v="3"/>
    <x v="3"/>
    <x v="0"/>
    <x v="0"/>
    <x v="0"/>
    <x v="0"/>
    <x v="0"/>
    <n v="86136.63"/>
    <x v="0"/>
    <x v="0"/>
    <x v="3"/>
  </r>
  <r>
    <x v="0"/>
    <x v="0"/>
    <s v="348"/>
    <x v="69"/>
    <x v="0"/>
    <x v="0"/>
    <x v="0"/>
    <x v="0"/>
    <x v="0"/>
    <x v="0"/>
    <x v="0"/>
    <n v="341921.14"/>
    <x v="0"/>
    <x v="0"/>
    <x v="1"/>
  </r>
  <r>
    <x v="0"/>
    <x v="0"/>
    <s v="348"/>
    <x v="69"/>
    <x v="1"/>
    <x v="1"/>
    <x v="0"/>
    <x v="0"/>
    <x v="0"/>
    <x v="0"/>
    <x v="0"/>
    <n v="351993.2"/>
    <x v="1"/>
    <x v="1"/>
    <x v="1"/>
  </r>
  <r>
    <x v="0"/>
    <x v="0"/>
    <s v="348"/>
    <x v="69"/>
    <x v="2"/>
    <x v="2"/>
    <x v="0"/>
    <x v="0"/>
    <x v="0"/>
    <x v="0"/>
    <x v="0"/>
    <n v="179093.74"/>
    <x v="1"/>
    <x v="1"/>
    <x v="1"/>
  </r>
  <r>
    <x v="0"/>
    <x v="0"/>
    <s v="348"/>
    <x v="69"/>
    <x v="3"/>
    <x v="3"/>
    <x v="0"/>
    <x v="0"/>
    <x v="0"/>
    <x v="0"/>
    <x v="0"/>
    <n v="444962"/>
    <x v="2"/>
    <x v="2"/>
    <x v="1"/>
  </r>
  <r>
    <x v="0"/>
    <x v="0"/>
    <s v="352"/>
    <x v="70"/>
    <x v="0"/>
    <x v="0"/>
    <x v="0"/>
    <x v="0"/>
    <x v="0"/>
    <x v="0"/>
    <x v="0"/>
    <n v="0"/>
    <x v="2"/>
    <x v="2"/>
    <x v="1"/>
  </r>
  <r>
    <x v="0"/>
    <x v="0"/>
    <s v="352"/>
    <x v="70"/>
    <x v="1"/>
    <x v="1"/>
    <x v="0"/>
    <x v="0"/>
    <x v="0"/>
    <x v="0"/>
    <x v="0"/>
    <n v="9731.66"/>
    <x v="1"/>
    <x v="1"/>
    <x v="1"/>
  </r>
  <r>
    <x v="0"/>
    <x v="0"/>
    <s v="352"/>
    <x v="70"/>
    <x v="2"/>
    <x v="2"/>
    <x v="0"/>
    <x v="0"/>
    <x v="0"/>
    <x v="0"/>
    <x v="0"/>
    <n v="0"/>
    <x v="0"/>
    <x v="0"/>
    <x v="1"/>
  </r>
  <r>
    <x v="0"/>
    <x v="0"/>
    <s v="352"/>
    <x v="70"/>
    <x v="3"/>
    <x v="3"/>
    <x v="0"/>
    <x v="0"/>
    <x v="0"/>
    <x v="0"/>
    <x v="0"/>
    <n v="11408"/>
    <x v="2"/>
    <x v="2"/>
    <x v="1"/>
  </r>
  <r>
    <x v="0"/>
    <x v="0"/>
    <s v="356"/>
    <x v="71"/>
    <x v="0"/>
    <x v="0"/>
    <x v="0"/>
    <x v="0"/>
    <x v="0"/>
    <x v="0"/>
    <x v="0"/>
    <n v="13744500"/>
    <x v="2"/>
    <x v="2"/>
    <x v="0"/>
  </r>
  <r>
    <x v="0"/>
    <x v="0"/>
    <s v="356"/>
    <x v="71"/>
    <x v="1"/>
    <x v="1"/>
    <x v="0"/>
    <x v="0"/>
    <x v="0"/>
    <x v="0"/>
    <x v="0"/>
    <n v="6718520.7599999998"/>
    <x v="1"/>
    <x v="1"/>
    <x v="0"/>
  </r>
  <r>
    <x v="0"/>
    <x v="0"/>
    <s v="356"/>
    <x v="71"/>
    <x v="2"/>
    <x v="2"/>
    <x v="0"/>
    <x v="0"/>
    <x v="0"/>
    <x v="0"/>
    <x v="0"/>
    <n v="84072.93"/>
    <x v="1"/>
    <x v="1"/>
    <x v="0"/>
  </r>
  <r>
    <x v="0"/>
    <x v="0"/>
    <s v="356"/>
    <x v="71"/>
    <x v="3"/>
    <x v="3"/>
    <x v="0"/>
    <x v="0"/>
    <x v="0"/>
    <x v="0"/>
    <x v="0"/>
    <n v="20404000"/>
    <x v="4"/>
    <x v="4"/>
    <x v="0"/>
  </r>
  <r>
    <x v="0"/>
    <x v="0"/>
    <s v="360"/>
    <x v="72"/>
    <x v="0"/>
    <x v="0"/>
    <x v="0"/>
    <x v="0"/>
    <x v="0"/>
    <x v="0"/>
    <x v="0"/>
    <n v="4292829.87"/>
    <x v="1"/>
    <x v="1"/>
    <x v="8"/>
  </r>
  <r>
    <x v="0"/>
    <x v="0"/>
    <s v="360"/>
    <x v="72"/>
    <x v="1"/>
    <x v="1"/>
    <x v="0"/>
    <x v="0"/>
    <x v="0"/>
    <x v="0"/>
    <x v="0"/>
    <n v="424898.93"/>
    <x v="1"/>
    <x v="1"/>
    <x v="8"/>
  </r>
  <r>
    <x v="0"/>
    <x v="0"/>
    <s v="360"/>
    <x v="72"/>
    <x v="2"/>
    <x v="2"/>
    <x v="0"/>
    <x v="0"/>
    <x v="0"/>
    <x v="0"/>
    <x v="0"/>
    <n v="1176738.76"/>
    <x v="1"/>
    <x v="1"/>
    <x v="8"/>
  </r>
  <r>
    <x v="0"/>
    <x v="0"/>
    <s v="360"/>
    <x v="72"/>
    <x v="3"/>
    <x v="3"/>
    <x v="0"/>
    <x v="0"/>
    <x v="0"/>
    <x v="0"/>
    <x v="0"/>
    <n v="3540990"/>
    <x v="0"/>
    <x v="0"/>
    <x v="8"/>
  </r>
  <r>
    <x v="0"/>
    <x v="0"/>
    <s v="364"/>
    <x v="73"/>
    <x v="0"/>
    <x v="0"/>
    <x v="0"/>
    <x v="0"/>
    <x v="0"/>
    <x v="0"/>
    <x v="0"/>
    <n v="1826568"/>
    <x v="0"/>
    <x v="0"/>
    <x v="5"/>
  </r>
  <r>
    <x v="0"/>
    <x v="0"/>
    <s v="364"/>
    <x v="73"/>
    <x v="1"/>
    <x v="1"/>
    <x v="0"/>
    <x v="0"/>
    <x v="0"/>
    <x v="0"/>
    <x v="0"/>
    <n v="22972.18"/>
    <x v="0"/>
    <x v="0"/>
    <x v="5"/>
  </r>
  <r>
    <x v="0"/>
    <x v="0"/>
    <s v="364"/>
    <x v="73"/>
    <x v="2"/>
    <x v="2"/>
    <x v="0"/>
    <x v="0"/>
    <x v="0"/>
    <x v="0"/>
    <x v="0"/>
    <n v="1639893.25"/>
    <x v="0"/>
    <x v="0"/>
    <x v="5"/>
  </r>
  <r>
    <x v="0"/>
    <x v="0"/>
    <s v="364"/>
    <x v="73"/>
    <x v="3"/>
    <x v="3"/>
    <x v="0"/>
    <x v="0"/>
    <x v="0"/>
    <x v="0"/>
    <x v="0"/>
    <n v="903184.88"/>
    <x v="2"/>
    <x v="2"/>
    <x v="5"/>
  </r>
  <r>
    <x v="0"/>
    <x v="0"/>
    <s v="368"/>
    <x v="74"/>
    <x v="0"/>
    <x v="0"/>
    <x v="0"/>
    <x v="0"/>
    <x v="0"/>
    <x v="0"/>
    <x v="0"/>
    <n v="114212.4"/>
    <x v="0"/>
    <x v="0"/>
    <x v="5"/>
  </r>
  <r>
    <x v="0"/>
    <x v="0"/>
    <s v="368"/>
    <x v="74"/>
    <x v="1"/>
    <x v="1"/>
    <x v="0"/>
    <x v="0"/>
    <x v="0"/>
    <x v="0"/>
    <x v="0"/>
    <n v="51434.68"/>
    <x v="0"/>
    <x v="0"/>
    <x v="5"/>
  </r>
  <r>
    <x v="0"/>
    <x v="0"/>
    <s v="368"/>
    <x v="74"/>
    <x v="2"/>
    <x v="2"/>
    <x v="0"/>
    <x v="0"/>
    <x v="0"/>
    <x v="0"/>
    <x v="0"/>
    <n v="367.9"/>
    <x v="0"/>
    <x v="0"/>
    <x v="5"/>
  </r>
  <r>
    <x v="0"/>
    <x v="0"/>
    <s v="368"/>
    <x v="74"/>
    <x v="3"/>
    <x v="3"/>
    <x v="0"/>
    <x v="0"/>
    <x v="0"/>
    <x v="0"/>
    <x v="0"/>
    <n v="173013.64"/>
    <x v="0"/>
    <x v="0"/>
    <x v="5"/>
  </r>
  <r>
    <x v="0"/>
    <x v="0"/>
    <s v="372"/>
    <x v="75"/>
    <x v="0"/>
    <x v="0"/>
    <x v="0"/>
    <x v="0"/>
    <x v="0"/>
    <x v="0"/>
    <x v="0"/>
    <n v="0"/>
    <x v="0"/>
    <x v="0"/>
    <x v="1"/>
  </r>
  <r>
    <x v="0"/>
    <x v="0"/>
    <s v="372"/>
    <x v="75"/>
    <x v="1"/>
    <x v="1"/>
    <x v="0"/>
    <x v="0"/>
    <x v="0"/>
    <x v="0"/>
    <x v="0"/>
    <n v="378315.47"/>
    <x v="1"/>
    <x v="1"/>
    <x v="1"/>
  </r>
  <r>
    <x v="0"/>
    <x v="0"/>
    <s v="372"/>
    <x v="75"/>
    <x v="2"/>
    <x v="2"/>
    <x v="0"/>
    <x v="0"/>
    <x v="0"/>
    <x v="0"/>
    <x v="0"/>
    <n v="4909.01"/>
    <x v="1"/>
    <x v="1"/>
    <x v="1"/>
  </r>
  <r>
    <x v="0"/>
    <x v="0"/>
    <s v="372"/>
    <x v="75"/>
    <x v="3"/>
    <x v="3"/>
    <x v="0"/>
    <x v="0"/>
    <x v="0"/>
    <x v="0"/>
    <x v="0"/>
    <n v="379519"/>
    <x v="2"/>
    <x v="2"/>
    <x v="1"/>
  </r>
  <r>
    <x v="0"/>
    <x v="0"/>
    <s v="376"/>
    <x v="76"/>
    <x v="0"/>
    <x v="0"/>
    <x v="0"/>
    <x v="0"/>
    <x v="0"/>
    <x v="0"/>
    <x v="0"/>
    <n v="31726.43"/>
    <x v="0"/>
    <x v="0"/>
    <x v="5"/>
  </r>
  <r>
    <x v="0"/>
    <x v="0"/>
    <s v="376"/>
    <x v="76"/>
    <x v="1"/>
    <x v="1"/>
    <x v="0"/>
    <x v="0"/>
    <x v="0"/>
    <x v="0"/>
    <x v="0"/>
    <n v="88949.27"/>
    <x v="1"/>
    <x v="1"/>
    <x v="5"/>
  </r>
  <r>
    <x v="0"/>
    <x v="0"/>
    <s v="376"/>
    <x v="76"/>
    <x v="2"/>
    <x v="2"/>
    <x v="0"/>
    <x v="0"/>
    <x v="0"/>
    <x v="0"/>
    <x v="0"/>
    <n v="46313.55"/>
    <x v="0"/>
    <x v="0"/>
    <x v="5"/>
  </r>
  <r>
    <x v="0"/>
    <x v="0"/>
    <s v="376"/>
    <x v="76"/>
    <x v="3"/>
    <x v="3"/>
    <x v="0"/>
    <x v="0"/>
    <x v="0"/>
    <x v="0"/>
    <x v="0"/>
    <n v="45400"/>
    <x v="2"/>
    <x v="2"/>
    <x v="5"/>
  </r>
  <r>
    <x v="0"/>
    <x v="0"/>
    <s v="380"/>
    <x v="77"/>
    <x v="0"/>
    <x v="0"/>
    <x v="0"/>
    <x v="0"/>
    <x v="0"/>
    <x v="0"/>
    <x v="0"/>
    <n v="287388.2"/>
    <x v="0"/>
    <x v="0"/>
    <x v="1"/>
  </r>
  <r>
    <x v="0"/>
    <x v="0"/>
    <s v="380"/>
    <x v="77"/>
    <x v="1"/>
    <x v="1"/>
    <x v="0"/>
    <x v="0"/>
    <x v="0"/>
    <x v="0"/>
    <x v="0"/>
    <n v="616497.22"/>
    <x v="1"/>
    <x v="1"/>
    <x v="1"/>
  </r>
  <r>
    <x v="0"/>
    <x v="0"/>
    <s v="380"/>
    <x v="77"/>
    <x v="2"/>
    <x v="2"/>
    <x v="0"/>
    <x v="0"/>
    <x v="0"/>
    <x v="0"/>
    <x v="0"/>
    <n v="160438.81"/>
    <x v="1"/>
    <x v="1"/>
    <x v="1"/>
  </r>
  <r>
    <x v="0"/>
    <x v="0"/>
    <s v="380"/>
    <x v="77"/>
    <x v="3"/>
    <x v="3"/>
    <x v="0"/>
    <x v="0"/>
    <x v="0"/>
    <x v="0"/>
    <x v="0"/>
    <n v="574530"/>
    <x v="5"/>
    <x v="5"/>
    <x v="1"/>
  </r>
  <r>
    <x v="0"/>
    <x v="0"/>
    <s v="388"/>
    <x v="78"/>
    <x v="0"/>
    <x v="0"/>
    <x v="0"/>
    <x v="0"/>
    <x v="0"/>
    <x v="0"/>
    <x v="0"/>
    <n v="0"/>
    <x v="0"/>
    <x v="0"/>
    <x v="3"/>
  </r>
  <r>
    <x v="0"/>
    <x v="0"/>
    <s v="388"/>
    <x v="78"/>
    <x v="1"/>
    <x v="1"/>
    <x v="0"/>
    <x v="0"/>
    <x v="0"/>
    <x v="0"/>
    <x v="0"/>
    <n v="3895.94"/>
    <x v="1"/>
    <x v="1"/>
    <x v="3"/>
  </r>
  <r>
    <x v="0"/>
    <x v="0"/>
    <s v="388"/>
    <x v="78"/>
    <x v="2"/>
    <x v="2"/>
    <x v="0"/>
    <x v="0"/>
    <x v="0"/>
    <x v="0"/>
    <x v="0"/>
    <n v="7.38"/>
    <x v="1"/>
    <x v="1"/>
    <x v="3"/>
  </r>
  <r>
    <x v="0"/>
    <x v="0"/>
    <s v="388"/>
    <x v="78"/>
    <x v="3"/>
    <x v="3"/>
    <x v="0"/>
    <x v="0"/>
    <x v="0"/>
    <x v="0"/>
    <x v="0"/>
    <n v="3888.56"/>
    <x v="0"/>
    <x v="0"/>
    <x v="3"/>
  </r>
  <r>
    <x v="0"/>
    <x v="0"/>
    <s v="392"/>
    <x v="79"/>
    <x v="0"/>
    <x v="0"/>
    <x v="0"/>
    <x v="0"/>
    <x v="0"/>
    <x v="0"/>
    <x v="0"/>
    <n v="525463.04000000004"/>
    <x v="2"/>
    <x v="2"/>
    <x v="9"/>
  </r>
  <r>
    <x v="0"/>
    <x v="0"/>
    <s v="392"/>
    <x v="79"/>
    <x v="1"/>
    <x v="1"/>
    <x v="0"/>
    <x v="0"/>
    <x v="0"/>
    <x v="0"/>
    <x v="0"/>
    <n v="293400.15000000002"/>
    <x v="1"/>
    <x v="1"/>
    <x v="9"/>
  </r>
  <r>
    <x v="0"/>
    <x v="0"/>
    <s v="392"/>
    <x v="79"/>
    <x v="2"/>
    <x v="2"/>
    <x v="0"/>
    <x v="0"/>
    <x v="0"/>
    <x v="0"/>
    <x v="0"/>
    <n v="99023.32"/>
    <x v="1"/>
    <x v="1"/>
    <x v="9"/>
  </r>
  <r>
    <x v="0"/>
    <x v="0"/>
    <s v="392"/>
    <x v="79"/>
    <x v="3"/>
    <x v="3"/>
    <x v="0"/>
    <x v="0"/>
    <x v="0"/>
    <x v="0"/>
    <x v="0"/>
    <n v="369400"/>
    <x v="0"/>
    <x v="0"/>
    <x v="9"/>
  </r>
  <r>
    <x v="0"/>
    <x v="0"/>
    <s v="400"/>
    <x v="80"/>
    <x v="0"/>
    <x v="0"/>
    <x v="0"/>
    <x v="0"/>
    <x v="0"/>
    <x v="0"/>
    <x v="0"/>
    <n v="144900"/>
    <x v="0"/>
    <x v="0"/>
    <x v="5"/>
  </r>
  <r>
    <x v="0"/>
    <x v="0"/>
    <s v="400"/>
    <x v="80"/>
    <x v="1"/>
    <x v="1"/>
    <x v="0"/>
    <x v="0"/>
    <x v="0"/>
    <x v="0"/>
    <x v="0"/>
    <n v="27354.85"/>
    <x v="1"/>
    <x v="1"/>
    <x v="5"/>
  </r>
  <r>
    <x v="0"/>
    <x v="0"/>
    <s v="400"/>
    <x v="80"/>
    <x v="2"/>
    <x v="2"/>
    <x v="0"/>
    <x v="0"/>
    <x v="0"/>
    <x v="0"/>
    <x v="0"/>
    <n v="160737.89000000001"/>
    <x v="0"/>
    <x v="0"/>
    <x v="5"/>
  </r>
  <r>
    <x v="0"/>
    <x v="0"/>
    <s v="400"/>
    <x v="80"/>
    <x v="3"/>
    <x v="3"/>
    <x v="0"/>
    <x v="0"/>
    <x v="0"/>
    <x v="0"/>
    <x v="0"/>
    <n v="15236"/>
    <x v="2"/>
    <x v="2"/>
    <x v="5"/>
  </r>
  <r>
    <x v="0"/>
    <x v="0"/>
    <s v="398"/>
    <x v="81"/>
    <x v="0"/>
    <x v="0"/>
    <x v="0"/>
    <x v="0"/>
    <x v="0"/>
    <x v="0"/>
    <x v="0"/>
    <n v="155548.26"/>
    <x v="0"/>
    <x v="0"/>
    <x v="10"/>
  </r>
  <r>
    <x v="0"/>
    <x v="0"/>
    <s v="398"/>
    <x v="81"/>
    <x v="1"/>
    <x v="1"/>
    <x v="0"/>
    <x v="0"/>
    <x v="0"/>
    <x v="0"/>
    <x v="0"/>
    <n v="172063.07"/>
    <x v="1"/>
    <x v="1"/>
    <x v="10"/>
  </r>
  <r>
    <x v="0"/>
    <x v="0"/>
    <s v="398"/>
    <x v="81"/>
    <x v="2"/>
    <x v="2"/>
    <x v="0"/>
    <x v="0"/>
    <x v="0"/>
    <x v="0"/>
    <x v="0"/>
    <n v="118703.46"/>
    <x v="1"/>
    <x v="1"/>
    <x v="10"/>
  </r>
  <r>
    <x v="0"/>
    <x v="0"/>
    <s v="398"/>
    <x v="81"/>
    <x v="3"/>
    <x v="3"/>
    <x v="0"/>
    <x v="0"/>
    <x v="0"/>
    <x v="0"/>
    <x v="0"/>
    <n v="74401"/>
    <x v="2"/>
    <x v="2"/>
    <x v="10"/>
  </r>
  <r>
    <x v="0"/>
    <x v="0"/>
    <s v="404"/>
    <x v="82"/>
    <x v="0"/>
    <x v="0"/>
    <x v="0"/>
    <x v="0"/>
    <x v="0"/>
    <x v="0"/>
    <x v="0"/>
    <n v="0"/>
    <x v="0"/>
    <x v="0"/>
    <x v="2"/>
  </r>
  <r>
    <x v="0"/>
    <x v="0"/>
    <s v="404"/>
    <x v="82"/>
    <x v="1"/>
    <x v="1"/>
    <x v="0"/>
    <x v="0"/>
    <x v="0"/>
    <x v="0"/>
    <x v="0"/>
    <n v="188345.99"/>
    <x v="1"/>
    <x v="1"/>
    <x v="2"/>
  </r>
  <r>
    <x v="0"/>
    <x v="0"/>
    <s v="404"/>
    <x v="82"/>
    <x v="2"/>
    <x v="2"/>
    <x v="0"/>
    <x v="0"/>
    <x v="0"/>
    <x v="0"/>
    <x v="0"/>
    <n v="4415.3"/>
    <x v="1"/>
    <x v="1"/>
    <x v="2"/>
  </r>
  <r>
    <x v="0"/>
    <x v="0"/>
    <s v="404"/>
    <x v="82"/>
    <x v="3"/>
    <x v="3"/>
    <x v="0"/>
    <x v="0"/>
    <x v="0"/>
    <x v="0"/>
    <x v="0"/>
    <n v="183930.68"/>
    <x v="0"/>
    <x v="0"/>
    <x v="2"/>
  </r>
  <r>
    <x v="0"/>
    <x v="0"/>
    <s v="414"/>
    <x v="83"/>
    <x v="0"/>
    <x v="0"/>
    <x v="0"/>
    <x v="0"/>
    <x v="0"/>
    <x v="0"/>
    <x v="0"/>
    <n v="257900"/>
    <x v="0"/>
    <x v="0"/>
    <x v="5"/>
  </r>
  <r>
    <x v="0"/>
    <x v="0"/>
    <s v="414"/>
    <x v="83"/>
    <x v="1"/>
    <x v="1"/>
    <x v="0"/>
    <x v="0"/>
    <x v="0"/>
    <x v="0"/>
    <x v="0"/>
    <n v="3217.33"/>
    <x v="1"/>
    <x v="1"/>
    <x v="5"/>
  </r>
  <r>
    <x v="0"/>
    <x v="0"/>
    <s v="414"/>
    <x v="83"/>
    <x v="2"/>
    <x v="2"/>
    <x v="0"/>
    <x v="0"/>
    <x v="0"/>
    <x v="0"/>
    <x v="0"/>
    <n v="38.67"/>
    <x v="1"/>
    <x v="1"/>
    <x v="5"/>
  </r>
  <r>
    <x v="0"/>
    <x v="0"/>
    <s v="414"/>
    <x v="83"/>
    <x v="3"/>
    <x v="3"/>
    <x v="0"/>
    <x v="0"/>
    <x v="0"/>
    <x v="0"/>
    <x v="0"/>
    <n v="2500"/>
    <x v="0"/>
    <x v="0"/>
    <x v="5"/>
  </r>
  <r>
    <x v="0"/>
    <x v="0"/>
    <s v="417"/>
    <x v="84"/>
    <x v="0"/>
    <x v="0"/>
    <x v="0"/>
    <x v="0"/>
    <x v="0"/>
    <x v="0"/>
    <x v="0"/>
    <n v="0"/>
    <x v="0"/>
    <x v="0"/>
    <x v="10"/>
  </r>
  <r>
    <x v="0"/>
    <x v="0"/>
    <s v="417"/>
    <x v="84"/>
    <x v="1"/>
    <x v="1"/>
    <x v="0"/>
    <x v="0"/>
    <x v="0"/>
    <x v="0"/>
    <x v="0"/>
    <n v="44415.05"/>
    <x v="1"/>
    <x v="1"/>
    <x v="10"/>
  </r>
  <r>
    <x v="0"/>
    <x v="0"/>
    <s v="417"/>
    <x v="84"/>
    <x v="2"/>
    <x v="2"/>
    <x v="0"/>
    <x v="0"/>
    <x v="0"/>
    <x v="0"/>
    <x v="0"/>
    <n v="2464.02"/>
    <x v="1"/>
    <x v="1"/>
    <x v="10"/>
  </r>
  <r>
    <x v="0"/>
    <x v="0"/>
    <s v="417"/>
    <x v="84"/>
    <x v="3"/>
    <x v="3"/>
    <x v="0"/>
    <x v="0"/>
    <x v="0"/>
    <x v="0"/>
    <x v="0"/>
    <n v="25929.9"/>
    <x v="2"/>
    <x v="2"/>
    <x v="10"/>
  </r>
  <r>
    <x v="0"/>
    <x v="0"/>
    <s v="428"/>
    <x v="85"/>
    <x v="0"/>
    <x v="0"/>
    <x v="0"/>
    <x v="0"/>
    <x v="0"/>
    <x v="0"/>
    <x v="0"/>
    <n v="0"/>
    <x v="0"/>
    <x v="0"/>
    <x v="1"/>
  </r>
  <r>
    <x v="0"/>
    <x v="0"/>
    <s v="428"/>
    <x v="85"/>
    <x v="1"/>
    <x v="1"/>
    <x v="0"/>
    <x v="0"/>
    <x v="0"/>
    <x v="0"/>
    <x v="0"/>
    <n v="188603.19"/>
    <x v="1"/>
    <x v="1"/>
    <x v="1"/>
  </r>
  <r>
    <x v="0"/>
    <x v="0"/>
    <s v="428"/>
    <x v="85"/>
    <x v="2"/>
    <x v="2"/>
    <x v="0"/>
    <x v="0"/>
    <x v="0"/>
    <x v="0"/>
    <x v="0"/>
    <n v="47346.32"/>
    <x v="1"/>
    <x v="1"/>
    <x v="1"/>
  </r>
  <r>
    <x v="0"/>
    <x v="0"/>
    <s v="428"/>
    <x v="85"/>
    <x v="3"/>
    <x v="3"/>
    <x v="0"/>
    <x v="0"/>
    <x v="0"/>
    <x v="0"/>
    <x v="0"/>
    <n v="84346"/>
    <x v="2"/>
    <x v="2"/>
    <x v="1"/>
  </r>
  <r>
    <x v="0"/>
    <x v="0"/>
    <s v="422"/>
    <x v="86"/>
    <x v="0"/>
    <x v="0"/>
    <x v="0"/>
    <x v="0"/>
    <x v="0"/>
    <x v="0"/>
    <x v="0"/>
    <n v="0"/>
    <x v="0"/>
    <x v="0"/>
    <x v="5"/>
  </r>
  <r>
    <x v="0"/>
    <x v="0"/>
    <s v="422"/>
    <x v="86"/>
    <x v="1"/>
    <x v="1"/>
    <x v="0"/>
    <x v="0"/>
    <x v="0"/>
    <x v="0"/>
    <x v="0"/>
    <n v="17219.09"/>
    <x v="1"/>
    <x v="1"/>
    <x v="5"/>
  </r>
  <r>
    <x v="0"/>
    <x v="0"/>
    <s v="422"/>
    <x v="86"/>
    <x v="2"/>
    <x v="2"/>
    <x v="0"/>
    <x v="0"/>
    <x v="0"/>
    <x v="0"/>
    <x v="0"/>
    <n v="53.32"/>
    <x v="1"/>
    <x v="1"/>
    <x v="5"/>
  </r>
  <r>
    <x v="0"/>
    <x v="0"/>
    <s v="422"/>
    <x v="86"/>
    <x v="3"/>
    <x v="3"/>
    <x v="0"/>
    <x v="0"/>
    <x v="0"/>
    <x v="0"/>
    <x v="0"/>
    <n v="17165.77"/>
    <x v="0"/>
    <x v="0"/>
    <x v="5"/>
  </r>
  <r>
    <x v="0"/>
    <x v="0"/>
    <s v="434"/>
    <x v="87"/>
    <x v="0"/>
    <x v="0"/>
    <x v="0"/>
    <x v="0"/>
    <x v="0"/>
    <x v="0"/>
    <x v="0"/>
    <n v="121000"/>
    <x v="0"/>
    <x v="0"/>
    <x v="2"/>
  </r>
  <r>
    <x v="0"/>
    <x v="0"/>
    <s v="434"/>
    <x v="87"/>
    <x v="1"/>
    <x v="1"/>
    <x v="0"/>
    <x v="0"/>
    <x v="0"/>
    <x v="0"/>
    <x v="0"/>
    <n v="6432.65"/>
    <x v="0"/>
    <x v="0"/>
    <x v="2"/>
  </r>
  <r>
    <x v="0"/>
    <x v="0"/>
    <s v="434"/>
    <x v="87"/>
    <x v="2"/>
    <x v="2"/>
    <x v="0"/>
    <x v="0"/>
    <x v="0"/>
    <x v="0"/>
    <x v="0"/>
    <n v="7728.49"/>
    <x v="0"/>
    <x v="0"/>
    <x v="2"/>
  </r>
  <r>
    <x v="0"/>
    <x v="0"/>
    <s v="434"/>
    <x v="87"/>
    <x v="3"/>
    <x v="3"/>
    <x v="0"/>
    <x v="0"/>
    <x v="0"/>
    <x v="0"/>
    <x v="0"/>
    <n v="15100"/>
    <x v="0"/>
    <x v="0"/>
    <x v="2"/>
  </r>
  <r>
    <x v="0"/>
    <x v="0"/>
    <s v="440"/>
    <x v="88"/>
    <x v="0"/>
    <x v="0"/>
    <x v="0"/>
    <x v="0"/>
    <x v="0"/>
    <x v="0"/>
    <x v="0"/>
    <n v="843058.4"/>
    <x v="0"/>
    <x v="0"/>
    <x v="1"/>
  </r>
  <r>
    <x v="0"/>
    <x v="0"/>
    <s v="440"/>
    <x v="88"/>
    <x v="1"/>
    <x v="1"/>
    <x v="0"/>
    <x v="0"/>
    <x v="0"/>
    <x v="0"/>
    <x v="0"/>
    <n v="325008.49"/>
    <x v="1"/>
    <x v="1"/>
    <x v="1"/>
  </r>
  <r>
    <x v="0"/>
    <x v="0"/>
    <s v="440"/>
    <x v="88"/>
    <x v="2"/>
    <x v="2"/>
    <x v="0"/>
    <x v="0"/>
    <x v="0"/>
    <x v="0"/>
    <x v="0"/>
    <n v="927489.8"/>
    <x v="1"/>
    <x v="1"/>
    <x v="1"/>
  </r>
  <r>
    <x v="0"/>
    <x v="0"/>
    <s v="440"/>
    <x v="88"/>
    <x v="3"/>
    <x v="3"/>
    <x v="0"/>
    <x v="0"/>
    <x v="0"/>
    <x v="0"/>
    <x v="0"/>
    <n v="185778.74"/>
    <x v="2"/>
    <x v="2"/>
    <x v="1"/>
  </r>
  <r>
    <x v="0"/>
    <x v="0"/>
    <s v="442"/>
    <x v="89"/>
    <x v="0"/>
    <x v="0"/>
    <x v="0"/>
    <x v="0"/>
    <x v="0"/>
    <x v="0"/>
    <x v="0"/>
    <n v="0"/>
    <x v="2"/>
    <x v="2"/>
    <x v="1"/>
  </r>
  <r>
    <x v="0"/>
    <x v="0"/>
    <s v="442"/>
    <x v="89"/>
    <x v="1"/>
    <x v="1"/>
    <x v="0"/>
    <x v="0"/>
    <x v="0"/>
    <x v="0"/>
    <x v="0"/>
    <n v="27354.26"/>
    <x v="1"/>
    <x v="1"/>
    <x v="1"/>
  </r>
  <r>
    <x v="0"/>
    <x v="0"/>
    <s v="442"/>
    <x v="89"/>
    <x v="2"/>
    <x v="2"/>
    <x v="0"/>
    <x v="0"/>
    <x v="0"/>
    <x v="0"/>
    <x v="0"/>
    <n v="8426.18"/>
    <x v="1"/>
    <x v="1"/>
    <x v="1"/>
  </r>
  <r>
    <x v="0"/>
    <x v="0"/>
    <s v="442"/>
    <x v="89"/>
    <x v="3"/>
    <x v="3"/>
    <x v="0"/>
    <x v="0"/>
    <x v="0"/>
    <x v="0"/>
    <x v="0"/>
    <n v="13092.03"/>
    <x v="2"/>
    <x v="2"/>
    <x v="1"/>
  </r>
  <r>
    <x v="0"/>
    <x v="0"/>
    <s v="450"/>
    <x v="90"/>
    <x v="0"/>
    <x v="0"/>
    <x v="0"/>
    <x v="0"/>
    <x v="0"/>
    <x v="0"/>
    <x v="0"/>
    <n v="0"/>
    <x v="0"/>
    <x v="0"/>
    <x v="2"/>
  </r>
  <r>
    <x v="0"/>
    <x v="0"/>
    <s v="450"/>
    <x v="90"/>
    <x v="1"/>
    <x v="1"/>
    <x v="0"/>
    <x v="0"/>
    <x v="0"/>
    <x v="0"/>
    <x v="0"/>
    <n v="13078.64"/>
    <x v="1"/>
    <x v="1"/>
    <x v="2"/>
  </r>
  <r>
    <x v="0"/>
    <x v="0"/>
    <s v="450"/>
    <x v="90"/>
    <x v="2"/>
    <x v="2"/>
    <x v="0"/>
    <x v="0"/>
    <x v="0"/>
    <x v="0"/>
    <x v="0"/>
    <n v="6373.23"/>
    <x v="1"/>
    <x v="1"/>
    <x v="2"/>
  </r>
  <r>
    <x v="0"/>
    <x v="0"/>
    <s v="450"/>
    <x v="90"/>
    <x v="3"/>
    <x v="3"/>
    <x v="0"/>
    <x v="0"/>
    <x v="0"/>
    <x v="0"/>
    <x v="0"/>
    <n v="19108.349999999999"/>
    <x v="0"/>
    <x v="0"/>
    <x v="2"/>
  </r>
  <r>
    <x v="0"/>
    <x v="0"/>
    <s v="454"/>
    <x v="91"/>
    <x v="0"/>
    <x v="0"/>
    <x v="0"/>
    <x v="0"/>
    <x v="0"/>
    <x v="0"/>
    <x v="0"/>
    <n v="0"/>
    <x v="0"/>
    <x v="0"/>
    <x v="2"/>
  </r>
  <r>
    <x v="0"/>
    <x v="0"/>
    <s v="454"/>
    <x v="91"/>
    <x v="1"/>
    <x v="1"/>
    <x v="0"/>
    <x v="0"/>
    <x v="0"/>
    <x v="0"/>
    <x v="0"/>
    <n v="270412.40999999997"/>
    <x v="1"/>
    <x v="1"/>
    <x v="2"/>
  </r>
  <r>
    <x v="0"/>
    <x v="0"/>
    <s v="454"/>
    <x v="91"/>
    <x v="2"/>
    <x v="2"/>
    <x v="0"/>
    <x v="0"/>
    <x v="0"/>
    <x v="0"/>
    <x v="0"/>
    <n v="773.32"/>
    <x v="1"/>
    <x v="1"/>
    <x v="2"/>
  </r>
  <r>
    <x v="0"/>
    <x v="0"/>
    <s v="454"/>
    <x v="91"/>
    <x v="3"/>
    <x v="3"/>
    <x v="0"/>
    <x v="0"/>
    <x v="0"/>
    <x v="0"/>
    <x v="0"/>
    <n v="77290"/>
    <x v="0"/>
    <x v="0"/>
    <x v="2"/>
  </r>
  <r>
    <x v="0"/>
    <x v="0"/>
    <s v="458"/>
    <x v="92"/>
    <x v="0"/>
    <x v="0"/>
    <x v="0"/>
    <x v="0"/>
    <x v="0"/>
    <x v="0"/>
    <x v="0"/>
    <n v="747900"/>
    <x v="0"/>
    <x v="0"/>
    <x v="8"/>
  </r>
  <r>
    <x v="0"/>
    <x v="0"/>
    <s v="458"/>
    <x v="92"/>
    <x v="1"/>
    <x v="1"/>
    <x v="0"/>
    <x v="0"/>
    <x v="0"/>
    <x v="0"/>
    <x v="0"/>
    <n v="405077.49"/>
    <x v="1"/>
    <x v="1"/>
    <x v="8"/>
  </r>
  <r>
    <x v="0"/>
    <x v="0"/>
    <s v="458"/>
    <x v="92"/>
    <x v="2"/>
    <x v="2"/>
    <x v="0"/>
    <x v="0"/>
    <x v="0"/>
    <x v="0"/>
    <x v="0"/>
    <n v="981336.03"/>
    <x v="1"/>
    <x v="1"/>
    <x v="8"/>
  </r>
  <r>
    <x v="0"/>
    <x v="0"/>
    <s v="458"/>
    <x v="92"/>
    <x v="3"/>
    <x v="3"/>
    <x v="0"/>
    <x v="0"/>
    <x v="0"/>
    <x v="0"/>
    <x v="0"/>
    <n v="386877.95"/>
    <x v="0"/>
    <x v="0"/>
    <x v="8"/>
  </r>
  <r>
    <x v="0"/>
    <x v="0"/>
    <s v="462"/>
    <x v="93"/>
    <x v="0"/>
    <x v="0"/>
    <x v="0"/>
    <x v="0"/>
    <x v="0"/>
    <x v="0"/>
    <x v="0"/>
    <n v="0"/>
    <x v="0"/>
    <x v="0"/>
    <x v="0"/>
  </r>
  <r>
    <x v="0"/>
    <x v="0"/>
    <s v="462"/>
    <x v="93"/>
    <x v="1"/>
    <x v="1"/>
    <x v="0"/>
    <x v="0"/>
    <x v="0"/>
    <x v="0"/>
    <x v="0"/>
    <n v="232.56"/>
    <x v="0"/>
    <x v="0"/>
    <x v="0"/>
  </r>
  <r>
    <x v="0"/>
    <x v="0"/>
    <s v="462"/>
    <x v="93"/>
    <x v="2"/>
    <x v="2"/>
    <x v="0"/>
    <x v="0"/>
    <x v="0"/>
    <x v="0"/>
    <x v="0"/>
    <n v="0"/>
    <x v="0"/>
    <x v="0"/>
    <x v="0"/>
  </r>
  <r>
    <x v="0"/>
    <x v="0"/>
    <s v="462"/>
    <x v="93"/>
    <x v="3"/>
    <x v="3"/>
    <x v="0"/>
    <x v="0"/>
    <x v="0"/>
    <x v="0"/>
    <x v="0"/>
    <n v="232.56"/>
    <x v="0"/>
    <x v="0"/>
    <x v="0"/>
  </r>
  <r>
    <x v="0"/>
    <x v="0"/>
    <s v="466"/>
    <x v="94"/>
    <x v="0"/>
    <x v="0"/>
    <x v="0"/>
    <x v="0"/>
    <x v="0"/>
    <x v="0"/>
    <x v="0"/>
    <n v="0"/>
    <x v="0"/>
    <x v="0"/>
    <x v="2"/>
  </r>
  <r>
    <x v="0"/>
    <x v="0"/>
    <s v="466"/>
    <x v="94"/>
    <x v="1"/>
    <x v="1"/>
    <x v="0"/>
    <x v="0"/>
    <x v="0"/>
    <x v="0"/>
    <x v="0"/>
    <n v="176129.72"/>
    <x v="0"/>
    <x v="0"/>
    <x v="2"/>
  </r>
  <r>
    <x v="0"/>
    <x v="0"/>
    <s v="466"/>
    <x v="94"/>
    <x v="2"/>
    <x v="2"/>
    <x v="0"/>
    <x v="0"/>
    <x v="0"/>
    <x v="0"/>
    <x v="0"/>
    <n v="18902.560000000001"/>
    <x v="0"/>
    <x v="0"/>
    <x v="2"/>
  </r>
  <r>
    <x v="0"/>
    <x v="0"/>
    <s v="466"/>
    <x v="94"/>
    <x v="3"/>
    <x v="3"/>
    <x v="0"/>
    <x v="0"/>
    <x v="0"/>
    <x v="0"/>
    <x v="0"/>
    <n v="157227.16"/>
    <x v="0"/>
    <x v="0"/>
    <x v="2"/>
  </r>
  <r>
    <x v="0"/>
    <x v="0"/>
    <s v="470"/>
    <x v="95"/>
    <x v="0"/>
    <x v="0"/>
    <x v="0"/>
    <x v="0"/>
    <x v="0"/>
    <x v="0"/>
    <x v="0"/>
    <n v="0"/>
    <x v="0"/>
    <x v="0"/>
    <x v="1"/>
  </r>
  <r>
    <x v="0"/>
    <x v="0"/>
    <s v="470"/>
    <x v="95"/>
    <x v="1"/>
    <x v="1"/>
    <x v="0"/>
    <x v="0"/>
    <x v="0"/>
    <x v="0"/>
    <x v="0"/>
    <n v="1289.83"/>
    <x v="0"/>
    <x v="0"/>
    <x v="1"/>
  </r>
  <r>
    <x v="0"/>
    <x v="0"/>
    <s v="470"/>
    <x v="95"/>
    <x v="2"/>
    <x v="2"/>
    <x v="0"/>
    <x v="0"/>
    <x v="0"/>
    <x v="0"/>
    <x v="0"/>
    <n v="0.01"/>
    <x v="1"/>
    <x v="1"/>
    <x v="1"/>
  </r>
  <r>
    <x v="0"/>
    <x v="0"/>
    <s v="470"/>
    <x v="95"/>
    <x v="3"/>
    <x v="3"/>
    <x v="0"/>
    <x v="0"/>
    <x v="0"/>
    <x v="0"/>
    <x v="0"/>
    <n v="586.14"/>
    <x v="2"/>
    <x v="2"/>
    <x v="1"/>
  </r>
  <r>
    <x v="0"/>
    <x v="0"/>
    <s v="584"/>
    <x v="96"/>
    <x v="0"/>
    <x v="0"/>
    <x v="0"/>
    <x v="0"/>
    <x v="0"/>
    <x v="0"/>
    <x v="0"/>
    <n v="0"/>
    <x v="0"/>
    <x v="0"/>
    <x v="6"/>
  </r>
  <r>
    <x v="0"/>
    <x v="0"/>
    <s v="584"/>
    <x v="96"/>
    <x v="1"/>
    <x v="1"/>
    <x v="0"/>
    <x v="0"/>
    <x v="0"/>
    <x v="0"/>
    <x v="0"/>
    <n v="66.180000000000007"/>
    <x v="0"/>
    <x v="0"/>
    <x v="6"/>
  </r>
  <r>
    <x v="0"/>
    <x v="0"/>
    <s v="584"/>
    <x v="96"/>
    <x v="2"/>
    <x v="2"/>
    <x v="0"/>
    <x v="0"/>
    <x v="0"/>
    <x v="0"/>
    <x v="0"/>
    <n v="9.5"/>
    <x v="0"/>
    <x v="0"/>
    <x v="6"/>
  </r>
  <r>
    <x v="0"/>
    <x v="0"/>
    <s v="480"/>
    <x v="97"/>
    <x v="0"/>
    <x v="0"/>
    <x v="0"/>
    <x v="0"/>
    <x v="0"/>
    <x v="0"/>
    <x v="0"/>
    <n v="0"/>
    <x v="2"/>
    <x v="2"/>
    <x v="2"/>
  </r>
  <r>
    <x v="0"/>
    <x v="0"/>
    <s v="480"/>
    <x v="97"/>
    <x v="1"/>
    <x v="1"/>
    <x v="0"/>
    <x v="0"/>
    <x v="0"/>
    <x v="0"/>
    <x v="0"/>
    <n v="5549.07"/>
    <x v="1"/>
    <x v="1"/>
    <x v="2"/>
  </r>
  <r>
    <x v="0"/>
    <x v="0"/>
    <s v="480"/>
    <x v="97"/>
    <x v="2"/>
    <x v="2"/>
    <x v="0"/>
    <x v="0"/>
    <x v="0"/>
    <x v="0"/>
    <x v="0"/>
    <n v="379.33"/>
    <x v="1"/>
    <x v="1"/>
    <x v="2"/>
  </r>
  <r>
    <x v="0"/>
    <x v="0"/>
    <s v="480"/>
    <x v="97"/>
    <x v="3"/>
    <x v="3"/>
    <x v="0"/>
    <x v="0"/>
    <x v="0"/>
    <x v="0"/>
    <x v="0"/>
    <n v="5653.77"/>
    <x v="1"/>
    <x v="1"/>
    <x v="2"/>
  </r>
  <r>
    <x v="0"/>
    <x v="0"/>
    <s v="484"/>
    <x v="98"/>
    <x v="0"/>
    <x v="0"/>
    <x v="0"/>
    <x v="0"/>
    <x v="0"/>
    <x v="0"/>
    <x v="0"/>
    <n v="239601.56"/>
    <x v="1"/>
    <x v="1"/>
    <x v="7"/>
  </r>
  <r>
    <x v="0"/>
    <x v="0"/>
    <s v="484"/>
    <x v="98"/>
    <x v="1"/>
    <x v="1"/>
    <x v="0"/>
    <x v="0"/>
    <x v="0"/>
    <x v="0"/>
    <x v="0"/>
    <n v="988652.49"/>
    <x v="0"/>
    <x v="0"/>
    <x v="7"/>
  </r>
  <r>
    <x v="0"/>
    <x v="0"/>
    <s v="484"/>
    <x v="98"/>
    <x v="2"/>
    <x v="2"/>
    <x v="0"/>
    <x v="0"/>
    <x v="0"/>
    <x v="0"/>
    <x v="0"/>
    <n v="86263"/>
    <x v="0"/>
    <x v="0"/>
    <x v="7"/>
  </r>
  <r>
    <x v="0"/>
    <x v="0"/>
    <s v="484"/>
    <x v="98"/>
    <x v="3"/>
    <x v="3"/>
    <x v="0"/>
    <x v="0"/>
    <x v="0"/>
    <x v="0"/>
    <x v="0"/>
    <n v="1415789.5"/>
    <x v="0"/>
    <x v="0"/>
    <x v="7"/>
  </r>
  <r>
    <x v="0"/>
    <x v="0"/>
    <s v="496"/>
    <x v="99"/>
    <x v="0"/>
    <x v="0"/>
    <x v="0"/>
    <x v="0"/>
    <x v="0"/>
    <x v="0"/>
    <x v="0"/>
    <n v="0"/>
    <x v="0"/>
    <x v="0"/>
    <x v="9"/>
  </r>
  <r>
    <x v="0"/>
    <x v="0"/>
    <s v="496"/>
    <x v="99"/>
    <x v="1"/>
    <x v="1"/>
    <x v="0"/>
    <x v="0"/>
    <x v="0"/>
    <x v="0"/>
    <x v="0"/>
    <n v="43143.51"/>
    <x v="1"/>
    <x v="1"/>
    <x v="9"/>
  </r>
  <r>
    <x v="0"/>
    <x v="0"/>
    <s v="496"/>
    <x v="99"/>
    <x v="2"/>
    <x v="2"/>
    <x v="0"/>
    <x v="0"/>
    <x v="0"/>
    <x v="0"/>
    <x v="0"/>
    <n v="0"/>
    <x v="0"/>
    <x v="0"/>
    <x v="9"/>
  </r>
  <r>
    <x v="0"/>
    <x v="0"/>
    <s v="496"/>
    <x v="99"/>
    <x v="3"/>
    <x v="3"/>
    <x v="0"/>
    <x v="0"/>
    <x v="0"/>
    <x v="0"/>
    <x v="0"/>
    <n v="43143.51"/>
    <x v="0"/>
    <x v="0"/>
    <x v="9"/>
  </r>
  <r>
    <x v="0"/>
    <x v="0"/>
    <s v="499"/>
    <x v="100"/>
    <x v="0"/>
    <x v="0"/>
    <x v="0"/>
    <x v="0"/>
    <x v="0"/>
    <x v="0"/>
    <x v="0"/>
    <n v="0"/>
    <x v="0"/>
    <x v="0"/>
    <x v="1"/>
  </r>
  <r>
    <x v="0"/>
    <x v="0"/>
    <s v="499"/>
    <x v="100"/>
    <x v="1"/>
    <x v="1"/>
    <x v="0"/>
    <x v="0"/>
    <x v="0"/>
    <x v="0"/>
    <x v="0"/>
    <n v="1439.92"/>
    <x v="1"/>
    <x v="1"/>
    <x v="1"/>
  </r>
  <r>
    <x v="0"/>
    <x v="0"/>
    <s v="499"/>
    <x v="100"/>
    <x v="2"/>
    <x v="2"/>
    <x v="0"/>
    <x v="0"/>
    <x v="0"/>
    <x v="0"/>
    <x v="0"/>
    <n v="0.54"/>
    <x v="1"/>
    <x v="1"/>
    <x v="1"/>
  </r>
  <r>
    <x v="0"/>
    <x v="0"/>
    <s v="499"/>
    <x v="100"/>
    <x v="3"/>
    <x v="3"/>
    <x v="0"/>
    <x v="0"/>
    <x v="0"/>
    <x v="0"/>
    <x v="0"/>
    <n v="1439.38"/>
    <x v="0"/>
    <x v="0"/>
    <x v="1"/>
  </r>
  <r>
    <x v="0"/>
    <x v="0"/>
    <s v="504"/>
    <x v="101"/>
    <x v="0"/>
    <x v="0"/>
    <x v="0"/>
    <x v="0"/>
    <x v="0"/>
    <x v="0"/>
    <x v="0"/>
    <n v="1135100"/>
    <x v="0"/>
    <x v="0"/>
    <x v="2"/>
  </r>
  <r>
    <x v="0"/>
    <x v="0"/>
    <s v="504"/>
    <x v="101"/>
    <x v="1"/>
    <x v="1"/>
    <x v="0"/>
    <x v="0"/>
    <x v="0"/>
    <x v="0"/>
    <x v="0"/>
    <n v="235371.01"/>
    <x v="1"/>
    <x v="1"/>
    <x v="2"/>
  </r>
  <r>
    <x v="0"/>
    <x v="0"/>
    <s v="504"/>
    <x v="101"/>
    <x v="2"/>
    <x v="2"/>
    <x v="0"/>
    <x v="0"/>
    <x v="0"/>
    <x v="0"/>
    <x v="0"/>
    <n v="1612699.03"/>
    <x v="1"/>
    <x v="1"/>
    <x v="2"/>
  </r>
  <r>
    <x v="0"/>
    <x v="0"/>
    <s v="504"/>
    <x v="101"/>
    <x v="3"/>
    <x v="3"/>
    <x v="0"/>
    <x v="0"/>
    <x v="0"/>
    <x v="0"/>
    <x v="0"/>
    <n v="211000"/>
    <x v="0"/>
    <x v="0"/>
    <x v="2"/>
  </r>
  <r>
    <x v="0"/>
    <x v="0"/>
    <s v="508"/>
    <x v="102"/>
    <x v="0"/>
    <x v="0"/>
    <x v="0"/>
    <x v="0"/>
    <x v="0"/>
    <x v="0"/>
    <x v="0"/>
    <n v="0"/>
    <x v="0"/>
    <x v="0"/>
    <x v="2"/>
  </r>
  <r>
    <x v="0"/>
    <x v="0"/>
    <s v="508"/>
    <x v="102"/>
    <x v="1"/>
    <x v="1"/>
    <x v="0"/>
    <x v="0"/>
    <x v="0"/>
    <x v="0"/>
    <x v="0"/>
    <n v="57950.8"/>
    <x v="1"/>
    <x v="1"/>
    <x v="2"/>
  </r>
  <r>
    <x v="0"/>
    <x v="0"/>
    <s v="508"/>
    <x v="102"/>
    <x v="2"/>
    <x v="2"/>
    <x v="0"/>
    <x v="0"/>
    <x v="0"/>
    <x v="0"/>
    <x v="0"/>
    <n v="10050.280000000001"/>
    <x v="1"/>
    <x v="1"/>
    <x v="2"/>
  </r>
  <r>
    <x v="0"/>
    <x v="0"/>
    <s v="508"/>
    <x v="102"/>
    <x v="3"/>
    <x v="3"/>
    <x v="0"/>
    <x v="0"/>
    <x v="0"/>
    <x v="0"/>
    <x v="0"/>
    <n v="47900.52"/>
    <x v="0"/>
    <x v="0"/>
    <x v="2"/>
  </r>
  <r>
    <x v="0"/>
    <x v="0"/>
    <s v="104"/>
    <x v="103"/>
    <x v="0"/>
    <x v="0"/>
    <x v="0"/>
    <x v="0"/>
    <x v="0"/>
    <x v="0"/>
    <x v="0"/>
    <n v="90843.76"/>
    <x v="0"/>
    <x v="0"/>
    <x v="8"/>
  </r>
  <r>
    <x v="0"/>
    <x v="0"/>
    <s v="104"/>
    <x v="103"/>
    <x v="1"/>
    <x v="1"/>
    <x v="0"/>
    <x v="0"/>
    <x v="0"/>
    <x v="0"/>
    <x v="0"/>
    <n v="381696.37"/>
    <x v="1"/>
    <x v="1"/>
    <x v="8"/>
  </r>
  <r>
    <x v="0"/>
    <x v="0"/>
    <s v="104"/>
    <x v="103"/>
    <x v="2"/>
    <x v="2"/>
    <x v="0"/>
    <x v="0"/>
    <x v="0"/>
    <x v="0"/>
    <x v="0"/>
    <n v="0.54"/>
    <x v="1"/>
    <x v="1"/>
    <x v="8"/>
  </r>
  <r>
    <x v="0"/>
    <x v="0"/>
    <s v="104"/>
    <x v="103"/>
    <x v="3"/>
    <x v="3"/>
    <x v="0"/>
    <x v="0"/>
    <x v="0"/>
    <x v="0"/>
    <x v="0"/>
    <n v="381695.83"/>
    <x v="0"/>
    <x v="0"/>
    <x v="8"/>
  </r>
  <r>
    <x v="0"/>
    <x v="0"/>
    <s v="516"/>
    <x v="104"/>
    <x v="0"/>
    <x v="0"/>
    <x v="0"/>
    <x v="0"/>
    <x v="0"/>
    <x v="0"/>
    <x v="0"/>
    <n v="0"/>
    <x v="0"/>
    <x v="0"/>
    <x v="2"/>
  </r>
  <r>
    <x v="0"/>
    <x v="0"/>
    <s v="516"/>
    <x v="104"/>
    <x v="1"/>
    <x v="1"/>
    <x v="0"/>
    <x v="0"/>
    <x v="0"/>
    <x v="0"/>
    <x v="0"/>
    <n v="2729.57"/>
    <x v="1"/>
    <x v="1"/>
    <x v="2"/>
  </r>
  <r>
    <x v="0"/>
    <x v="0"/>
    <s v="516"/>
    <x v="104"/>
    <x v="2"/>
    <x v="2"/>
    <x v="0"/>
    <x v="0"/>
    <x v="0"/>
    <x v="0"/>
    <x v="0"/>
    <n v="1.82"/>
    <x v="1"/>
    <x v="1"/>
    <x v="2"/>
  </r>
  <r>
    <x v="0"/>
    <x v="0"/>
    <s v="516"/>
    <x v="104"/>
    <x v="3"/>
    <x v="3"/>
    <x v="0"/>
    <x v="0"/>
    <x v="0"/>
    <x v="0"/>
    <x v="0"/>
    <n v="2727.75"/>
    <x v="0"/>
    <x v="0"/>
    <x v="2"/>
  </r>
  <r>
    <x v="0"/>
    <x v="0"/>
    <s v="520"/>
    <x v="105"/>
    <x v="0"/>
    <x v="0"/>
    <x v="0"/>
    <x v="0"/>
    <x v="0"/>
    <x v="0"/>
    <x v="0"/>
    <n v="0"/>
    <x v="0"/>
    <x v="0"/>
    <x v="6"/>
  </r>
  <r>
    <x v="0"/>
    <x v="0"/>
    <s v="520"/>
    <x v="105"/>
    <x v="1"/>
    <x v="1"/>
    <x v="0"/>
    <x v="0"/>
    <x v="0"/>
    <x v="0"/>
    <x v="0"/>
    <n v="0"/>
    <x v="0"/>
    <x v="0"/>
    <x v="6"/>
  </r>
  <r>
    <x v="0"/>
    <x v="0"/>
    <s v="520"/>
    <x v="105"/>
    <x v="2"/>
    <x v="2"/>
    <x v="0"/>
    <x v="0"/>
    <x v="0"/>
    <x v="0"/>
    <x v="0"/>
    <n v="0"/>
    <x v="0"/>
    <x v="0"/>
    <x v="6"/>
  </r>
  <r>
    <x v="0"/>
    <x v="0"/>
    <s v="520"/>
    <x v="105"/>
    <x v="3"/>
    <x v="3"/>
    <x v="0"/>
    <x v="0"/>
    <x v="0"/>
    <x v="0"/>
    <x v="0"/>
    <n v="0"/>
    <x v="0"/>
    <x v="0"/>
    <x v="6"/>
  </r>
  <r>
    <x v="0"/>
    <x v="0"/>
    <s v="524"/>
    <x v="106"/>
    <x v="0"/>
    <x v="0"/>
    <x v="0"/>
    <x v="0"/>
    <x v="0"/>
    <x v="0"/>
    <x v="0"/>
    <n v="0"/>
    <x v="0"/>
    <x v="0"/>
    <x v="0"/>
  </r>
  <r>
    <x v="0"/>
    <x v="0"/>
    <s v="524"/>
    <x v="106"/>
    <x v="1"/>
    <x v="1"/>
    <x v="0"/>
    <x v="0"/>
    <x v="0"/>
    <x v="0"/>
    <x v="0"/>
    <n v="142152.57"/>
    <x v="0"/>
    <x v="0"/>
    <x v="0"/>
  </r>
  <r>
    <x v="0"/>
    <x v="0"/>
    <s v="524"/>
    <x v="106"/>
    <x v="2"/>
    <x v="2"/>
    <x v="0"/>
    <x v="0"/>
    <x v="0"/>
    <x v="0"/>
    <x v="0"/>
    <n v="0"/>
    <x v="0"/>
    <x v="0"/>
    <x v="0"/>
  </r>
  <r>
    <x v="0"/>
    <x v="0"/>
    <s v="524"/>
    <x v="106"/>
    <x v="3"/>
    <x v="3"/>
    <x v="0"/>
    <x v="0"/>
    <x v="0"/>
    <x v="0"/>
    <x v="0"/>
    <n v="132215.64000000001"/>
    <x v="1"/>
    <x v="1"/>
    <x v="0"/>
  </r>
  <r>
    <x v="0"/>
    <x v="0"/>
    <s v="528"/>
    <x v="107"/>
    <x v="0"/>
    <x v="0"/>
    <x v="0"/>
    <x v="0"/>
    <x v="0"/>
    <x v="0"/>
    <x v="0"/>
    <n v="1553000"/>
    <x v="0"/>
    <x v="0"/>
    <x v="1"/>
  </r>
  <r>
    <x v="0"/>
    <x v="0"/>
    <s v="528"/>
    <x v="107"/>
    <x v="1"/>
    <x v="1"/>
    <x v="0"/>
    <x v="0"/>
    <x v="0"/>
    <x v="0"/>
    <x v="0"/>
    <n v="403350.86"/>
    <x v="1"/>
    <x v="1"/>
    <x v="1"/>
  </r>
  <r>
    <x v="0"/>
    <x v="0"/>
    <s v="528"/>
    <x v="107"/>
    <x v="2"/>
    <x v="2"/>
    <x v="0"/>
    <x v="0"/>
    <x v="0"/>
    <x v="0"/>
    <x v="0"/>
    <n v="2007642.34"/>
    <x v="1"/>
    <x v="1"/>
    <x v="1"/>
  </r>
  <r>
    <x v="0"/>
    <x v="0"/>
    <s v="528"/>
    <x v="107"/>
    <x v="3"/>
    <x v="3"/>
    <x v="0"/>
    <x v="0"/>
    <x v="0"/>
    <x v="0"/>
    <x v="0"/>
    <n v="214380"/>
    <x v="2"/>
    <x v="2"/>
    <x v="1"/>
  </r>
  <r>
    <x v="0"/>
    <x v="0"/>
    <s v="540"/>
    <x v="108"/>
    <x v="0"/>
    <x v="0"/>
    <x v="0"/>
    <x v="0"/>
    <x v="0"/>
    <x v="0"/>
    <x v="0"/>
    <n v="0"/>
    <x v="0"/>
    <x v="0"/>
    <x v="6"/>
  </r>
  <r>
    <x v="0"/>
    <x v="0"/>
    <s v="540"/>
    <x v="108"/>
    <x v="3"/>
    <x v="3"/>
    <x v="0"/>
    <x v="0"/>
    <x v="0"/>
    <x v="0"/>
    <x v="0"/>
    <n v="562"/>
    <x v="0"/>
    <x v="0"/>
    <x v="6"/>
  </r>
  <r>
    <x v="0"/>
    <x v="0"/>
    <s v="554"/>
    <x v="109"/>
    <x v="0"/>
    <x v="0"/>
    <x v="0"/>
    <x v="0"/>
    <x v="0"/>
    <x v="0"/>
    <x v="0"/>
    <n v="104000"/>
    <x v="0"/>
    <x v="0"/>
    <x v="6"/>
  </r>
  <r>
    <x v="0"/>
    <x v="0"/>
    <s v="554"/>
    <x v="109"/>
    <x v="1"/>
    <x v="1"/>
    <x v="0"/>
    <x v="0"/>
    <x v="0"/>
    <x v="0"/>
    <x v="0"/>
    <n v="402365.58"/>
    <x v="1"/>
    <x v="1"/>
    <x v="6"/>
  </r>
  <r>
    <x v="0"/>
    <x v="0"/>
    <s v="554"/>
    <x v="109"/>
    <x v="2"/>
    <x v="2"/>
    <x v="0"/>
    <x v="0"/>
    <x v="0"/>
    <x v="0"/>
    <x v="0"/>
    <n v="560.75"/>
    <x v="1"/>
    <x v="1"/>
    <x v="6"/>
  </r>
  <r>
    <x v="0"/>
    <x v="0"/>
    <s v="554"/>
    <x v="109"/>
    <x v="3"/>
    <x v="3"/>
    <x v="0"/>
    <x v="0"/>
    <x v="0"/>
    <x v="0"/>
    <x v="0"/>
    <n v="470000"/>
    <x v="2"/>
    <x v="2"/>
    <x v="6"/>
  </r>
  <r>
    <x v="0"/>
    <x v="0"/>
    <s v="558"/>
    <x v="110"/>
    <x v="0"/>
    <x v="0"/>
    <x v="0"/>
    <x v="0"/>
    <x v="0"/>
    <x v="0"/>
    <x v="0"/>
    <n v="0"/>
    <x v="0"/>
    <x v="0"/>
    <x v="3"/>
  </r>
  <r>
    <x v="0"/>
    <x v="0"/>
    <s v="558"/>
    <x v="110"/>
    <x v="1"/>
    <x v="1"/>
    <x v="0"/>
    <x v="0"/>
    <x v="0"/>
    <x v="0"/>
    <x v="0"/>
    <n v="67160.62"/>
    <x v="1"/>
    <x v="1"/>
    <x v="3"/>
  </r>
  <r>
    <x v="0"/>
    <x v="0"/>
    <s v="558"/>
    <x v="110"/>
    <x v="2"/>
    <x v="2"/>
    <x v="0"/>
    <x v="0"/>
    <x v="0"/>
    <x v="0"/>
    <x v="0"/>
    <n v="7.78"/>
    <x v="1"/>
    <x v="1"/>
    <x v="3"/>
  </r>
  <r>
    <x v="0"/>
    <x v="0"/>
    <s v="558"/>
    <x v="110"/>
    <x v="3"/>
    <x v="3"/>
    <x v="0"/>
    <x v="0"/>
    <x v="0"/>
    <x v="0"/>
    <x v="0"/>
    <n v="67152.84"/>
    <x v="0"/>
    <x v="0"/>
    <x v="3"/>
  </r>
  <r>
    <x v="0"/>
    <x v="0"/>
    <s v="562"/>
    <x v="111"/>
    <x v="0"/>
    <x v="0"/>
    <x v="0"/>
    <x v="0"/>
    <x v="0"/>
    <x v="0"/>
    <x v="0"/>
    <n v="0"/>
    <x v="0"/>
    <x v="0"/>
    <x v="2"/>
  </r>
  <r>
    <x v="0"/>
    <x v="0"/>
    <s v="562"/>
    <x v="111"/>
    <x v="1"/>
    <x v="1"/>
    <x v="0"/>
    <x v="0"/>
    <x v="0"/>
    <x v="0"/>
    <x v="0"/>
    <n v="6100.13"/>
    <x v="1"/>
    <x v="1"/>
    <x v="2"/>
  </r>
  <r>
    <x v="0"/>
    <x v="0"/>
    <s v="562"/>
    <x v="111"/>
    <x v="2"/>
    <x v="2"/>
    <x v="0"/>
    <x v="0"/>
    <x v="0"/>
    <x v="0"/>
    <x v="0"/>
    <n v="0.6"/>
    <x v="1"/>
    <x v="1"/>
    <x v="2"/>
  </r>
  <r>
    <x v="0"/>
    <x v="0"/>
    <s v="562"/>
    <x v="111"/>
    <x v="3"/>
    <x v="3"/>
    <x v="0"/>
    <x v="0"/>
    <x v="0"/>
    <x v="0"/>
    <x v="0"/>
    <n v="6099.53"/>
    <x v="0"/>
    <x v="0"/>
    <x v="2"/>
  </r>
  <r>
    <x v="0"/>
    <x v="0"/>
    <s v="566"/>
    <x v="112"/>
    <x v="0"/>
    <x v="0"/>
    <x v="0"/>
    <x v="0"/>
    <x v="0"/>
    <x v="0"/>
    <x v="0"/>
    <n v="724300"/>
    <x v="0"/>
    <x v="0"/>
    <x v="2"/>
  </r>
  <r>
    <x v="0"/>
    <x v="0"/>
    <s v="566"/>
    <x v="112"/>
    <x v="1"/>
    <x v="1"/>
    <x v="0"/>
    <x v="0"/>
    <x v="0"/>
    <x v="0"/>
    <x v="0"/>
    <n v="8451.83"/>
    <x v="1"/>
    <x v="1"/>
    <x v="2"/>
  </r>
  <r>
    <x v="0"/>
    <x v="0"/>
    <s v="566"/>
    <x v="112"/>
    <x v="2"/>
    <x v="2"/>
    <x v="0"/>
    <x v="0"/>
    <x v="0"/>
    <x v="0"/>
    <x v="0"/>
    <n v="218151.4"/>
    <x v="1"/>
    <x v="1"/>
    <x v="2"/>
  </r>
  <r>
    <x v="0"/>
    <x v="0"/>
    <s v="566"/>
    <x v="112"/>
    <x v="3"/>
    <x v="3"/>
    <x v="0"/>
    <x v="0"/>
    <x v="0"/>
    <x v="0"/>
    <x v="0"/>
    <n v="436400"/>
    <x v="0"/>
    <x v="0"/>
    <x v="2"/>
  </r>
  <r>
    <x v="0"/>
    <x v="0"/>
    <s v="807"/>
    <x v="113"/>
    <x v="0"/>
    <x v="0"/>
    <x v="0"/>
    <x v="0"/>
    <x v="0"/>
    <x v="0"/>
    <x v="0"/>
    <n v="0"/>
    <x v="0"/>
    <x v="0"/>
    <x v="1"/>
  </r>
  <r>
    <x v="0"/>
    <x v="0"/>
    <s v="807"/>
    <x v="113"/>
    <x v="1"/>
    <x v="1"/>
    <x v="0"/>
    <x v="0"/>
    <x v="0"/>
    <x v="0"/>
    <x v="0"/>
    <n v="24159.77"/>
    <x v="1"/>
    <x v="1"/>
    <x v="1"/>
  </r>
  <r>
    <x v="0"/>
    <x v="0"/>
    <s v="807"/>
    <x v="113"/>
    <x v="2"/>
    <x v="2"/>
    <x v="0"/>
    <x v="0"/>
    <x v="0"/>
    <x v="0"/>
    <x v="0"/>
    <n v="724.06"/>
    <x v="1"/>
    <x v="1"/>
    <x v="1"/>
  </r>
  <r>
    <x v="0"/>
    <x v="0"/>
    <s v="807"/>
    <x v="113"/>
    <x v="3"/>
    <x v="3"/>
    <x v="0"/>
    <x v="0"/>
    <x v="0"/>
    <x v="0"/>
    <x v="0"/>
    <n v="23435.72"/>
    <x v="0"/>
    <x v="0"/>
    <x v="1"/>
  </r>
  <r>
    <x v="0"/>
    <x v="0"/>
    <s v="578"/>
    <x v="114"/>
    <x v="0"/>
    <x v="0"/>
    <x v="0"/>
    <x v="0"/>
    <x v="0"/>
    <x v="0"/>
    <x v="0"/>
    <n v="630373.59"/>
    <x v="0"/>
    <x v="0"/>
    <x v="1"/>
  </r>
  <r>
    <x v="0"/>
    <x v="0"/>
    <s v="578"/>
    <x v="114"/>
    <x v="1"/>
    <x v="1"/>
    <x v="0"/>
    <x v="0"/>
    <x v="0"/>
    <x v="0"/>
    <x v="0"/>
    <n v="126928.1"/>
    <x v="0"/>
    <x v="0"/>
    <x v="1"/>
  </r>
  <r>
    <x v="0"/>
    <x v="0"/>
    <s v="578"/>
    <x v="114"/>
    <x v="2"/>
    <x v="2"/>
    <x v="0"/>
    <x v="0"/>
    <x v="0"/>
    <x v="0"/>
    <x v="0"/>
    <n v="651415.68999999994"/>
    <x v="0"/>
    <x v="0"/>
    <x v="1"/>
  </r>
  <r>
    <x v="0"/>
    <x v="0"/>
    <s v="578"/>
    <x v="114"/>
    <x v="3"/>
    <x v="3"/>
    <x v="0"/>
    <x v="0"/>
    <x v="0"/>
    <x v="0"/>
    <x v="0"/>
    <n v="105886"/>
    <x v="2"/>
    <x v="2"/>
    <x v="1"/>
  </r>
  <r>
    <x v="0"/>
    <x v="0"/>
    <s v="512"/>
    <x v="115"/>
    <x v="0"/>
    <x v="0"/>
    <x v="0"/>
    <x v="0"/>
    <x v="0"/>
    <x v="0"/>
    <x v="0"/>
    <n v="1603837.27"/>
    <x v="0"/>
    <x v="0"/>
    <x v="5"/>
  </r>
  <r>
    <x v="0"/>
    <x v="0"/>
    <s v="512"/>
    <x v="115"/>
    <x v="1"/>
    <x v="1"/>
    <x v="0"/>
    <x v="0"/>
    <x v="0"/>
    <x v="0"/>
    <x v="0"/>
    <n v="10283.64"/>
    <x v="0"/>
    <x v="0"/>
    <x v="5"/>
  </r>
  <r>
    <x v="0"/>
    <x v="0"/>
    <s v="512"/>
    <x v="115"/>
    <x v="2"/>
    <x v="2"/>
    <x v="0"/>
    <x v="0"/>
    <x v="0"/>
    <x v="0"/>
    <x v="0"/>
    <n v="1603849.9"/>
    <x v="0"/>
    <x v="0"/>
    <x v="5"/>
  </r>
  <r>
    <x v="0"/>
    <x v="0"/>
    <s v="512"/>
    <x v="115"/>
    <x v="3"/>
    <x v="3"/>
    <x v="0"/>
    <x v="0"/>
    <x v="0"/>
    <x v="0"/>
    <x v="0"/>
    <n v="10283.64"/>
    <x v="0"/>
    <x v="0"/>
    <x v="5"/>
  </r>
  <r>
    <x v="0"/>
    <x v="0"/>
    <s v="586"/>
    <x v="116"/>
    <x v="0"/>
    <x v="0"/>
    <x v="0"/>
    <x v="0"/>
    <x v="0"/>
    <x v="0"/>
    <x v="0"/>
    <n v="3370461"/>
    <x v="2"/>
    <x v="2"/>
    <x v="0"/>
  </r>
  <r>
    <x v="0"/>
    <x v="0"/>
    <s v="586"/>
    <x v="116"/>
    <x v="1"/>
    <x v="1"/>
    <x v="0"/>
    <x v="0"/>
    <x v="0"/>
    <x v="0"/>
    <x v="0"/>
    <n v="227526.98"/>
    <x v="1"/>
    <x v="1"/>
    <x v="0"/>
  </r>
  <r>
    <x v="0"/>
    <x v="0"/>
    <s v="586"/>
    <x v="116"/>
    <x v="2"/>
    <x v="2"/>
    <x v="0"/>
    <x v="0"/>
    <x v="0"/>
    <x v="0"/>
    <x v="0"/>
    <n v="36.4"/>
    <x v="1"/>
    <x v="1"/>
    <x v="0"/>
  </r>
  <r>
    <x v="0"/>
    <x v="0"/>
    <s v="586"/>
    <x v="116"/>
    <x v="3"/>
    <x v="3"/>
    <x v="0"/>
    <x v="0"/>
    <x v="0"/>
    <x v="0"/>
    <x v="0"/>
    <n v="3533784"/>
    <x v="2"/>
    <x v="2"/>
    <x v="0"/>
  </r>
  <r>
    <x v="0"/>
    <x v="0"/>
    <s v="591"/>
    <x v="117"/>
    <x v="0"/>
    <x v="0"/>
    <x v="0"/>
    <x v="0"/>
    <x v="0"/>
    <x v="0"/>
    <x v="0"/>
    <n v="0"/>
    <x v="0"/>
    <x v="0"/>
    <x v="3"/>
  </r>
  <r>
    <x v="0"/>
    <x v="0"/>
    <s v="591"/>
    <x v="117"/>
    <x v="1"/>
    <x v="1"/>
    <x v="0"/>
    <x v="0"/>
    <x v="0"/>
    <x v="0"/>
    <x v="0"/>
    <n v="18012.669999999998"/>
    <x v="0"/>
    <x v="0"/>
    <x v="3"/>
  </r>
  <r>
    <x v="0"/>
    <x v="0"/>
    <s v="591"/>
    <x v="117"/>
    <x v="2"/>
    <x v="2"/>
    <x v="0"/>
    <x v="0"/>
    <x v="0"/>
    <x v="0"/>
    <x v="0"/>
    <n v="126.29"/>
    <x v="0"/>
    <x v="0"/>
    <x v="3"/>
  </r>
  <r>
    <x v="0"/>
    <x v="0"/>
    <s v="591"/>
    <x v="117"/>
    <x v="3"/>
    <x v="3"/>
    <x v="0"/>
    <x v="0"/>
    <x v="0"/>
    <x v="0"/>
    <x v="0"/>
    <n v="17886.38"/>
    <x v="0"/>
    <x v="0"/>
    <x v="3"/>
  </r>
  <r>
    <x v="0"/>
    <x v="0"/>
    <s v="598"/>
    <x v="118"/>
    <x v="0"/>
    <x v="0"/>
    <x v="0"/>
    <x v="0"/>
    <x v="0"/>
    <x v="0"/>
    <x v="0"/>
    <n v="0"/>
    <x v="0"/>
    <x v="0"/>
    <x v="6"/>
  </r>
  <r>
    <x v="0"/>
    <x v="0"/>
    <s v="598"/>
    <x v="118"/>
    <x v="1"/>
    <x v="1"/>
    <x v="0"/>
    <x v="0"/>
    <x v="0"/>
    <x v="0"/>
    <x v="0"/>
    <n v="26450.18"/>
    <x v="0"/>
    <x v="0"/>
    <x v="6"/>
  </r>
  <r>
    <x v="0"/>
    <x v="0"/>
    <s v="598"/>
    <x v="118"/>
    <x v="2"/>
    <x v="2"/>
    <x v="0"/>
    <x v="0"/>
    <x v="0"/>
    <x v="0"/>
    <x v="0"/>
    <n v="35.18"/>
    <x v="0"/>
    <x v="0"/>
    <x v="6"/>
  </r>
  <r>
    <x v="0"/>
    <x v="0"/>
    <s v="598"/>
    <x v="118"/>
    <x v="3"/>
    <x v="3"/>
    <x v="0"/>
    <x v="0"/>
    <x v="0"/>
    <x v="0"/>
    <x v="0"/>
    <n v="26415.01"/>
    <x v="0"/>
    <x v="0"/>
    <x v="6"/>
  </r>
  <r>
    <x v="0"/>
    <x v="0"/>
    <s v="600"/>
    <x v="119"/>
    <x v="0"/>
    <x v="0"/>
    <x v="0"/>
    <x v="0"/>
    <x v="0"/>
    <x v="0"/>
    <x v="0"/>
    <n v="0"/>
    <x v="0"/>
    <x v="0"/>
    <x v="4"/>
  </r>
  <r>
    <x v="0"/>
    <x v="0"/>
    <s v="600"/>
    <x v="119"/>
    <x v="1"/>
    <x v="1"/>
    <x v="0"/>
    <x v="0"/>
    <x v="0"/>
    <x v="0"/>
    <x v="0"/>
    <n v="141511.57999999999"/>
    <x v="1"/>
    <x v="1"/>
    <x v="4"/>
  </r>
  <r>
    <x v="0"/>
    <x v="0"/>
    <s v="600"/>
    <x v="119"/>
    <x v="2"/>
    <x v="2"/>
    <x v="0"/>
    <x v="0"/>
    <x v="0"/>
    <x v="0"/>
    <x v="0"/>
    <n v="21.25"/>
    <x v="1"/>
    <x v="1"/>
    <x v="4"/>
  </r>
  <r>
    <x v="0"/>
    <x v="0"/>
    <s v="600"/>
    <x v="119"/>
    <x v="3"/>
    <x v="3"/>
    <x v="0"/>
    <x v="0"/>
    <x v="0"/>
    <x v="0"/>
    <x v="0"/>
    <n v="141490.32999999999"/>
    <x v="0"/>
    <x v="0"/>
    <x v="4"/>
  </r>
  <r>
    <x v="0"/>
    <x v="0"/>
    <s v="604"/>
    <x v="120"/>
    <x v="1"/>
    <x v="1"/>
    <x v="0"/>
    <x v="0"/>
    <x v="0"/>
    <x v="0"/>
    <x v="0"/>
    <n v="461426.57"/>
    <x v="1"/>
    <x v="1"/>
    <x v="4"/>
  </r>
  <r>
    <x v="0"/>
    <x v="0"/>
    <s v="604"/>
    <x v="120"/>
    <x v="2"/>
    <x v="2"/>
    <x v="0"/>
    <x v="0"/>
    <x v="0"/>
    <x v="0"/>
    <x v="0"/>
    <n v="16728.41"/>
    <x v="1"/>
    <x v="1"/>
    <x v="4"/>
  </r>
  <r>
    <x v="0"/>
    <x v="0"/>
    <s v="604"/>
    <x v="120"/>
    <x v="3"/>
    <x v="3"/>
    <x v="0"/>
    <x v="0"/>
    <x v="0"/>
    <x v="0"/>
    <x v="0"/>
    <n v="311853.52"/>
    <x v="1"/>
    <x v="1"/>
    <x v="4"/>
  </r>
  <r>
    <x v="0"/>
    <x v="0"/>
    <s v="608"/>
    <x v="121"/>
    <x v="0"/>
    <x v="0"/>
    <x v="0"/>
    <x v="0"/>
    <x v="0"/>
    <x v="0"/>
    <x v="0"/>
    <n v="65041.43"/>
    <x v="2"/>
    <x v="2"/>
    <x v="8"/>
  </r>
  <r>
    <x v="0"/>
    <x v="0"/>
    <s v="608"/>
    <x v="121"/>
    <x v="1"/>
    <x v="1"/>
    <x v="0"/>
    <x v="0"/>
    <x v="0"/>
    <x v="0"/>
    <x v="0"/>
    <n v="694941.2"/>
    <x v="1"/>
    <x v="1"/>
    <x v="8"/>
  </r>
  <r>
    <x v="0"/>
    <x v="0"/>
    <s v="608"/>
    <x v="121"/>
    <x v="2"/>
    <x v="2"/>
    <x v="0"/>
    <x v="0"/>
    <x v="0"/>
    <x v="0"/>
    <x v="0"/>
    <n v="9529.24"/>
    <x v="1"/>
    <x v="1"/>
    <x v="8"/>
  </r>
  <r>
    <x v="0"/>
    <x v="0"/>
    <s v="608"/>
    <x v="121"/>
    <x v="3"/>
    <x v="3"/>
    <x v="0"/>
    <x v="0"/>
    <x v="0"/>
    <x v="0"/>
    <x v="0"/>
    <n v="750453.39"/>
    <x v="0"/>
    <x v="0"/>
    <x v="8"/>
  </r>
  <r>
    <x v="0"/>
    <x v="0"/>
    <s v="616"/>
    <x v="122"/>
    <x v="0"/>
    <x v="0"/>
    <x v="0"/>
    <x v="0"/>
    <x v="0"/>
    <x v="0"/>
    <x v="0"/>
    <n v="2098027"/>
    <x v="2"/>
    <x v="2"/>
    <x v="1"/>
  </r>
  <r>
    <x v="0"/>
    <x v="0"/>
    <s v="616"/>
    <x v="122"/>
    <x v="1"/>
    <x v="1"/>
    <x v="0"/>
    <x v="0"/>
    <x v="0"/>
    <x v="0"/>
    <x v="0"/>
    <n v="694569.07"/>
    <x v="1"/>
    <x v="1"/>
    <x v="1"/>
  </r>
  <r>
    <x v="0"/>
    <x v="0"/>
    <s v="616"/>
    <x v="122"/>
    <x v="2"/>
    <x v="2"/>
    <x v="0"/>
    <x v="0"/>
    <x v="0"/>
    <x v="0"/>
    <x v="0"/>
    <n v="887671.93"/>
    <x v="1"/>
    <x v="1"/>
    <x v="1"/>
  </r>
  <r>
    <x v="0"/>
    <x v="0"/>
    <s v="616"/>
    <x v="122"/>
    <x v="3"/>
    <x v="3"/>
    <x v="0"/>
    <x v="0"/>
    <x v="0"/>
    <x v="0"/>
    <x v="0"/>
    <n v="912000"/>
    <x v="2"/>
    <x v="2"/>
    <x v="1"/>
  </r>
  <r>
    <x v="0"/>
    <x v="0"/>
    <s v="620"/>
    <x v="123"/>
    <x v="0"/>
    <x v="0"/>
    <x v="0"/>
    <x v="0"/>
    <x v="0"/>
    <x v="0"/>
    <x v="0"/>
    <n v="70024.679999999993"/>
    <x v="0"/>
    <x v="0"/>
    <x v="1"/>
  </r>
  <r>
    <x v="0"/>
    <x v="0"/>
    <s v="620"/>
    <x v="123"/>
    <x v="1"/>
    <x v="1"/>
    <x v="0"/>
    <x v="0"/>
    <x v="0"/>
    <x v="0"/>
    <x v="0"/>
    <n v="132758.43"/>
    <x v="1"/>
    <x v="1"/>
    <x v="1"/>
  </r>
  <r>
    <x v="0"/>
    <x v="0"/>
    <s v="620"/>
    <x v="123"/>
    <x v="2"/>
    <x v="2"/>
    <x v="0"/>
    <x v="0"/>
    <x v="0"/>
    <x v="0"/>
    <x v="0"/>
    <n v="83459.53"/>
    <x v="1"/>
    <x v="1"/>
    <x v="1"/>
  </r>
  <r>
    <x v="0"/>
    <x v="0"/>
    <s v="620"/>
    <x v="123"/>
    <x v="3"/>
    <x v="3"/>
    <x v="0"/>
    <x v="0"/>
    <x v="0"/>
    <x v="0"/>
    <x v="0"/>
    <n v="105329.98"/>
    <x v="2"/>
    <x v="2"/>
    <x v="1"/>
  </r>
  <r>
    <x v="0"/>
    <x v="0"/>
    <s v="634"/>
    <x v="124"/>
    <x v="0"/>
    <x v="0"/>
    <x v="0"/>
    <x v="0"/>
    <x v="0"/>
    <x v="0"/>
    <x v="0"/>
    <n v="2937100"/>
    <x v="0"/>
    <x v="0"/>
    <x v="5"/>
  </r>
  <r>
    <x v="0"/>
    <x v="0"/>
    <s v="634"/>
    <x v="124"/>
    <x v="1"/>
    <x v="1"/>
    <x v="0"/>
    <x v="0"/>
    <x v="0"/>
    <x v="0"/>
    <x v="0"/>
    <n v="1607.79"/>
    <x v="1"/>
    <x v="1"/>
    <x v="5"/>
  </r>
  <r>
    <x v="0"/>
    <x v="0"/>
    <s v="634"/>
    <x v="124"/>
    <x v="2"/>
    <x v="2"/>
    <x v="0"/>
    <x v="0"/>
    <x v="0"/>
    <x v="0"/>
    <x v="0"/>
    <n v="2332012.63"/>
    <x v="0"/>
    <x v="0"/>
    <x v="5"/>
  </r>
  <r>
    <x v="0"/>
    <x v="0"/>
    <s v="634"/>
    <x v="124"/>
    <x v="3"/>
    <x v="3"/>
    <x v="0"/>
    <x v="0"/>
    <x v="0"/>
    <x v="0"/>
    <x v="0"/>
    <n v="1500"/>
    <x v="0"/>
    <x v="0"/>
    <x v="5"/>
  </r>
  <r>
    <x v="0"/>
    <x v="0"/>
    <s v="410"/>
    <x v="125"/>
    <x v="0"/>
    <x v="0"/>
    <x v="0"/>
    <x v="0"/>
    <x v="0"/>
    <x v="0"/>
    <x v="0"/>
    <n v="367726"/>
    <x v="2"/>
    <x v="2"/>
    <x v="9"/>
  </r>
  <r>
    <x v="0"/>
    <x v="0"/>
    <s v="410"/>
    <x v="125"/>
    <x v="1"/>
    <x v="1"/>
    <x v="0"/>
    <x v="0"/>
    <x v="0"/>
    <x v="0"/>
    <x v="0"/>
    <n v="428996.02"/>
    <x v="1"/>
    <x v="1"/>
    <x v="9"/>
  </r>
  <r>
    <x v="0"/>
    <x v="0"/>
    <s v="410"/>
    <x v="125"/>
    <x v="2"/>
    <x v="2"/>
    <x v="0"/>
    <x v="0"/>
    <x v="0"/>
    <x v="0"/>
    <x v="0"/>
    <n v="258266.85"/>
    <x v="1"/>
    <x v="1"/>
    <x v="9"/>
  </r>
  <r>
    <x v="0"/>
    <x v="0"/>
    <s v="410"/>
    <x v="125"/>
    <x v="3"/>
    <x v="3"/>
    <x v="0"/>
    <x v="0"/>
    <x v="0"/>
    <x v="0"/>
    <x v="0"/>
    <n v="205849.55"/>
    <x v="1"/>
    <x v="1"/>
    <x v="9"/>
  </r>
  <r>
    <x v="0"/>
    <x v="0"/>
    <s v="498"/>
    <x v="126"/>
    <x v="0"/>
    <x v="0"/>
    <x v="0"/>
    <x v="0"/>
    <x v="0"/>
    <x v="0"/>
    <x v="0"/>
    <n v="0"/>
    <x v="0"/>
    <x v="0"/>
    <x v="1"/>
  </r>
  <r>
    <x v="0"/>
    <x v="0"/>
    <s v="498"/>
    <x v="126"/>
    <x v="1"/>
    <x v="1"/>
    <x v="0"/>
    <x v="0"/>
    <x v="0"/>
    <x v="0"/>
    <x v="0"/>
    <n v="72364.7"/>
    <x v="1"/>
    <x v="1"/>
    <x v="1"/>
  </r>
  <r>
    <x v="0"/>
    <x v="0"/>
    <s v="498"/>
    <x v="126"/>
    <x v="2"/>
    <x v="2"/>
    <x v="0"/>
    <x v="0"/>
    <x v="0"/>
    <x v="0"/>
    <x v="0"/>
    <n v="7.78"/>
    <x v="1"/>
    <x v="1"/>
    <x v="1"/>
  </r>
  <r>
    <x v="0"/>
    <x v="0"/>
    <s v="498"/>
    <x v="126"/>
    <x v="3"/>
    <x v="3"/>
    <x v="0"/>
    <x v="0"/>
    <x v="0"/>
    <x v="0"/>
    <x v="0"/>
    <n v="53098.79"/>
    <x v="1"/>
    <x v="1"/>
    <x v="1"/>
  </r>
  <r>
    <x v="0"/>
    <x v="0"/>
    <s v="642"/>
    <x v="127"/>
    <x v="0"/>
    <x v="0"/>
    <x v="0"/>
    <x v="0"/>
    <x v="0"/>
    <x v="0"/>
    <x v="0"/>
    <n v="1205134"/>
    <x v="2"/>
    <x v="2"/>
    <x v="1"/>
  </r>
  <r>
    <x v="0"/>
    <x v="0"/>
    <s v="642"/>
    <x v="127"/>
    <x v="1"/>
    <x v="1"/>
    <x v="0"/>
    <x v="0"/>
    <x v="0"/>
    <x v="0"/>
    <x v="0"/>
    <n v="508676.21"/>
    <x v="1"/>
    <x v="1"/>
    <x v="1"/>
  </r>
  <r>
    <x v="0"/>
    <x v="0"/>
    <s v="642"/>
    <x v="127"/>
    <x v="2"/>
    <x v="2"/>
    <x v="0"/>
    <x v="0"/>
    <x v="0"/>
    <x v="0"/>
    <x v="0"/>
    <n v="259681.62"/>
    <x v="1"/>
    <x v="1"/>
    <x v="1"/>
  </r>
  <r>
    <x v="0"/>
    <x v="0"/>
    <s v="642"/>
    <x v="127"/>
    <x v="3"/>
    <x v="3"/>
    <x v="0"/>
    <x v="0"/>
    <x v="0"/>
    <x v="0"/>
    <x v="0"/>
    <n v="468891"/>
    <x v="2"/>
    <x v="2"/>
    <x v="1"/>
  </r>
  <r>
    <x v="0"/>
    <x v="0"/>
    <s v="643"/>
    <x v="128"/>
    <x v="0"/>
    <x v="0"/>
    <x v="0"/>
    <x v="0"/>
    <x v="0"/>
    <x v="0"/>
    <x v="0"/>
    <n v="11189700"/>
    <x v="2"/>
    <x v="2"/>
    <x v="10"/>
  </r>
  <r>
    <x v="0"/>
    <x v="0"/>
    <s v="643"/>
    <x v="128"/>
    <x v="1"/>
    <x v="1"/>
    <x v="0"/>
    <x v="0"/>
    <x v="0"/>
    <x v="0"/>
    <x v="0"/>
    <n v="37984.71"/>
    <x v="1"/>
    <x v="1"/>
    <x v="10"/>
  </r>
  <r>
    <x v="0"/>
    <x v="0"/>
    <s v="643"/>
    <x v="128"/>
    <x v="2"/>
    <x v="2"/>
    <x v="0"/>
    <x v="0"/>
    <x v="0"/>
    <x v="0"/>
    <x v="0"/>
    <n v="7020503.2199999997"/>
    <x v="1"/>
    <x v="1"/>
    <x v="10"/>
  </r>
  <r>
    <x v="0"/>
    <x v="0"/>
    <s v="643"/>
    <x v="128"/>
    <x v="3"/>
    <x v="3"/>
    <x v="0"/>
    <x v="0"/>
    <x v="0"/>
    <x v="0"/>
    <x v="0"/>
    <n v="1916418"/>
    <x v="2"/>
    <x v="2"/>
    <x v="10"/>
  </r>
  <r>
    <x v="0"/>
    <x v="0"/>
    <s v="646"/>
    <x v="129"/>
    <x v="0"/>
    <x v="0"/>
    <x v="0"/>
    <x v="0"/>
    <x v="0"/>
    <x v="0"/>
    <x v="0"/>
    <n v="0"/>
    <x v="0"/>
    <x v="0"/>
    <x v="2"/>
  </r>
  <r>
    <x v="0"/>
    <x v="0"/>
    <s v="646"/>
    <x v="129"/>
    <x v="1"/>
    <x v="1"/>
    <x v="0"/>
    <x v="0"/>
    <x v="0"/>
    <x v="0"/>
    <x v="0"/>
    <n v="10628.85"/>
    <x v="0"/>
    <x v="0"/>
    <x v="2"/>
  </r>
  <r>
    <x v="0"/>
    <x v="0"/>
    <s v="646"/>
    <x v="129"/>
    <x v="2"/>
    <x v="2"/>
    <x v="0"/>
    <x v="0"/>
    <x v="0"/>
    <x v="0"/>
    <x v="0"/>
    <n v="0"/>
    <x v="0"/>
    <x v="0"/>
    <x v="2"/>
  </r>
  <r>
    <x v="0"/>
    <x v="0"/>
    <s v="646"/>
    <x v="129"/>
    <x v="3"/>
    <x v="3"/>
    <x v="0"/>
    <x v="0"/>
    <x v="0"/>
    <x v="0"/>
    <x v="0"/>
    <n v="10628.85"/>
    <x v="0"/>
    <x v="0"/>
    <x v="2"/>
  </r>
  <r>
    <x v="0"/>
    <x v="0"/>
    <s v="659"/>
    <x v="130"/>
    <x v="0"/>
    <x v="0"/>
    <x v="0"/>
    <x v="0"/>
    <x v="0"/>
    <x v="0"/>
    <x v="0"/>
    <n v="0"/>
    <x v="0"/>
    <x v="0"/>
    <x v="3"/>
  </r>
  <r>
    <x v="0"/>
    <x v="0"/>
    <s v="659"/>
    <x v="130"/>
    <x v="1"/>
    <x v="1"/>
    <x v="0"/>
    <x v="0"/>
    <x v="0"/>
    <x v="0"/>
    <x v="0"/>
    <n v="12.69"/>
    <x v="0"/>
    <x v="0"/>
    <x v="3"/>
  </r>
  <r>
    <x v="0"/>
    <x v="0"/>
    <s v="659"/>
    <x v="130"/>
    <x v="2"/>
    <x v="2"/>
    <x v="0"/>
    <x v="0"/>
    <x v="0"/>
    <x v="0"/>
    <x v="0"/>
    <n v="0.05"/>
    <x v="0"/>
    <x v="0"/>
    <x v="3"/>
  </r>
  <r>
    <x v="0"/>
    <x v="0"/>
    <s v="659"/>
    <x v="130"/>
    <x v="3"/>
    <x v="3"/>
    <x v="0"/>
    <x v="0"/>
    <x v="0"/>
    <x v="0"/>
    <x v="0"/>
    <n v="12.65"/>
    <x v="0"/>
    <x v="0"/>
    <x v="3"/>
  </r>
  <r>
    <x v="0"/>
    <x v="0"/>
    <s v="662"/>
    <x v="131"/>
    <x v="0"/>
    <x v="0"/>
    <x v="0"/>
    <x v="0"/>
    <x v="0"/>
    <x v="0"/>
    <x v="0"/>
    <n v="0"/>
    <x v="0"/>
    <x v="0"/>
    <x v="3"/>
  </r>
  <r>
    <x v="0"/>
    <x v="0"/>
    <s v="662"/>
    <x v="131"/>
    <x v="1"/>
    <x v="1"/>
    <x v="0"/>
    <x v="0"/>
    <x v="0"/>
    <x v="0"/>
    <x v="0"/>
    <n v="276.56"/>
    <x v="0"/>
    <x v="0"/>
    <x v="3"/>
  </r>
  <r>
    <x v="0"/>
    <x v="0"/>
    <s v="662"/>
    <x v="131"/>
    <x v="2"/>
    <x v="2"/>
    <x v="0"/>
    <x v="0"/>
    <x v="0"/>
    <x v="0"/>
    <x v="0"/>
    <n v="0"/>
    <x v="0"/>
    <x v="0"/>
    <x v="3"/>
  </r>
  <r>
    <x v="0"/>
    <x v="0"/>
    <s v="662"/>
    <x v="131"/>
    <x v="3"/>
    <x v="3"/>
    <x v="0"/>
    <x v="0"/>
    <x v="0"/>
    <x v="0"/>
    <x v="0"/>
    <n v="276.56"/>
    <x v="0"/>
    <x v="0"/>
    <x v="3"/>
  </r>
  <r>
    <x v="0"/>
    <x v="0"/>
    <s v="882"/>
    <x v="132"/>
    <x v="0"/>
    <x v="0"/>
    <x v="0"/>
    <x v="0"/>
    <x v="0"/>
    <x v="0"/>
    <x v="0"/>
    <n v="0"/>
    <x v="0"/>
    <x v="0"/>
    <x v="6"/>
  </r>
  <r>
    <x v="0"/>
    <x v="0"/>
    <s v="882"/>
    <x v="132"/>
    <x v="1"/>
    <x v="1"/>
    <x v="0"/>
    <x v="0"/>
    <x v="0"/>
    <x v="0"/>
    <x v="0"/>
    <n v="11.13"/>
    <x v="0"/>
    <x v="0"/>
    <x v="6"/>
  </r>
  <r>
    <x v="0"/>
    <x v="0"/>
    <s v="882"/>
    <x v="132"/>
    <x v="2"/>
    <x v="2"/>
    <x v="0"/>
    <x v="0"/>
    <x v="0"/>
    <x v="0"/>
    <x v="0"/>
    <n v="0"/>
    <x v="0"/>
    <x v="0"/>
    <x v="6"/>
  </r>
  <r>
    <x v="0"/>
    <x v="0"/>
    <s v="882"/>
    <x v="132"/>
    <x v="3"/>
    <x v="3"/>
    <x v="0"/>
    <x v="0"/>
    <x v="0"/>
    <x v="0"/>
    <x v="0"/>
    <n v="11.13"/>
    <x v="0"/>
    <x v="0"/>
    <x v="6"/>
  </r>
  <r>
    <x v="0"/>
    <x v="0"/>
    <s v="682"/>
    <x v="133"/>
    <x v="0"/>
    <x v="0"/>
    <x v="0"/>
    <x v="0"/>
    <x v="0"/>
    <x v="0"/>
    <x v="0"/>
    <n v="2760800"/>
    <x v="0"/>
    <x v="0"/>
    <x v="5"/>
  </r>
  <r>
    <x v="0"/>
    <x v="0"/>
    <s v="682"/>
    <x v="133"/>
    <x v="1"/>
    <x v="1"/>
    <x v="0"/>
    <x v="0"/>
    <x v="0"/>
    <x v="0"/>
    <x v="0"/>
    <n v="29451.69"/>
    <x v="1"/>
    <x v="1"/>
    <x v="5"/>
  </r>
  <r>
    <x v="0"/>
    <x v="0"/>
    <s v="682"/>
    <x v="133"/>
    <x v="2"/>
    <x v="2"/>
    <x v="0"/>
    <x v="0"/>
    <x v="0"/>
    <x v="0"/>
    <x v="0"/>
    <n v="2650375.3199999998"/>
    <x v="0"/>
    <x v="0"/>
    <x v="5"/>
  </r>
  <r>
    <x v="0"/>
    <x v="0"/>
    <s v="682"/>
    <x v="133"/>
    <x v="3"/>
    <x v="3"/>
    <x v="0"/>
    <x v="0"/>
    <x v="0"/>
    <x v="0"/>
    <x v="0"/>
    <n v="178200"/>
    <x v="0"/>
    <x v="0"/>
    <x v="5"/>
  </r>
  <r>
    <x v="0"/>
    <x v="0"/>
    <s v="686"/>
    <x v="134"/>
    <x v="0"/>
    <x v="0"/>
    <x v="0"/>
    <x v="0"/>
    <x v="0"/>
    <x v="0"/>
    <x v="0"/>
    <n v="20224.3"/>
    <x v="0"/>
    <x v="0"/>
    <x v="2"/>
  </r>
  <r>
    <x v="0"/>
    <x v="0"/>
    <s v="686"/>
    <x v="134"/>
    <x v="1"/>
    <x v="1"/>
    <x v="0"/>
    <x v="0"/>
    <x v="0"/>
    <x v="0"/>
    <x v="0"/>
    <n v="43174.5"/>
    <x v="1"/>
    <x v="1"/>
    <x v="2"/>
  </r>
  <r>
    <x v="0"/>
    <x v="0"/>
    <s v="686"/>
    <x v="134"/>
    <x v="2"/>
    <x v="2"/>
    <x v="0"/>
    <x v="0"/>
    <x v="0"/>
    <x v="0"/>
    <x v="0"/>
    <n v="16632.82"/>
    <x v="1"/>
    <x v="1"/>
    <x v="2"/>
  </r>
  <r>
    <x v="0"/>
    <x v="0"/>
    <s v="686"/>
    <x v="134"/>
    <x v="3"/>
    <x v="3"/>
    <x v="0"/>
    <x v="0"/>
    <x v="0"/>
    <x v="0"/>
    <x v="0"/>
    <n v="46765.98"/>
    <x v="0"/>
    <x v="0"/>
    <x v="2"/>
  </r>
  <r>
    <x v="0"/>
    <x v="0"/>
    <s v="688"/>
    <x v="135"/>
    <x v="0"/>
    <x v="0"/>
    <x v="0"/>
    <x v="0"/>
    <x v="0"/>
    <x v="0"/>
    <x v="0"/>
    <n v="71398.789999999994"/>
    <x v="0"/>
    <x v="0"/>
    <x v="1"/>
  </r>
  <r>
    <x v="0"/>
    <x v="0"/>
    <s v="688"/>
    <x v="135"/>
    <x v="1"/>
    <x v="1"/>
    <x v="0"/>
    <x v="0"/>
    <x v="0"/>
    <x v="0"/>
    <x v="0"/>
    <n v="311426.28000000003"/>
    <x v="1"/>
    <x v="1"/>
    <x v="1"/>
  </r>
  <r>
    <x v="0"/>
    <x v="0"/>
    <s v="688"/>
    <x v="135"/>
    <x v="2"/>
    <x v="2"/>
    <x v="0"/>
    <x v="0"/>
    <x v="0"/>
    <x v="0"/>
    <x v="0"/>
    <n v="66505.399999999994"/>
    <x v="1"/>
    <x v="1"/>
    <x v="1"/>
  </r>
  <r>
    <x v="0"/>
    <x v="0"/>
    <s v="688"/>
    <x v="135"/>
    <x v="3"/>
    <x v="3"/>
    <x v="0"/>
    <x v="0"/>
    <x v="0"/>
    <x v="0"/>
    <x v="0"/>
    <n v="244920.88"/>
    <x v="0"/>
    <x v="0"/>
    <x v="1"/>
  </r>
  <r>
    <x v="0"/>
    <x v="0"/>
    <s v="690"/>
    <x v="136"/>
    <x v="0"/>
    <x v="0"/>
    <x v="0"/>
    <x v="0"/>
    <x v="0"/>
    <x v="0"/>
    <x v="0"/>
    <n v="0"/>
    <x v="0"/>
    <x v="0"/>
    <x v="2"/>
  </r>
  <r>
    <x v="0"/>
    <x v="0"/>
    <s v="690"/>
    <x v="136"/>
    <x v="1"/>
    <x v="1"/>
    <x v="0"/>
    <x v="0"/>
    <x v="0"/>
    <x v="0"/>
    <x v="0"/>
    <n v="45.96"/>
    <x v="1"/>
    <x v="1"/>
    <x v="2"/>
  </r>
  <r>
    <x v="0"/>
    <x v="0"/>
    <s v="690"/>
    <x v="136"/>
    <x v="2"/>
    <x v="2"/>
    <x v="0"/>
    <x v="0"/>
    <x v="0"/>
    <x v="0"/>
    <x v="0"/>
    <n v="0"/>
    <x v="0"/>
    <x v="0"/>
    <x v="2"/>
  </r>
  <r>
    <x v="0"/>
    <x v="0"/>
    <s v="690"/>
    <x v="136"/>
    <x v="3"/>
    <x v="3"/>
    <x v="0"/>
    <x v="0"/>
    <x v="0"/>
    <x v="0"/>
    <x v="0"/>
    <n v="45.96"/>
    <x v="0"/>
    <x v="0"/>
    <x v="2"/>
  </r>
  <r>
    <x v="0"/>
    <x v="0"/>
    <s v="703"/>
    <x v="137"/>
    <x v="0"/>
    <x v="0"/>
    <x v="0"/>
    <x v="0"/>
    <x v="0"/>
    <x v="0"/>
    <x v="0"/>
    <n v="333565.34000000003"/>
    <x v="0"/>
    <x v="0"/>
    <x v="1"/>
  </r>
  <r>
    <x v="0"/>
    <x v="0"/>
    <s v="703"/>
    <x v="137"/>
    <x v="1"/>
    <x v="1"/>
    <x v="0"/>
    <x v="0"/>
    <x v="0"/>
    <x v="0"/>
    <x v="0"/>
    <n v="154336.24"/>
    <x v="1"/>
    <x v="1"/>
    <x v="1"/>
  </r>
  <r>
    <x v="0"/>
    <x v="0"/>
    <s v="703"/>
    <x v="137"/>
    <x v="2"/>
    <x v="2"/>
    <x v="0"/>
    <x v="0"/>
    <x v="0"/>
    <x v="0"/>
    <x v="0"/>
    <n v="360225.06"/>
    <x v="1"/>
    <x v="1"/>
    <x v="1"/>
  </r>
  <r>
    <x v="0"/>
    <x v="0"/>
    <s v="703"/>
    <x v="137"/>
    <x v="3"/>
    <x v="3"/>
    <x v="0"/>
    <x v="0"/>
    <x v="0"/>
    <x v="0"/>
    <x v="0"/>
    <n v="127676.52"/>
    <x v="2"/>
    <x v="2"/>
    <x v="1"/>
  </r>
  <r>
    <x v="0"/>
    <x v="0"/>
    <s v="705"/>
    <x v="138"/>
    <x v="0"/>
    <x v="0"/>
    <x v="0"/>
    <x v="0"/>
    <x v="0"/>
    <x v="0"/>
    <x v="0"/>
    <n v="0"/>
    <x v="0"/>
    <x v="0"/>
    <x v="1"/>
  </r>
  <r>
    <x v="0"/>
    <x v="0"/>
    <s v="705"/>
    <x v="138"/>
    <x v="1"/>
    <x v="1"/>
    <x v="0"/>
    <x v="0"/>
    <x v="0"/>
    <x v="0"/>
    <x v="0"/>
    <n v="65473.41"/>
    <x v="1"/>
    <x v="1"/>
    <x v="1"/>
  </r>
  <r>
    <x v="0"/>
    <x v="0"/>
    <s v="705"/>
    <x v="138"/>
    <x v="2"/>
    <x v="2"/>
    <x v="0"/>
    <x v="0"/>
    <x v="0"/>
    <x v="0"/>
    <x v="0"/>
    <n v="17863.45"/>
    <x v="1"/>
    <x v="1"/>
    <x v="1"/>
  </r>
  <r>
    <x v="0"/>
    <x v="0"/>
    <s v="705"/>
    <x v="138"/>
    <x v="3"/>
    <x v="3"/>
    <x v="0"/>
    <x v="0"/>
    <x v="0"/>
    <x v="0"/>
    <x v="0"/>
    <n v="27992"/>
    <x v="2"/>
    <x v="2"/>
    <x v="1"/>
  </r>
  <r>
    <x v="0"/>
    <x v="0"/>
    <s v="710"/>
    <x v="139"/>
    <x v="0"/>
    <x v="0"/>
    <x v="0"/>
    <x v="0"/>
    <x v="0"/>
    <x v="0"/>
    <x v="0"/>
    <n v="164300"/>
    <x v="0"/>
    <x v="0"/>
    <x v="2"/>
  </r>
  <r>
    <x v="0"/>
    <x v="0"/>
    <s v="710"/>
    <x v="139"/>
    <x v="1"/>
    <x v="1"/>
    <x v="0"/>
    <x v="0"/>
    <x v="0"/>
    <x v="0"/>
    <x v="0"/>
    <n v="575877.41"/>
    <x v="1"/>
    <x v="1"/>
    <x v="2"/>
  </r>
  <r>
    <x v="0"/>
    <x v="0"/>
    <s v="710"/>
    <x v="139"/>
    <x v="2"/>
    <x v="2"/>
    <x v="0"/>
    <x v="0"/>
    <x v="0"/>
    <x v="0"/>
    <x v="0"/>
    <n v="133082.57999999999"/>
    <x v="1"/>
    <x v="1"/>
    <x v="2"/>
  </r>
  <r>
    <x v="0"/>
    <x v="0"/>
    <s v="710"/>
    <x v="139"/>
    <x v="3"/>
    <x v="3"/>
    <x v="0"/>
    <x v="0"/>
    <x v="0"/>
    <x v="0"/>
    <x v="0"/>
    <n v="381000"/>
    <x v="0"/>
    <x v="0"/>
    <x v="2"/>
  </r>
  <r>
    <x v="0"/>
    <x v="0"/>
    <s v="724"/>
    <x v="140"/>
    <x v="0"/>
    <x v="0"/>
    <x v="0"/>
    <x v="0"/>
    <x v="0"/>
    <x v="0"/>
    <x v="0"/>
    <n v="754689"/>
    <x v="0"/>
    <x v="0"/>
    <x v="1"/>
  </r>
  <r>
    <x v="0"/>
    <x v="0"/>
    <s v="724"/>
    <x v="140"/>
    <x v="1"/>
    <x v="1"/>
    <x v="0"/>
    <x v="0"/>
    <x v="0"/>
    <x v="0"/>
    <x v="0"/>
    <n v="885487.93"/>
    <x v="1"/>
    <x v="1"/>
    <x v="1"/>
  </r>
  <r>
    <x v="0"/>
    <x v="0"/>
    <s v="724"/>
    <x v="140"/>
    <x v="2"/>
    <x v="2"/>
    <x v="0"/>
    <x v="0"/>
    <x v="0"/>
    <x v="0"/>
    <x v="0"/>
    <n v="344610"/>
    <x v="1"/>
    <x v="1"/>
    <x v="1"/>
  </r>
  <r>
    <x v="0"/>
    <x v="0"/>
    <s v="724"/>
    <x v="140"/>
    <x v="3"/>
    <x v="3"/>
    <x v="0"/>
    <x v="0"/>
    <x v="0"/>
    <x v="0"/>
    <x v="0"/>
    <n v="1059299"/>
    <x v="2"/>
    <x v="2"/>
    <x v="1"/>
  </r>
  <r>
    <x v="0"/>
    <x v="0"/>
    <s v="144"/>
    <x v="141"/>
    <x v="0"/>
    <x v="0"/>
    <x v="0"/>
    <x v="0"/>
    <x v="0"/>
    <x v="0"/>
    <x v="0"/>
    <n v="0"/>
    <x v="0"/>
    <x v="0"/>
    <x v="0"/>
  </r>
  <r>
    <x v="0"/>
    <x v="0"/>
    <s v="144"/>
    <x v="141"/>
    <x v="1"/>
    <x v="1"/>
    <x v="0"/>
    <x v="0"/>
    <x v="0"/>
    <x v="0"/>
    <x v="0"/>
    <n v="207528.56"/>
    <x v="0"/>
    <x v="0"/>
    <x v="0"/>
  </r>
  <r>
    <x v="0"/>
    <x v="0"/>
    <s v="144"/>
    <x v="141"/>
    <x v="2"/>
    <x v="2"/>
    <x v="0"/>
    <x v="0"/>
    <x v="0"/>
    <x v="0"/>
    <x v="0"/>
    <n v="56.71"/>
    <x v="1"/>
    <x v="1"/>
    <x v="0"/>
  </r>
  <r>
    <x v="0"/>
    <x v="0"/>
    <s v="144"/>
    <x v="141"/>
    <x v="3"/>
    <x v="3"/>
    <x v="0"/>
    <x v="0"/>
    <x v="0"/>
    <x v="0"/>
    <x v="0"/>
    <n v="237696.88"/>
    <x v="1"/>
    <x v="1"/>
    <x v="0"/>
  </r>
  <r>
    <x v="0"/>
    <x v="0"/>
    <s v="729"/>
    <x v="142"/>
    <x v="0"/>
    <x v="0"/>
    <x v="0"/>
    <x v="0"/>
    <x v="0"/>
    <x v="0"/>
    <x v="0"/>
    <n v="0"/>
    <x v="0"/>
    <x v="0"/>
    <x v="2"/>
  </r>
  <r>
    <x v="0"/>
    <x v="0"/>
    <s v="729"/>
    <x v="142"/>
    <x v="1"/>
    <x v="1"/>
    <x v="0"/>
    <x v="0"/>
    <x v="0"/>
    <x v="0"/>
    <x v="0"/>
    <n v="120476.97"/>
    <x v="0"/>
    <x v="0"/>
    <x v="2"/>
  </r>
  <r>
    <x v="0"/>
    <x v="0"/>
    <s v="729"/>
    <x v="142"/>
    <x v="2"/>
    <x v="2"/>
    <x v="0"/>
    <x v="0"/>
    <x v="0"/>
    <x v="0"/>
    <x v="0"/>
    <n v="0"/>
    <x v="0"/>
    <x v="0"/>
    <x v="2"/>
  </r>
  <r>
    <x v="0"/>
    <x v="0"/>
    <s v="729"/>
    <x v="142"/>
    <x v="3"/>
    <x v="3"/>
    <x v="0"/>
    <x v="0"/>
    <x v="0"/>
    <x v="0"/>
    <x v="0"/>
    <n v="120477"/>
    <x v="0"/>
    <x v="0"/>
    <x v="2"/>
  </r>
  <r>
    <x v="0"/>
    <x v="0"/>
    <s v="740"/>
    <x v="143"/>
    <x v="0"/>
    <x v="0"/>
    <x v="0"/>
    <x v="0"/>
    <x v="0"/>
    <x v="0"/>
    <x v="0"/>
    <n v="0"/>
    <x v="0"/>
    <x v="0"/>
    <x v="4"/>
  </r>
  <r>
    <x v="0"/>
    <x v="0"/>
    <s v="740"/>
    <x v="143"/>
    <x v="1"/>
    <x v="1"/>
    <x v="0"/>
    <x v="0"/>
    <x v="0"/>
    <x v="0"/>
    <x v="0"/>
    <n v="6539.3"/>
    <x v="0"/>
    <x v="0"/>
    <x v="4"/>
  </r>
  <r>
    <x v="0"/>
    <x v="0"/>
    <s v="740"/>
    <x v="143"/>
    <x v="2"/>
    <x v="2"/>
    <x v="0"/>
    <x v="0"/>
    <x v="0"/>
    <x v="0"/>
    <x v="0"/>
    <n v="0"/>
    <x v="0"/>
    <x v="0"/>
    <x v="4"/>
  </r>
  <r>
    <x v="0"/>
    <x v="0"/>
    <s v="740"/>
    <x v="143"/>
    <x v="3"/>
    <x v="3"/>
    <x v="0"/>
    <x v="0"/>
    <x v="0"/>
    <x v="0"/>
    <x v="0"/>
    <n v="6539.3"/>
    <x v="0"/>
    <x v="0"/>
    <x v="4"/>
  </r>
  <r>
    <x v="0"/>
    <x v="0"/>
    <s v="752"/>
    <x v="144"/>
    <x v="0"/>
    <x v="0"/>
    <x v="0"/>
    <x v="0"/>
    <x v="0"/>
    <x v="0"/>
    <x v="0"/>
    <n v="0"/>
    <x v="0"/>
    <x v="0"/>
    <x v="1"/>
  </r>
  <r>
    <x v="0"/>
    <x v="0"/>
    <s v="752"/>
    <x v="144"/>
    <x v="1"/>
    <x v="1"/>
    <x v="0"/>
    <x v="0"/>
    <x v="0"/>
    <x v="0"/>
    <x v="0"/>
    <n v="261030.41"/>
    <x v="1"/>
    <x v="1"/>
    <x v="1"/>
  </r>
  <r>
    <x v="0"/>
    <x v="0"/>
    <s v="752"/>
    <x v="144"/>
    <x v="2"/>
    <x v="2"/>
    <x v="0"/>
    <x v="0"/>
    <x v="0"/>
    <x v="0"/>
    <x v="0"/>
    <n v="76269.86"/>
    <x v="1"/>
    <x v="1"/>
    <x v="1"/>
  </r>
  <r>
    <x v="0"/>
    <x v="0"/>
    <s v="752"/>
    <x v="144"/>
    <x v="3"/>
    <x v="3"/>
    <x v="0"/>
    <x v="0"/>
    <x v="0"/>
    <x v="0"/>
    <x v="0"/>
    <n v="215171"/>
    <x v="2"/>
    <x v="2"/>
    <x v="1"/>
  </r>
  <r>
    <x v="0"/>
    <x v="0"/>
    <s v="756"/>
    <x v="145"/>
    <x v="0"/>
    <x v="0"/>
    <x v="0"/>
    <x v="0"/>
    <x v="0"/>
    <x v="0"/>
    <x v="0"/>
    <n v="0"/>
    <x v="0"/>
    <x v="0"/>
    <x v="1"/>
  </r>
  <r>
    <x v="0"/>
    <x v="0"/>
    <s v="756"/>
    <x v="145"/>
    <x v="1"/>
    <x v="1"/>
    <x v="0"/>
    <x v="0"/>
    <x v="0"/>
    <x v="0"/>
    <x v="0"/>
    <n v="81036.210000000006"/>
    <x v="1"/>
    <x v="1"/>
    <x v="1"/>
  </r>
  <r>
    <x v="0"/>
    <x v="0"/>
    <s v="756"/>
    <x v="145"/>
    <x v="2"/>
    <x v="2"/>
    <x v="0"/>
    <x v="0"/>
    <x v="0"/>
    <x v="0"/>
    <x v="0"/>
    <n v="1271.93"/>
    <x v="1"/>
    <x v="1"/>
    <x v="1"/>
  </r>
  <r>
    <x v="0"/>
    <x v="0"/>
    <s v="756"/>
    <x v="145"/>
    <x v="3"/>
    <x v="3"/>
    <x v="0"/>
    <x v="0"/>
    <x v="0"/>
    <x v="0"/>
    <x v="0"/>
    <n v="43129.04"/>
    <x v="2"/>
    <x v="2"/>
    <x v="1"/>
  </r>
  <r>
    <x v="0"/>
    <x v="0"/>
    <s v="760"/>
    <x v="146"/>
    <x v="0"/>
    <x v="0"/>
    <x v="0"/>
    <x v="0"/>
    <x v="0"/>
    <x v="0"/>
    <x v="0"/>
    <n v="0"/>
    <x v="0"/>
    <x v="0"/>
    <x v="5"/>
  </r>
  <r>
    <x v="0"/>
    <x v="0"/>
    <s v="760"/>
    <x v="146"/>
    <x v="1"/>
    <x v="1"/>
    <x v="0"/>
    <x v="0"/>
    <x v="0"/>
    <x v="0"/>
    <x v="0"/>
    <n v="23985.91"/>
    <x v="0"/>
    <x v="0"/>
    <x v="5"/>
  </r>
  <r>
    <x v="0"/>
    <x v="0"/>
    <s v="760"/>
    <x v="146"/>
    <x v="2"/>
    <x v="2"/>
    <x v="0"/>
    <x v="0"/>
    <x v="0"/>
    <x v="0"/>
    <x v="0"/>
    <n v="5.4"/>
    <x v="0"/>
    <x v="0"/>
    <x v="5"/>
  </r>
  <r>
    <x v="0"/>
    <x v="0"/>
    <s v="760"/>
    <x v="146"/>
    <x v="3"/>
    <x v="3"/>
    <x v="0"/>
    <x v="0"/>
    <x v="0"/>
    <x v="0"/>
    <x v="0"/>
    <n v="23980.51"/>
    <x v="0"/>
    <x v="0"/>
    <x v="5"/>
  </r>
  <r>
    <x v="0"/>
    <x v="0"/>
    <s v="762"/>
    <x v="147"/>
    <x v="0"/>
    <x v="0"/>
    <x v="0"/>
    <x v="0"/>
    <x v="0"/>
    <x v="0"/>
    <x v="0"/>
    <n v="0"/>
    <x v="0"/>
    <x v="0"/>
    <x v="10"/>
  </r>
  <r>
    <x v="0"/>
    <x v="0"/>
    <s v="762"/>
    <x v="147"/>
    <x v="1"/>
    <x v="1"/>
    <x v="0"/>
    <x v="0"/>
    <x v="0"/>
    <x v="0"/>
    <x v="0"/>
    <n v="61853.98"/>
    <x v="0"/>
    <x v="0"/>
    <x v="10"/>
  </r>
  <r>
    <x v="0"/>
    <x v="0"/>
    <s v="762"/>
    <x v="147"/>
    <x v="2"/>
    <x v="2"/>
    <x v="0"/>
    <x v="0"/>
    <x v="0"/>
    <x v="0"/>
    <x v="0"/>
    <n v="0"/>
    <x v="0"/>
    <x v="0"/>
    <x v="10"/>
  </r>
  <r>
    <x v="0"/>
    <x v="0"/>
    <s v="762"/>
    <x v="147"/>
    <x v="3"/>
    <x v="3"/>
    <x v="0"/>
    <x v="0"/>
    <x v="0"/>
    <x v="0"/>
    <x v="0"/>
    <n v="71182"/>
    <x v="2"/>
    <x v="2"/>
    <x v="10"/>
  </r>
  <r>
    <x v="0"/>
    <x v="0"/>
    <s v="764"/>
    <x v="148"/>
    <x v="0"/>
    <x v="0"/>
    <x v="0"/>
    <x v="0"/>
    <x v="0"/>
    <x v="0"/>
    <x v="0"/>
    <n v="138600"/>
    <x v="0"/>
    <x v="0"/>
    <x v="8"/>
  </r>
  <r>
    <x v="0"/>
    <x v="0"/>
    <s v="764"/>
    <x v="148"/>
    <x v="1"/>
    <x v="1"/>
    <x v="0"/>
    <x v="0"/>
    <x v="0"/>
    <x v="0"/>
    <x v="0"/>
    <n v="1463491.91"/>
    <x v="1"/>
    <x v="1"/>
    <x v="8"/>
  </r>
  <r>
    <x v="0"/>
    <x v="0"/>
    <s v="764"/>
    <x v="148"/>
    <x v="2"/>
    <x v="2"/>
    <x v="0"/>
    <x v="0"/>
    <x v="0"/>
    <x v="0"/>
    <x v="0"/>
    <n v="130538.86"/>
    <x v="1"/>
    <x v="1"/>
    <x v="8"/>
  </r>
  <r>
    <x v="0"/>
    <x v="0"/>
    <s v="764"/>
    <x v="148"/>
    <x v="3"/>
    <x v="3"/>
    <x v="0"/>
    <x v="0"/>
    <x v="0"/>
    <x v="0"/>
    <x v="0"/>
    <n v="1471553.06"/>
    <x v="0"/>
    <x v="0"/>
    <x v="8"/>
  </r>
  <r>
    <x v="0"/>
    <x v="0"/>
    <s v="768"/>
    <x v="149"/>
    <x v="0"/>
    <x v="0"/>
    <x v="0"/>
    <x v="0"/>
    <x v="0"/>
    <x v="0"/>
    <x v="0"/>
    <n v="0"/>
    <x v="0"/>
    <x v="0"/>
    <x v="2"/>
  </r>
  <r>
    <x v="0"/>
    <x v="0"/>
    <s v="768"/>
    <x v="149"/>
    <x v="1"/>
    <x v="1"/>
    <x v="0"/>
    <x v="0"/>
    <x v="0"/>
    <x v="0"/>
    <x v="0"/>
    <n v="15257.47"/>
    <x v="1"/>
    <x v="1"/>
    <x v="2"/>
  </r>
  <r>
    <x v="0"/>
    <x v="0"/>
    <s v="768"/>
    <x v="149"/>
    <x v="2"/>
    <x v="2"/>
    <x v="0"/>
    <x v="0"/>
    <x v="0"/>
    <x v="0"/>
    <x v="0"/>
    <n v="4805.21"/>
    <x v="1"/>
    <x v="1"/>
    <x v="2"/>
  </r>
  <r>
    <x v="0"/>
    <x v="0"/>
    <s v="768"/>
    <x v="149"/>
    <x v="3"/>
    <x v="3"/>
    <x v="0"/>
    <x v="0"/>
    <x v="0"/>
    <x v="0"/>
    <x v="0"/>
    <n v="3501.9"/>
    <x v="0"/>
    <x v="0"/>
    <x v="2"/>
  </r>
  <r>
    <x v="0"/>
    <x v="0"/>
    <s v="776"/>
    <x v="150"/>
    <x v="0"/>
    <x v="0"/>
    <x v="0"/>
    <x v="0"/>
    <x v="0"/>
    <x v="0"/>
    <x v="0"/>
    <n v="0"/>
    <x v="0"/>
    <x v="0"/>
    <x v="6"/>
  </r>
  <r>
    <x v="0"/>
    <x v="0"/>
    <s v="776"/>
    <x v="150"/>
    <x v="1"/>
    <x v="1"/>
    <x v="0"/>
    <x v="0"/>
    <x v="0"/>
    <x v="0"/>
    <x v="0"/>
    <n v="84.14"/>
    <x v="0"/>
    <x v="0"/>
    <x v="6"/>
  </r>
  <r>
    <x v="0"/>
    <x v="0"/>
    <s v="776"/>
    <x v="150"/>
    <x v="2"/>
    <x v="2"/>
    <x v="0"/>
    <x v="0"/>
    <x v="0"/>
    <x v="0"/>
    <x v="0"/>
    <n v="0"/>
    <x v="0"/>
    <x v="0"/>
    <x v="6"/>
  </r>
  <r>
    <x v="0"/>
    <x v="0"/>
    <s v="776"/>
    <x v="150"/>
    <x v="3"/>
    <x v="3"/>
    <x v="0"/>
    <x v="0"/>
    <x v="0"/>
    <x v="0"/>
    <x v="0"/>
    <n v="84.14"/>
    <x v="0"/>
    <x v="0"/>
    <x v="6"/>
  </r>
  <r>
    <x v="0"/>
    <x v="0"/>
    <s v="780"/>
    <x v="151"/>
    <x v="0"/>
    <x v="0"/>
    <x v="0"/>
    <x v="0"/>
    <x v="0"/>
    <x v="0"/>
    <x v="0"/>
    <n v="746934.04"/>
    <x v="0"/>
    <x v="0"/>
    <x v="3"/>
  </r>
  <r>
    <x v="0"/>
    <x v="0"/>
    <s v="780"/>
    <x v="151"/>
    <x v="1"/>
    <x v="1"/>
    <x v="0"/>
    <x v="0"/>
    <x v="0"/>
    <x v="0"/>
    <x v="0"/>
    <n v="975.1"/>
    <x v="0"/>
    <x v="0"/>
    <x v="3"/>
  </r>
  <r>
    <x v="0"/>
    <x v="0"/>
    <s v="780"/>
    <x v="151"/>
    <x v="2"/>
    <x v="2"/>
    <x v="0"/>
    <x v="0"/>
    <x v="0"/>
    <x v="0"/>
    <x v="0"/>
    <n v="716417.89"/>
    <x v="0"/>
    <x v="0"/>
    <x v="3"/>
  </r>
  <r>
    <x v="0"/>
    <x v="0"/>
    <s v="780"/>
    <x v="151"/>
    <x v="3"/>
    <x v="3"/>
    <x v="0"/>
    <x v="0"/>
    <x v="0"/>
    <x v="0"/>
    <x v="0"/>
    <n v="6500"/>
    <x v="0"/>
    <x v="0"/>
    <x v="3"/>
  </r>
  <r>
    <x v="0"/>
    <x v="0"/>
    <s v="788"/>
    <x v="152"/>
    <x v="0"/>
    <x v="0"/>
    <x v="0"/>
    <x v="0"/>
    <x v="0"/>
    <x v="0"/>
    <x v="0"/>
    <n v="138621.26"/>
    <x v="0"/>
    <x v="0"/>
    <x v="2"/>
  </r>
  <r>
    <x v="0"/>
    <x v="0"/>
    <s v="788"/>
    <x v="152"/>
    <x v="1"/>
    <x v="1"/>
    <x v="0"/>
    <x v="0"/>
    <x v="0"/>
    <x v="0"/>
    <x v="0"/>
    <n v="4610.8100000000004"/>
    <x v="0"/>
    <x v="0"/>
    <x v="2"/>
  </r>
  <r>
    <x v="0"/>
    <x v="0"/>
    <s v="788"/>
    <x v="152"/>
    <x v="2"/>
    <x v="2"/>
    <x v="0"/>
    <x v="0"/>
    <x v="0"/>
    <x v="0"/>
    <x v="0"/>
    <n v="65191.37"/>
    <x v="0"/>
    <x v="0"/>
    <x v="2"/>
  </r>
  <r>
    <x v="0"/>
    <x v="0"/>
    <s v="788"/>
    <x v="152"/>
    <x v="3"/>
    <x v="3"/>
    <x v="0"/>
    <x v="0"/>
    <x v="0"/>
    <x v="0"/>
    <x v="0"/>
    <n v="85900"/>
    <x v="0"/>
    <x v="0"/>
    <x v="2"/>
  </r>
  <r>
    <x v="0"/>
    <x v="0"/>
    <s v="792"/>
    <x v="153"/>
    <x v="0"/>
    <x v="0"/>
    <x v="0"/>
    <x v="0"/>
    <x v="0"/>
    <x v="0"/>
    <x v="0"/>
    <n v="1469117"/>
    <x v="2"/>
    <x v="2"/>
    <x v="5"/>
  </r>
  <r>
    <x v="0"/>
    <x v="0"/>
    <s v="792"/>
    <x v="153"/>
    <x v="1"/>
    <x v="1"/>
    <x v="0"/>
    <x v="0"/>
    <x v="0"/>
    <x v="0"/>
    <x v="0"/>
    <n v="1452331.85"/>
    <x v="1"/>
    <x v="1"/>
    <x v="5"/>
  </r>
  <r>
    <x v="0"/>
    <x v="0"/>
    <s v="792"/>
    <x v="153"/>
    <x v="2"/>
    <x v="2"/>
    <x v="0"/>
    <x v="0"/>
    <x v="0"/>
    <x v="0"/>
    <x v="0"/>
    <n v="372515.38"/>
    <x v="1"/>
    <x v="1"/>
    <x v="5"/>
  </r>
  <r>
    <x v="0"/>
    <x v="0"/>
    <s v="792"/>
    <x v="153"/>
    <x v="3"/>
    <x v="3"/>
    <x v="0"/>
    <x v="0"/>
    <x v="0"/>
    <x v="0"/>
    <x v="0"/>
    <n v="2052685"/>
    <x v="2"/>
    <x v="2"/>
    <x v="5"/>
  </r>
  <r>
    <x v="0"/>
    <x v="0"/>
    <s v="795"/>
    <x v="154"/>
    <x v="0"/>
    <x v="0"/>
    <x v="0"/>
    <x v="0"/>
    <x v="0"/>
    <x v="0"/>
    <x v="0"/>
    <n v="610800"/>
    <x v="3"/>
    <x v="3"/>
    <x v="10"/>
  </r>
  <r>
    <x v="0"/>
    <x v="0"/>
    <s v="795"/>
    <x v="154"/>
    <x v="1"/>
    <x v="1"/>
    <x v="0"/>
    <x v="0"/>
    <x v="0"/>
    <x v="0"/>
    <x v="0"/>
    <n v="34864.36"/>
    <x v="0"/>
    <x v="0"/>
    <x v="10"/>
  </r>
  <r>
    <x v="0"/>
    <x v="0"/>
    <s v="795"/>
    <x v="154"/>
    <x v="2"/>
    <x v="2"/>
    <x v="0"/>
    <x v="0"/>
    <x v="0"/>
    <x v="0"/>
    <x v="0"/>
    <n v="357725.21"/>
    <x v="0"/>
    <x v="0"/>
    <x v="10"/>
  </r>
  <r>
    <x v="0"/>
    <x v="0"/>
    <s v="795"/>
    <x v="154"/>
    <x v="3"/>
    <x v="3"/>
    <x v="0"/>
    <x v="0"/>
    <x v="0"/>
    <x v="0"/>
    <x v="0"/>
    <n v="287939.15000000002"/>
    <x v="0"/>
    <x v="0"/>
    <x v="10"/>
  </r>
  <r>
    <x v="0"/>
    <x v="0"/>
    <s v="800"/>
    <x v="155"/>
    <x v="0"/>
    <x v="0"/>
    <x v="0"/>
    <x v="0"/>
    <x v="0"/>
    <x v="0"/>
    <x v="0"/>
    <n v="0"/>
    <x v="0"/>
    <x v="0"/>
    <x v="2"/>
  </r>
  <r>
    <x v="0"/>
    <x v="0"/>
    <s v="800"/>
    <x v="155"/>
    <x v="1"/>
    <x v="1"/>
    <x v="0"/>
    <x v="0"/>
    <x v="0"/>
    <x v="0"/>
    <x v="0"/>
    <n v="7817.01"/>
    <x v="1"/>
    <x v="1"/>
    <x v="2"/>
  </r>
  <r>
    <x v="0"/>
    <x v="0"/>
    <s v="800"/>
    <x v="155"/>
    <x v="2"/>
    <x v="2"/>
    <x v="0"/>
    <x v="0"/>
    <x v="0"/>
    <x v="0"/>
    <x v="0"/>
    <n v="92.21"/>
    <x v="1"/>
    <x v="1"/>
    <x v="2"/>
  </r>
  <r>
    <x v="0"/>
    <x v="0"/>
    <s v="800"/>
    <x v="155"/>
    <x v="3"/>
    <x v="3"/>
    <x v="0"/>
    <x v="0"/>
    <x v="0"/>
    <x v="0"/>
    <x v="0"/>
    <n v="7724.8"/>
    <x v="0"/>
    <x v="0"/>
    <x v="2"/>
  </r>
  <r>
    <x v="0"/>
    <x v="0"/>
    <s v="804"/>
    <x v="156"/>
    <x v="0"/>
    <x v="0"/>
    <x v="0"/>
    <x v="0"/>
    <x v="0"/>
    <x v="0"/>
    <x v="0"/>
    <n v="983471.5"/>
    <x v="0"/>
    <x v="0"/>
    <x v="1"/>
  </r>
  <r>
    <x v="0"/>
    <x v="0"/>
    <s v="804"/>
    <x v="156"/>
    <x v="1"/>
    <x v="1"/>
    <x v="0"/>
    <x v="0"/>
    <x v="0"/>
    <x v="0"/>
    <x v="0"/>
    <n v="512210.62"/>
    <x v="1"/>
    <x v="1"/>
    <x v="1"/>
  </r>
  <r>
    <x v="0"/>
    <x v="0"/>
    <s v="804"/>
    <x v="156"/>
    <x v="2"/>
    <x v="2"/>
    <x v="0"/>
    <x v="0"/>
    <x v="0"/>
    <x v="0"/>
    <x v="0"/>
    <n v="778414.39"/>
    <x v="1"/>
    <x v="1"/>
    <x v="1"/>
  </r>
  <r>
    <x v="0"/>
    <x v="0"/>
    <s v="804"/>
    <x v="156"/>
    <x v="3"/>
    <x v="3"/>
    <x v="0"/>
    <x v="0"/>
    <x v="0"/>
    <x v="0"/>
    <x v="0"/>
    <n v="1716082"/>
    <x v="2"/>
    <x v="2"/>
    <x v="1"/>
  </r>
  <r>
    <x v="0"/>
    <x v="0"/>
    <s v="784"/>
    <x v="157"/>
    <x v="0"/>
    <x v="0"/>
    <x v="0"/>
    <x v="0"/>
    <x v="0"/>
    <x v="0"/>
    <x v="0"/>
    <n v="933160"/>
    <x v="0"/>
    <x v="0"/>
    <x v="5"/>
  </r>
  <r>
    <x v="0"/>
    <x v="0"/>
    <s v="784"/>
    <x v="157"/>
    <x v="1"/>
    <x v="1"/>
    <x v="0"/>
    <x v="0"/>
    <x v="0"/>
    <x v="0"/>
    <x v="0"/>
    <n v="56612.41"/>
    <x v="0"/>
    <x v="0"/>
    <x v="5"/>
  </r>
  <r>
    <x v="0"/>
    <x v="0"/>
    <s v="784"/>
    <x v="157"/>
    <x v="2"/>
    <x v="2"/>
    <x v="0"/>
    <x v="0"/>
    <x v="0"/>
    <x v="0"/>
    <x v="0"/>
    <n v="1077169.57"/>
    <x v="0"/>
    <x v="0"/>
    <x v="5"/>
  </r>
  <r>
    <x v="0"/>
    <x v="0"/>
    <s v="784"/>
    <x v="157"/>
    <x v="3"/>
    <x v="3"/>
    <x v="0"/>
    <x v="0"/>
    <x v="0"/>
    <x v="0"/>
    <x v="0"/>
    <n v="15146.37"/>
    <x v="0"/>
    <x v="0"/>
    <x v="5"/>
  </r>
  <r>
    <x v="0"/>
    <x v="0"/>
    <s v="826"/>
    <x v="158"/>
    <x v="0"/>
    <x v="0"/>
    <x v="0"/>
    <x v="0"/>
    <x v="0"/>
    <x v="0"/>
    <x v="0"/>
    <n v="290500"/>
    <x v="0"/>
    <x v="0"/>
    <x v="1"/>
  </r>
  <r>
    <x v="0"/>
    <x v="0"/>
    <s v="826"/>
    <x v="158"/>
    <x v="1"/>
    <x v="1"/>
    <x v="0"/>
    <x v="0"/>
    <x v="0"/>
    <x v="0"/>
    <x v="0"/>
    <n v="978528.14"/>
    <x v="1"/>
    <x v="1"/>
    <x v="1"/>
  </r>
  <r>
    <x v="0"/>
    <x v="0"/>
    <s v="826"/>
    <x v="158"/>
    <x v="2"/>
    <x v="2"/>
    <x v="0"/>
    <x v="0"/>
    <x v="0"/>
    <x v="0"/>
    <x v="0"/>
    <n v="102655.92"/>
    <x v="0"/>
    <x v="0"/>
    <x v="1"/>
  </r>
  <r>
    <x v="0"/>
    <x v="0"/>
    <s v="826"/>
    <x v="158"/>
    <x v="3"/>
    <x v="3"/>
    <x v="0"/>
    <x v="0"/>
    <x v="0"/>
    <x v="0"/>
    <x v="0"/>
    <n v="967000"/>
    <x v="2"/>
    <x v="2"/>
    <x v="1"/>
  </r>
  <r>
    <x v="0"/>
    <x v="0"/>
    <s v="834"/>
    <x v="159"/>
    <x v="0"/>
    <x v="0"/>
    <x v="0"/>
    <x v="0"/>
    <x v="0"/>
    <x v="0"/>
    <x v="0"/>
    <n v="0"/>
    <x v="0"/>
    <x v="0"/>
    <x v="2"/>
  </r>
  <r>
    <x v="0"/>
    <x v="0"/>
    <s v="834"/>
    <x v="159"/>
    <x v="1"/>
    <x v="1"/>
    <x v="0"/>
    <x v="0"/>
    <x v="0"/>
    <x v="0"/>
    <x v="0"/>
    <n v="183329.87"/>
    <x v="1"/>
    <x v="1"/>
    <x v="2"/>
  </r>
  <r>
    <x v="0"/>
    <x v="0"/>
    <s v="834"/>
    <x v="159"/>
    <x v="2"/>
    <x v="2"/>
    <x v="0"/>
    <x v="0"/>
    <x v="0"/>
    <x v="0"/>
    <x v="0"/>
    <n v="11975.09"/>
    <x v="1"/>
    <x v="1"/>
    <x v="2"/>
  </r>
  <r>
    <x v="0"/>
    <x v="0"/>
    <s v="834"/>
    <x v="159"/>
    <x v="3"/>
    <x v="3"/>
    <x v="0"/>
    <x v="0"/>
    <x v="0"/>
    <x v="0"/>
    <x v="0"/>
    <n v="171354.77"/>
    <x v="0"/>
    <x v="0"/>
    <x v="2"/>
  </r>
  <r>
    <x v="0"/>
    <x v="0"/>
    <s v="840"/>
    <x v="160"/>
    <x v="0"/>
    <x v="0"/>
    <x v="0"/>
    <x v="0"/>
    <x v="0"/>
    <x v="0"/>
    <x v="0"/>
    <n v="13261506.630000001"/>
    <x v="0"/>
    <x v="0"/>
    <x v="7"/>
  </r>
  <r>
    <x v="0"/>
    <x v="0"/>
    <s v="840"/>
    <x v="160"/>
    <x v="1"/>
    <x v="1"/>
    <x v="0"/>
    <x v="0"/>
    <x v="0"/>
    <x v="0"/>
    <x v="0"/>
    <n v="3638029.19"/>
    <x v="1"/>
    <x v="1"/>
    <x v="7"/>
  </r>
  <r>
    <x v="0"/>
    <x v="0"/>
    <s v="840"/>
    <x v="160"/>
    <x v="2"/>
    <x v="2"/>
    <x v="0"/>
    <x v="0"/>
    <x v="0"/>
    <x v="0"/>
    <x v="0"/>
    <n v="1637814.36"/>
    <x v="0"/>
    <x v="0"/>
    <x v="7"/>
  </r>
  <r>
    <x v="0"/>
    <x v="0"/>
    <s v="840"/>
    <x v="160"/>
    <x v="3"/>
    <x v="3"/>
    <x v="0"/>
    <x v="0"/>
    <x v="0"/>
    <x v="0"/>
    <x v="0"/>
    <n v="11621291.92"/>
    <x v="2"/>
    <x v="2"/>
    <x v="7"/>
  </r>
  <r>
    <x v="0"/>
    <x v="0"/>
    <s v="858"/>
    <x v="161"/>
    <x v="0"/>
    <x v="0"/>
    <x v="0"/>
    <x v="0"/>
    <x v="0"/>
    <x v="0"/>
    <x v="0"/>
    <n v="0"/>
    <x v="0"/>
    <x v="0"/>
    <x v="4"/>
  </r>
  <r>
    <x v="0"/>
    <x v="0"/>
    <s v="858"/>
    <x v="161"/>
    <x v="1"/>
    <x v="1"/>
    <x v="0"/>
    <x v="0"/>
    <x v="0"/>
    <x v="0"/>
    <x v="0"/>
    <n v="205520.41"/>
    <x v="1"/>
    <x v="1"/>
    <x v="4"/>
  </r>
  <r>
    <x v="0"/>
    <x v="0"/>
    <s v="858"/>
    <x v="161"/>
    <x v="2"/>
    <x v="2"/>
    <x v="0"/>
    <x v="0"/>
    <x v="0"/>
    <x v="0"/>
    <x v="0"/>
    <n v="1461.35"/>
    <x v="1"/>
    <x v="1"/>
    <x v="4"/>
  </r>
  <r>
    <x v="0"/>
    <x v="0"/>
    <s v="858"/>
    <x v="161"/>
    <x v="3"/>
    <x v="3"/>
    <x v="0"/>
    <x v="0"/>
    <x v="0"/>
    <x v="0"/>
    <x v="0"/>
    <n v="204059.07"/>
    <x v="0"/>
    <x v="0"/>
    <x v="4"/>
  </r>
  <r>
    <x v="0"/>
    <x v="0"/>
    <s v="860"/>
    <x v="162"/>
    <x v="0"/>
    <x v="0"/>
    <x v="0"/>
    <x v="0"/>
    <x v="0"/>
    <x v="0"/>
    <x v="0"/>
    <n v="373656.14"/>
    <x v="1"/>
    <x v="1"/>
    <x v="10"/>
  </r>
  <r>
    <x v="0"/>
    <x v="0"/>
    <s v="860"/>
    <x v="162"/>
    <x v="1"/>
    <x v="1"/>
    <x v="0"/>
    <x v="0"/>
    <x v="0"/>
    <x v="0"/>
    <x v="0"/>
    <n v="52587.49"/>
    <x v="0"/>
    <x v="0"/>
    <x v="10"/>
  </r>
  <r>
    <x v="0"/>
    <x v="0"/>
    <s v="860"/>
    <x v="162"/>
    <x v="2"/>
    <x v="2"/>
    <x v="0"/>
    <x v="0"/>
    <x v="0"/>
    <x v="0"/>
    <x v="0"/>
    <n v="92850.09"/>
    <x v="0"/>
    <x v="0"/>
    <x v="10"/>
  </r>
  <r>
    <x v="0"/>
    <x v="0"/>
    <s v="860"/>
    <x v="162"/>
    <x v="3"/>
    <x v="3"/>
    <x v="0"/>
    <x v="0"/>
    <x v="0"/>
    <x v="0"/>
    <x v="0"/>
    <n v="721316"/>
    <x v="0"/>
    <x v="0"/>
    <x v="10"/>
  </r>
  <r>
    <x v="0"/>
    <x v="0"/>
    <s v="862"/>
    <x v="163"/>
    <x v="0"/>
    <x v="0"/>
    <x v="0"/>
    <x v="0"/>
    <x v="0"/>
    <x v="0"/>
    <x v="0"/>
    <n v="198300"/>
    <x v="0"/>
    <x v="0"/>
    <x v="4"/>
  </r>
  <r>
    <x v="0"/>
    <x v="0"/>
    <s v="862"/>
    <x v="163"/>
    <x v="1"/>
    <x v="1"/>
    <x v="0"/>
    <x v="0"/>
    <x v="0"/>
    <x v="0"/>
    <x v="0"/>
    <n v="8855.68"/>
    <x v="0"/>
    <x v="0"/>
    <x v="4"/>
  </r>
  <r>
    <x v="0"/>
    <x v="0"/>
    <s v="862"/>
    <x v="163"/>
    <x v="2"/>
    <x v="2"/>
    <x v="0"/>
    <x v="0"/>
    <x v="0"/>
    <x v="0"/>
    <x v="0"/>
    <n v="90767.41"/>
    <x v="0"/>
    <x v="0"/>
    <x v="4"/>
  </r>
  <r>
    <x v="0"/>
    <x v="0"/>
    <s v="862"/>
    <x v="163"/>
    <x v="3"/>
    <x v="3"/>
    <x v="0"/>
    <x v="0"/>
    <x v="0"/>
    <x v="0"/>
    <x v="0"/>
    <n v="142300"/>
    <x v="0"/>
    <x v="0"/>
    <x v="4"/>
  </r>
  <r>
    <x v="0"/>
    <x v="0"/>
    <s v="704"/>
    <x v="164"/>
    <x v="0"/>
    <x v="0"/>
    <x v="0"/>
    <x v="0"/>
    <x v="0"/>
    <x v="0"/>
    <x v="0"/>
    <n v="1647548.59"/>
    <x v="1"/>
    <x v="1"/>
    <x v="8"/>
  </r>
  <r>
    <x v="0"/>
    <x v="0"/>
    <s v="704"/>
    <x v="164"/>
    <x v="1"/>
    <x v="1"/>
    <x v="0"/>
    <x v="0"/>
    <x v="0"/>
    <x v="0"/>
    <x v="0"/>
    <n v="449186.98"/>
    <x v="1"/>
    <x v="1"/>
    <x v="8"/>
  </r>
  <r>
    <x v="0"/>
    <x v="0"/>
    <s v="704"/>
    <x v="164"/>
    <x v="2"/>
    <x v="2"/>
    <x v="0"/>
    <x v="0"/>
    <x v="0"/>
    <x v="0"/>
    <x v="0"/>
    <n v="282435.14"/>
    <x v="1"/>
    <x v="1"/>
    <x v="8"/>
  </r>
  <r>
    <x v="0"/>
    <x v="0"/>
    <s v="704"/>
    <x v="164"/>
    <x v="3"/>
    <x v="3"/>
    <x v="0"/>
    <x v="0"/>
    <x v="0"/>
    <x v="0"/>
    <x v="0"/>
    <n v="1814300.44"/>
    <x v="0"/>
    <x v="0"/>
    <x v="8"/>
  </r>
  <r>
    <x v="0"/>
    <x v="0"/>
    <s v="887"/>
    <x v="165"/>
    <x v="0"/>
    <x v="0"/>
    <x v="0"/>
    <x v="0"/>
    <x v="0"/>
    <x v="0"/>
    <x v="0"/>
    <n v="0"/>
    <x v="0"/>
    <x v="0"/>
    <x v="5"/>
  </r>
  <r>
    <x v="0"/>
    <x v="0"/>
    <s v="887"/>
    <x v="165"/>
    <x v="1"/>
    <x v="1"/>
    <x v="0"/>
    <x v="0"/>
    <x v="0"/>
    <x v="0"/>
    <x v="0"/>
    <n v="9234.77"/>
    <x v="0"/>
    <x v="0"/>
    <x v="5"/>
  </r>
  <r>
    <x v="0"/>
    <x v="0"/>
    <s v="887"/>
    <x v="165"/>
    <x v="2"/>
    <x v="2"/>
    <x v="0"/>
    <x v="0"/>
    <x v="0"/>
    <x v="0"/>
    <x v="0"/>
    <n v="7.16"/>
    <x v="0"/>
    <x v="0"/>
    <x v="5"/>
  </r>
  <r>
    <x v="0"/>
    <x v="0"/>
    <s v="887"/>
    <x v="165"/>
    <x v="3"/>
    <x v="3"/>
    <x v="0"/>
    <x v="0"/>
    <x v="0"/>
    <x v="0"/>
    <x v="0"/>
    <n v="9227.61"/>
    <x v="0"/>
    <x v="0"/>
    <x v="5"/>
  </r>
  <r>
    <x v="0"/>
    <x v="0"/>
    <s v="894"/>
    <x v="166"/>
    <x v="0"/>
    <x v="0"/>
    <x v="0"/>
    <x v="0"/>
    <x v="0"/>
    <x v="0"/>
    <x v="0"/>
    <n v="0"/>
    <x v="0"/>
    <x v="0"/>
    <x v="2"/>
  </r>
  <r>
    <x v="0"/>
    <x v="0"/>
    <s v="894"/>
    <x v="166"/>
    <x v="1"/>
    <x v="1"/>
    <x v="0"/>
    <x v="0"/>
    <x v="0"/>
    <x v="0"/>
    <x v="0"/>
    <n v="195899.77"/>
    <x v="1"/>
    <x v="1"/>
    <x v="2"/>
  </r>
  <r>
    <x v="0"/>
    <x v="0"/>
    <s v="894"/>
    <x v="166"/>
    <x v="2"/>
    <x v="2"/>
    <x v="0"/>
    <x v="0"/>
    <x v="0"/>
    <x v="0"/>
    <x v="0"/>
    <n v="4165.75"/>
    <x v="1"/>
    <x v="1"/>
    <x v="2"/>
  </r>
  <r>
    <x v="0"/>
    <x v="0"/>
    <s v="894"/>
    <x v="166"/>
    <x v="3"/>
    <x v="3"/>
    <x v="0"/>
    <x v="0"/>
    <x v="0"/>
    <x v="0"/>
    <x v="0"/>
    <n v="191734.02"/>
    <x v="0"/>
    <x v="0"/>
    <x v="2"/>
  </r>
  <r>
    <x v="0"/>
    <x v="0"/>
    <s v="716"/>
    <x v="167"/>
    <x v="0"/>
    <x v="0"/>
    <x v="0"/>
    <x v="0"/>
    <x v="0"/>
    <x v="0"/>
    <x v="0"/>
    <n v="13200"/>
    <x v="0"/>
    <x v="0"/>
    <x v="2"/>
  </r>
  <r>
    <x v="0"/>
    <x v="0"/>
    <s v="716"/>
    <x v="167"/>
    <x v="1"/>
    <x v="1"/>
    <x v="0"/>
    <x v="0"/>
    <x v="0"/>
    <x v="0"/>
    <x v="0"/>
    <n v="97173.36"/>
    <x v="1"/>
    <x v="1"/>
    <x v="2"/>
  </r>
  <r>
    <x v="0"/>
    <x v="0"/>
    <s v="716"/>
    <x v="167"/>
    <x v="2"/>
    <x v="2"/>
    <x v="0"/>
    <x v="0"/>
    <x v="0"/>
    <x v="0"/>
    <x v="0"/>
    <n v="1288.53"/>
    <x v="1"/>
    <x v="1"/>
    <x v="2"/>
  </r>
  <r>
    <x v="0"/>
    <x v="0"/>
    <s v="716"/>
    <x v="167"/>
    <x v="3"/>
    <x v="3"/>
    <x v="0"/>
    <x v="0"/>
    <x v="0"/>
    <x v="0"/>
    <x v="0"/>
    <n v="50100"/>
    <x v="0"/>
    <x v="0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5">
  <r>
    <n v="20"/>
    <n v="290511"/>
    <n v="0"/>
    <x v="0"/>
    <x v="0"/>
    <n v="7.6222154291126003"/>
    <s v="H5"/>
    <s v="AND"/>
    <x v="0"/>
    <s v="Alcohols; saturated monohydric, methanol (methyl alcohol)"/>
    <s v="WLD"/>
    <s v="World"/>
    <x v="0"/>
    <n v="2745.2"/>
    <s v="Kg"/>
    <n v="2745.2"/>
  </r>
  <r>
    <n v="20"/>
    <n v="290511"/>
    <n v="251"/>
    <x v="0"/>
    <x v="0"/>
    <n v="7.4996688068399999"/>
    <s v="H5"/>
    <s v="AND"/>
    <x v="0"/>
    <s v="Alcohols; saturated monohydric, methanol (methyl alcohol)"/>
    <s v="FRA"/>
    <s v="France+Monac"/>
    <x v="0"/>
    <n v="2702.96"/>
    <s v="Kg"/>
    <n v="2702.96"/>
  </r>
  <r>
    <n v="20"/>
    <n v="290511"/>
    <n v="724"/>
    <x v="0"/>
    <x v="0"/>
    <n v="0.12254662227260001"/>
    <s v="H5"/>
    <s v="AND"/>
    <x v="0"/>
    <s v="Alcohols; saturated monohydric, methanol (methyl alcohol)"/>
    <s v="ESP"/>
    <s v="Spain"/>
    <x v="0"/>
    <n v="42.24"/>
    <s v="Kg"/>
    <n v="42.24"/>
  </r>
  <r>
    <n v="24"/>
    <n v="290511"/>
    <n v="56"/>
    <x v="0"/>
    <x v="0"/>
    <n v="4634.2240830000001"/>
    <s v="H5"/>
    <s v="AGO"/>
    <x v="1"/>
    <s v="Alcohols; saturated monohydric, methanol (methyl alcohol)"/>
    <s v="BEL"/>
    <s v="Belgium"/>
    <x v="0"/>
    <n v="1362411.675"/>
    <s v="Kg"/>
    <n v="1362411.68"/>
  </r>
  <r>
    <n v="24"/>
    <n v="290511"/>
    <n v="76"/>
    <x v="0"/>
    <x v="0"/>
    <n v="3.8143999999999997E-2"/>
    <s v="H5"/>
    <s v="AGO"/>
    <x v="1"/>
    <s v="Alcohols; saturated monohydric, methanol (methyl alcohol)"/>
    <s v="BRA"/>
    <s v="Brazil"/>
    <x v="0"/>
    <n v="177.733"/>
    <s v="Kg"/>
    <n v="177.73"/>
  </r>
  <r>
    <n v="24"/>
    <n v="290511"/>
    <n v="156"/>
    <x v="0"/>
    <x v="0"/>
    <n v="20.189035000000001"/>
    <s v="H5"/>
    <s v="AGO"/>
    <x v="1"/>
    <s v="Alcohols; saturated monohydric, methanol (methyl alcohol)"/>
    <s v="CHN"/>
    <s v="China"/>
    <x v="0"/>
    <n v="12690"/>
    <s v="Kg"/>
    <n v="12690"/>
  </r>
  <r>
    <n v="24"/>
    <n v="290511"/>
    <n v="251"/>
    <x v="0"/>
    <x v="0"/>
    <n v="0.12964999999999999"/>
    <s v="H5"/>
    <s v="AGO"/>
    <x v="1"/>
    <s v="Alcohols; saturated monohydric, methanol (methyl alcohol)"/>
    <s v="FRA"/>
    <s v="France+Monac"/>
    <x v="0"/>
    <n v="76.313000000000002"/>
    <s v="Kg"/>
    <n v="76.31"/>
  </r>
  <r>
    <n v="24"/>
    <n v="290511"/>
    <n v="528"/>
    <x v="0"/>
    <x v="0"/>
    <n v="6943.3599519999998"/>
    <s v="H5"/>
    <s v="AGO"/>
    <x v="1"/>
    <s v="Alcohols; saturated monohydric, methanol (methyl alcohol)"/>
    <s v="NLD"/>
    <s v="Netherlands"/>
    <x v="0"/>
    <n v="3809828.3220000002"/>
    <s v="Kg"/>
    <n v="3809828.32"/>
  </r>
  <r>
    <n v="24"/>
    <n v="290511"/>
    <n v="620"/>
    <x v="0"/>
    <x v="0"/>
    <n v="18.816019000000001"/>
    <s v="H5"/>
    <s v="AGO"/>
    <x v="1"/>
    <s v="Alcohols; saturated monohydric, methanol (methyl alcohol)"/>
    <s v="PRT"/>
    <s v="Portugal"/>
    <x v="0"/>
    <n v="11875.442999999999"/>
    <s v="Kg"/>
    <n v="11875.44"/>
  </r>
  <r>
    <n v="24"/>
    <n v="290511"/>
    <n v="699"/>
    <x v="0"/>
    <x v="0"/>
    <n v="5.1409999999999997E-3"/>
    <s v="H5"/>
    <s v="AGO"/>
    <x v="1"/>
    <s v="Alcohols; saturated monohydric, methanol (methyl alcohol)"/>
    <s v="IND"/>
    <s v="India"/>
    <x v="0"/>
    <n v="23.952999999999999"/>
    <s v="Kg"/>
    <n v="23.95"/>
  </r>
  <r>
    <n v="24"/>
    <n v="290511"/>
    <n v="710"/>
    <x v="0"/>
    <x v="0"/>
    <n v="303.28355800000003"/>
    <s v="H5"/>
    <s v="AGO"/>
    <x v="1"/>
    <s v="Alcohols; saturated monohydric, methanol (methyl alcohol)"/>
    <s v="ZAF"/>
    <s v="South Africa"/>
    <x v="0"/>
    <n v="269668.69300000003"/>
    <s v="Kg"/>
    <n v="269668.69"/>
  </r>
  <r>
    <n v="24"/>
    <n v="290511"/>
    <n v="757"/>
    <x v="0"/>
    <x v="0"/>
    <n v="4.9419999999999999E-2"/>
    <s v="H5"/>
    <s v="AGO"/>
    <x v="1"/>
    <s v="Alcohols; saturated monohydric, methanol (methyl alcohol)"/>
    <s v="CHE"/>
    <s v="Switz.Liecht"/>
    <x v="0"/>
    <n v="7"/>
    <s v="Kg"/>
    <n v="7"/>
  </r>
  <r>
    <n v="24"/>
    <n v="290511"/>
    <n v="780"/>
    <x v="0"/>
    <x v="0"/>
    <n v="4348.0455419999998"/>
    <s v="H5"/>
    <s v="AGO"/>
    <x v="1"/>
    <s v="Alcohols; saturated monohydric, methanol (methyl alcohol)"/>
    <s v="TTO"/>
    <s v="Trinidad Tbg"/>
    <x v="0"/>
    <n v="6001250"/>
    <s v="Kg"/>
    <n v="6001250"/>
  </r>
  <r>
    <n v="24"/>
    <n v="290511"/>
    <n v="784"/>
    <x v="0"/>
    <x v="0"/>
    <n v="0.14066000000000001"/>
    <s v="H5"/>
    <s v="AGO"/>
    <x v="1"/>
    <s v="Alcohols; saturated monohydric, methanol (methyl alcohol)"/>
    <s v="ARE"/>
    <s v="Untd Arab Em"/>
    <x v="0"/>
    <n v="7.8949999999999996"/>
    <s v="Kg"/>
    <n v="7.9"/>
  </r>
  <r>
    <n v="24"/>
    <n v="290511"/>
    <n v="792"/>
    <x v="0"/>
    <x v="0"/>
    <n v="3.9621189999999999"/>
    <s v="H5"/>
    <s v="AGO"/>
    <x v="1"/>
    <s v="Alcohols; saturated monohydric, methanol (methyl alcohol)"/>
    <s v="TUR"/>
    <s v="Turkey"/>
    <x v="0"/>
    <n v="1692.33"/>
    <s v="Kg"/>
    <n v="1692.33"/>
  </r>
  <r>
    <n v="24"/>
    <n v="290511"/>
    <n v="826"/>
    <x v="0"/>
    <x v="0"/>
    <n v="4.4277999999999998E-2"/>
    <s v="H5"/>
    <s v="AGO"/>
    <x v="1"/>
    <s v="Alcohols; saturated monohydric, methanol (methyl alcohol)"/>
    <s v="GBR"/>
    <s v="Untd.Kingdom"/>
    <x v="0"/>
    <n v="206.31200000000001"/>
    <s v="Kg"/>
    <n v="206.31"/>
  </r>
  <r>
    <n v="24"/>
    <n v="290511"/>
    <n v="842"/>
    <x v="0"/>
    <x v="0"/>
    <n v="88.915385000000001"/>
    <s v="H5"/>
    <s v="AGO"/>
    <x v="1"/>
    <s v="Alcohols; saturated monohydric, methanol (methyl alcohol)"/>
    <s v="USA"/>
    <s v="USA,PR,USVI"/>
    <x v="0"/>
    <n v="47065.45"/>
    <s v="Kg"/>
    <n v="47065.45"/>
  </r>
  <r>
    <n v="31"/>
    <n v="290511"/>
    <n v="0"/>
    <x v="0"/>
    <x v="0"/>
    <n v="12.6831"/>
    <s v="H5"/>
    <s v="AZE"/>
    <x v="2"/>
    <s v="Alcohols; saturated monohydric, methanol (methyl alcohol)"/>
    <s v="WLD"/>
    <s v="World"/>
    <x v="0"/>
    <n v="0"/>
    <s v="N.Q."/>
    <m/>
  </r>
  <r>
    <n v="31"/>
    <n v="290511"/>
    <n v="251"/>
    <x v="0"/>
    <x v="0"/>
    <n v="1.3155399999999999"/>
    <s v="H5"/>
    <s v="AZE"/>
    <x v="2"/>
    <s v="Alcohols; saturated monohydric, methanol (methyl alcohol)"/>
    <s v="FRA"/>
    <s v="France+Monac"/>
    <x v="0"/>
    <n v="300.79000000000002"/>
    <s v="Kg"/>
    <n v="300.79000000000002"/>
  </r>
  <r>
    <n v="31"/>
    <n v="290511"/>
    <n v="276"/>
    <x v="0"/>
    <x v="0"/>
    <n v="9.5737000000000005"/>
    <s v="H5"/>
    <s v="AZE"/>
    <x v="2"/>
    <s v="Alcohols; saturated monohydric, methanol (methyl alcohol)"/>
    <s v="DEU"/>
    <s v="Germany"/>
    <x v="0"/>
    <n v="761.62"/>
    <s v="Kg"/>
    <n v="761.62"/>
  </r>
  <r>
    <n v="31"/>
    <n v="290511"/>
    <n v="579"/>
    <x v="0"/>
    <x v="0"/>
    <n v="5.9889999999999999E-2"/>
    <s v="H5"/>
    <s v="AZE"/>
    <x v="2"/>
    <s v="Alcohols; saturated monohydric, methanol (methyl alcohol)"/>
    <s v="NOR"/>
    <s v="Norway,Sb,JM"/>
    <x v="0"/>
    <n v="0"/>
    <s v="N.Q."/>
    <m/>
  </r>
  <r>
    <n v="31"/>
    <n v="290511"/>
    <n v="792"/>
    <x v="0"/>
    <x v="0"/>
    <n v="1.6079699999999999"/>
    <s v="H5"/>
    <s v="AZE"/>
    <x v="2"/>
    <s v="Alcohols; saturated monohydric, methanol (methyl alcohol)"/>
    <s v="TUR"/>
    <s v="Turkey"/>
    <x v="0"/>
    <n v="897"/>
    <s v="Kg"/>
    <n v="897"/>
  </r>
  <r>
    <n v="31"/>
    <n v="290511"/>
    <n v="842"/>
    <x v="0"/>
    <x v="0"/>
    <n v="0.126"/>
    <s v="H5"/>
    <s v="AZE"/>
    <x v="2"/>
    <s v="Alcohols; saturated monohydric, methanol (methyl alcohol)"/>
    <s v="USA"/>
    <s v="USA,PR,USVI"/>
    <x v="0"/>
    <n v="4"/>
    <s v="Kg"/>
    <n v="4"/>
  </r>
  <r>
    <n v="32"/>
    <n v="290511"/>
    <n v="0"/>
    <x v="0"/>
    <x v="0"/>
    <n v="2828.14761"/>
    <s v="H5"/>
    <s v="ARG"/>
    <x v="3"/>
    <s v="Alcohols; saturated monohydric, methanol (methyl alcohol)"/>
    <s v="WLD"/>
    <s v="World"/>
    <x v="0"/>
    <n v="0"/>
    <s v="N.Q."/>
    <m/>
  </r>
  <r>
    <n v="32"/>
    <n v="290511"/>
    <n v="124"/>
    <x v="0"/>
    <x v="0"/>
    <n v="7.90198"/>
    <s v="H5"/>
    <s v="ARG"/>
    <x v="3"/>
    <s v="Alcohols; saturated monohydric, methanol (methyl alcohol)"/>
    <s v="CAN"/>
    <s v="Canada"/>
    <x v="0"/>
    <n v="1959.2"/>
    <s v="Kg"/>
    <n v="1959.2"/>
  </r>
  <r>
    <n v="32"/>
    <n v="290511"/>
    <n v="152"/>
    <x v="0"/>
    <x v="0"/>
    <n v="2468.2342400000002"/>
    <s v="H5"/>
    <s v="ARG"/>
    <x v="3"/>
    <s v="Alcohols; saturated monohydric, methanol (methyl alcohol)"/>
    <s v="CHL"/>
    <s v="Chile"/>
    <x v="0"/>
    <n v="5008230"/>
    <s v="Kg"/>
    <n v="5008230"/>
  </r>
  <r>
    <n v="32"/>
    <n v="290511"/>
    <n v="251"/>
    <x v="0"/>
    <x v="0"/>
    <n v="25.733609999999999"/>
    <s v="H5"/>
    <s v="ARG"/>
    <x v="3"/>
    <s v="Alcohols; saturated monohydric, methanol (methyl alcohol)"/>
    <s v="FRA"/>
    <s v="France+Monac"/>
    <x v="0"/>
    <n v="6060.54"/>
    <s v="Kg"/>
    <n v="6060.54"/>
  </r>
  <r>
    <n v="32"/>
    <n v="290511"/>
    <n v="276"/>
    <x v="0"/>
    <x v="0"/>
    <n v="192.53286"/>
    <s v="H5"/>
    <s v="ARG"/>
    <x v="3"/>
    <s v="Alcohols; saturated monohydric, methanol (methyl alcohol)"/>
    <s v="DEU"/>
    <s v="Germany"/>
    <x v="0"/>
    <n v="48585.9"/>
    <s v="Kg"/>
    <n v="48585.9"/>
  </r>
  <r>
    <n v="32"/>
    <n v="290511"/>
    <n v="484"/>
    <x v="0"/>
    <x v="0"/>
    <n v="74.25967"/>
    <s v="H5"/>
    <s v="ARG"/>
    <x v="3"/>
    <s v="Alcohols; saturated monohydric, methanol (methyl alcohol)"/>
    <s v="MEX"/>
    <s v="Mexico"/>
    <x v="0"/>
    <n v="19234.509999999998"/>
    <s v="Kg"/>
    <n v="19234.509999999998"/>
  </r>
  <r>
    <n v="32"/>
    <n v="290511"/>
    <n v="579"/>
    <x v="0"/>
    <x v="0"/>
    <n v="1.5055700000000001"/>
    <s v="H5"/>
    <s v="ARG"/>
    <x v="3"/>
    <s v="Alcohols; saturated monohydric, methanol (methyl alcohol)"/>
    <s v="NOR"/>
    <s v="Norway,Sb,JM"/>
    <x v="0"/>
    <n v="208.17"/>
    <s v="Kg"/>
    <n v="208.17"/>
  </r>
  <r>
    <n v="32"/>
    <n v="290511"/>
    <n v="699"/>
    <x v="0"/>
    <x v="0"/>
    <n v="1.7011000000000001"/>
    <s v="H5"/>
    <s v="ARG"/>
    <x v="3"/>
    <s v="Alcohols; saturated monohydric, methanol (methyl alcohol)"/>
    <s v="IND"/>
    <s v="India"/>
    <x v="0"/>
    <n v="479.63"/>
    <s v="Kg"/>
    <n v="479.63"/>
  </r>
  <r>
    <n v="32"/>
    <n v="290511"/>
    <n v="724"/>
    <x v="0"/>
    <x v="0"/>
    <n v="16.858619999999998"/>
    <s v="H5"/>
    <s v="ARG"/>
    <x v="3"/>
    <s v="Alcohols; saturated monohydric, methanol (methyl alcohol)"/>
    <s v="ESP"/>
    <s v="Spain"/>
    <x v="0"/>
    <n v="4967.42"/>
    <s v="Kg"/>
    <n v="4967.42"/>
  </r>
  <r>
    <n v="32"/>
    <n v="290511"/>
    <n v="757"/>
    <x v="0"/>
    <x v="0"/>
    <n v="1.5097100000000001"/>
    <s v="H5"/>
    <s v="ARG"/>
    <x v="3"/>
    <s v="Alcohols; saturated monohydric, methanol (methyl alcohol)"/>
    <s v="CHE"/>
    <s v="Switz.Liecht"/>
    <x v="0"/>
    <n v="0"/>
    <s v="N.Q."/>
    <m/>
  </r>
  <r>
    <n v="32"/>
    <n v="290511"/>
    <n v="780"/>
    <x v="0"/>
    <x v="0"/>
    <n v="17.391030000000001"/>
    <s v="H5"/>
    <s v="ARG"/>
    <x v="3"/>
    <s v="Alcohols; saturated monohydric, methanol (methyl alcohol)"/>
    <s v="TTO"/>
    <s v="Trinidad Tbg"/>
    <x v="0"/>
    <n v="3826.95"/>
    <s v="Kg"/>
    <n v="3826.95"/>
  </r>
  <r>
    <n v="32"/>
    <n v="290511"/>
    <n v="842"/>
    <x v="0"/>
    <x v="0"/>
    <n v="20.39134"/>
    <s v="H5"/>
    <s v="ARG"/>
    <x v="3"/>
    <s v="Alcohols; saturated monohydric, methanol (methyl alcohol)"/>
    <s v="USA"/>
    <s v="USA,PR,USVI"/>
    <x v="0"/>
    <n v="6249.3286491347599"/>
    <s v="Kg"/>
    <n v="6249.33"/>
  </r>
  <r>
    <n v="32"/>
    <n v="290511"/>
    <n v="862"/>
    <x v="0"/>
    <x v="0"/>
    <n v="0.12787999999999999"/>
    <s v="H5"/>
    <s v="ARG"/>
    <x v="3"/>
    <s v="Alcohols; saturated monohydric, methanol (methyl alcohol)"/>
    <s v="VEN"/>
    <s v="Venezuela"/>
    <x v="0"/>
    <n v="12.67"/>
    <s v="Kg"/>
    <n v="12.67"/>
  </r>
  <r>
    <n v="40"/>
    <n v="290511"/>
    <n v="56"/>
    <x v="0"/>
    <x v="0"/>
    <n v="141.65799000000001"/>
    <s v="H5"/>
    <s v="AUT"/>
    <x v="4"/>
    <s v="Alcohols; saturated monohydric, methanol (methyl alcohol)"/>
    <s v="BEL"/>
    <s v="Belgium"/>
    <x v="0"/>
    <n v="26949"/>
    <s v="Kg"/>
    <n v="26949"/>
  </r>
  <r>
    <n v="40"/>
    <n v="290511"/>
    <n v="156"/>
    <x v="0"/>
    <x v="0"/>
    <n v="0.13128400000000001"/>
    <s v="H5"/>
    <s v="AUT"/>
    <x v="4"/>
    <s v="Alcohols; saturated monohydric, methanol (methyl alcohol)"/>
    <s v="CHN"/>
    <s v="China"/>
    <x v="0"/>
    <n v="79"/>
    <s v="Kg"/>
    <n v="79"/>
  </r>
  <r>
    <n v="40"/>
    <n v="290511"/>
    <n v="203"/>
    <x v="0"/>
    <x v="0"/>
    <n v="2094.4379370000001"/>
    <s v="H5"/>
    <s v="AUT"/>
    <x v="4"/>
    <s v="Alcohols; saturated monohydric, methanol (methyl alcohol)"/>
    <s v="CZE"/>
    <s v="Czech Rep"/>
    <x v="0"/>
    <n v="4462320"/>
    <s v="Kg"/>
    <n v="4462320"/>
  </r>
  <r>
    <n v="40"/>
    <n v="290511"/>
    <n v="251"/>
    <x v="0"/>
    <x v="0"/>
    <n v="104.61338000000001"/>
    <s v="H5"/>
    <s v="AUT"/>
    <x v="4"/>
    <s v="Alcohols; saturated monohydric, methanol (methyl alcohol)"/>
    <s v="FRA"/>
    <s v="France+Monac"/>
    <x v="0"/>
    <n v="26615"/>
    <s v="Kg"/>
    <n v="26615"/>
  </r>
  <r>
    <n v="40"/>
    <n v="290511"/>
    <n v="276"/>
    <x v="0"/>
    <x v="0"/>
    <n v="51839.995075999999"/>
    <s v="H5"/>
    <s v="AUT"/>
    <x v="4"/>
    <s v="Alcohols; saturated monohydric, methanol (methyl alcohol)"/>
    <s v="DEU"/>
    <s v="Germany"/>
    <x v="0"/>
    <n v="116783000"/>
    <s v="Kg"/>
    <n v="116783000"/>
  </r>
  <r>
    <n v="40"/>
    <n v="290511"/>
    <n v="380"/>
    <x v="0"/>
    <x v="0"/>
    <n v="112.64891799999999"/>
    <s v="H5"/>
    <s v="AUT"/>
    <x v="4"/>
    <s v="Alcohols; saturated monohydric, methanol (methyl alcohol)"/>
    <s v="ITA"/>
    <s v="Italy"/>
    <x v="0"/>
    <n v="231226"/>
    <s v="Kg"/>
    <n v="231226"/>
  </r>
  <r>
    <n v="40"/>
    <n v="290511"/>
    <n v="528"/>
    <x v="0"/>
    <x v="0"/>
    <n v="2138.4323279999999"/>
    <s v="H5"/>
    <s v="AUT"/>
    <x v="4"/>
    <s v="Alcohols; saturated monohydric, methanol (methyl alcohol)"/>
    <s v="NLD"/>
    <s v="Netherlands"/>
    <x v="0"/>
    <n v="3785890"/>
    <s v="Kg"/>
    <n v="3785890"/>
  </r>
  <r>
    <n v="40"/>
    <n v="290511"/>
    <n v="579"/>
    <x v="0"/>
    <x v="0"/>
    <n v="6.6233E-2"/>
    <s v="H5"/>
    <s v="AUT"/>
    <x v="4"/>
    <s v="Alcohols; saturated monohydric, methanol (methyl alcohol)"/>
    <s v="NOR"/>
    <s v="Norway,Sb,JM"/>
    <x v="0"/>
    <n v="333"/>
    <s v="Kg"/>
    <n v="333"/>
  </r>
  <r>
    <n v="40"/>
    <n v="290511"/>
    <n v="616"/>
    <x v="0"/>
    <x v="0"/>
    <n v="32741.791722999998"/>
    <s v="H5"/>
    <s v="AUT"/>
    <x v="4"/>
    <s v="Alcohols; saturated monohydric, methanol (methyl alcohol)"/>
    <s v="POL"/>
    <s v="Poland"/>
    <x v="0"/>
    <n v="73048000"/>
    <s v="Kg"/>
    <n v="73048000"/>
  </r>
  <r>
    <n v="40"/>
    <n v="290511"/>
    <n v="643"/>
    <x v="0"/>
    <x v="0"/>
    <n v="14992.98625"/>
    <s v="H5"/>
    <s v="AUT"/>
    <x v="4"/>
    <s v="Alcohols; saturated monohydric, methanol (methyl alcohol)"/>
    <s v="RUS"/>
    <s v="Russian Fed"/>
    <x v="0"/>
    <n v="38090000"/>
    <s v="Kg"/>
    <n v="38090000"/>
  </r>
  <r>
    <n v="40"/>
    <n v="290511"/>
    <n v="688"/>
    <x v="0"/>
    <x v="0"/>
    <n v="5384.6653580000002"/>
    <s v="H5"/>
    <s v="AUT"/>
    <x v="4"/>
    <s v="Alcohols; saturated monohydric, methanol (methyl alcohol)"/>
    <s v="SER"/>
    <s v="Yugoslavia"/>
    <x v="0"/>
    <n v="14360700"/>
    <s v="Kg"/>
    <n v="14360700"/>
  </r>
  <r>
    <n v="40"/>
    <n v="290511"/>
    <n v="705"/>
    <x v="0"/>
    <x v="0"/>
    <n v="6017.1428349999996"/>
    <s v="H5"/>
    <s v="AUT"/>
    <x v="4"/>
    <s v="Alcohols; saturated monohydric, methanol (methyl alcohol)"/>
    <s v="SVN"/>
    <s v="Slovenia"/>
    <x v="0"/>
    <n v="13315300"/>
    <s v="Kg"/>
    <n v="13315300"/>
  </r>
  <r>
    <n v="40"/>
    <n v="290511"/>
    <n v="724"/>
    <x v="0"/>
    <x v="0"/>
    <n v="0.84802500000000003"/>
    <s v="H5"/>
    <s v="AUT"/>
    <x v="4"/>
    <s v="Alcohols; saturated monohydric, methanol (methyl alcohol)"/>
    <s v="ESP"/>
    <s v="Spain"/>
    <x v="0"/>
    <n v="111"/>
    <s v="Kg"/>
    <n v="111"/>
  </r>
  <r>
    <n v="40"/>
    <n v="290511"/>
    <n v="757"/>
    <x v="0"/>
    <x v="0"/>
    <n v="5.0858E-2"/>
    <s v="H5"/>
    <s v="AUT"/>
    <x v="4"/>
    <s v="Alcohols; saturated monohydric, methanol (methyl alcohol)"/>
    <s v="CHE"/>
    <s v="Switz.Liecht"/>
    <x v="0"/>
    <n v="121.456"/>
    <s v="Kg"/>
    <n v="121.46"/>
  </r>
  <r>
    <n v="40"/>
    <n v="290511"/>
    <n v="780"/>
    <x v="0"/>
    <x v="0"/>
    <n v="1408.25577"/>
    <s v="H5"/>
    <s v="AUT"/>
    <x v="4"/>
    <s v="Alcohols; saturated monohydric, methanol (methyl alcohol)"/>
    <s v="TTO"/>
    <s v="Trinidad Tbg"/>
    <x v="0"/>
    <n v="15265500"/>
    <s v="Kg"/>
    <n v="15265500"/>
  </r>
  <r>
    <n v="40"/>
    <n v="290511"/>
    <n v="826"/>
    <x v="0"/>
    <x v="0"/>
    <n v="6.2626099999999996"/>
    <s v="H5"/>
    <s v="AUT"/>
    <x v="4"/>
    <s v="Alcohols; saturated monohydric, methanol (methyl alcohol)"/>
    <s v="GBR"/>
    <s v="Untd.Kingdom"/>
    <x v="0"/>
    <n v="645"/>
    <s v="Kg"/>
    <n v="645"/>
  </r>
  <r>
    <n v="40"/>
    <n v="290511"/>
    <n v="842"/>
    <x v="0"/>
    <x v="0"/>
    <n v="4.5949460000000002"/>
    <s v="H5"/>
    <s v="AUT"/>
    <x v="4"/>
    <s v="Alcohols; saturated monohydric, methanol (methyl alcohol)"/>
    <s v="USA"/>
    <s v="USA,PR,USVI"/>
    <x v="0"/>
    <n v="7187"/>
    <s v="Kg"/>
    <n v="7187"/>
  </r>
  <r>
    <n v="40"/>
    <n v="290511"/>
    <n v="862"/>
    <x v="0"/>
    <x v="0"/>
    <n v="35.305981000000003"/>
    <s v="H5"/>
    <s v="AUT"/>
    <x v="4"/>
    <s v="Alcohols; saturated monohydric, methanol (methyl alcohol)"/>
    <s v="VEN"/>
    <s v="Venezuela"/>
    <x v="0"/>
    <n v="66563"/>
    <s v="Kg"/>
    <n v="66563"/>
  </r>
  <r>
    <n v="48"/>
    <n v="290511"/>
    <n v="0"/>
    <x v="0"/>
    <x v="0"/>
    <n v="153.66031899999999"/>
    <s v="H5"/>
    <s v="BHR"/>
    <x v="5"/>
    <s v="Alcohols; saturated monohydric, methanol (methyl alcohol)"/>
    <s v="WLD"/>
    <s v="World"/>
    <x v="0"/>
    <n v="311951.28999999998"/>
    <s v="Kg"/>
    <n v="311951.28999999998"/>
  </r>
  <r>
    <n v="48"/>
    <n v="290511"/>
    <n v="251"/>
    <x v="0"/>
    <x v="0"/>
    <n v="3.9181650000000001"/>
    <s v="H5"/>
    <s v="BHR"/>
    <x v="5"/>
    <s v="Alcohols; saturated monohydric, methanol (methyl alcohol)"/>
    <s v="FRA"/>
    <s v="France+Monac"/>
    <x v="0"/>
    <n v="661.99"/>
    <s v="Kg"/>
    <n v="661.99"/>
  </r>
  <r>
    <n v="48"/>
    <n v="290511"/>
    <n v="276"/>
    <x v="0"/>
    <x v="0"/>
    <n v="1.1427389999999999"/>
    <s v="H5"/>
    <s v="BHR"/>
    <x v="5"/>
    <s v="Alcohols; saturated monohydric, methanol (methyl alcohol)"/>
    <s v="DEU"/>
    <s v="Germany"/>
    <x v="0"/>
    <n v="142.96"/>
    <s v="Kg"/>
    <n v="142.96"/>
  </r>
  <r>
    <n v="48"/>
    <n v="290511"/>
    <n v="512"/>
    <x v="0"/>
    <x v="0"/>
    <n v="6.7878990000000003"/>
    <s v="H5"/>
    <s v="BHR"/>
    <x v="5"/>
    <s v="Alcohols; saturated monohydric, methanol (methyl alcohol)"/>
    <s v="OMN"/>
    <s v="Oman"/>
    <x v="0"/>
    <n v="9900"/>
    <s v="Kg"/>
    <n v="9900"/>
  </r>
  <r>
    <n v="48"/>
    <n v="290511"/>
    <n v="616"/>
    <x v="0"/>
    <x v="0"/>
    <n v="0.31726100000000002"/>
    <s v="H5"/>
    <s v="BHR"/>
    <x v="5"/>
    <s v="Alcohols; saturated monohydric, methanol (methyl alcohol)"/>
    <s v="POL"/>
    <s v="Poland"/>
    <x v="0"/>
    <n v="30"/>
    <s v="Kg"/>
    <n v="30"/>
  </r>
  <r>
    <n v="48"/>
    <n v="290511"/>
    <n v="682"/>
    <x v="0"/>
    <x v="0"/>
    <n v="101.168829"/>
    <s v="H5"/>
    <s v="BHR"/>
    <x v="5"/>
    <s v="Alcohols; saturated monohydric, methanol (methyl alcohol)"/>
    <s v="SAU"/>
    <s v="Saudi Arabia"/>
    <x v="0"/>
    <n v="251235"/>
    <s v="Kg"/>
    <n v="251235"/>
  </r>
  <r>
    <n v="48"/>
    <n v="290511"/>
    <n v="699"/>
    <x v="0"/>
    <x v="0"/>
    <n v="0.150505"/>
    <s v="H5"/>
    <s v="BHR"/>
    <x v="5"/>
    <s v="Alcohols; saturated monohydric, methanol (methyl alcohol)"/>
    <s v="IND"/>
    <s v="India"/>
    <x v="0"/>
    <n v="50"/>
    <s v="Kg"/>
    <n v="50"/>
  </r>
  <r>
    <n v="48"/>
    <n v="290511"/>
    <n v="784"/>
    <x v="0"/>
    <x v="0"/>
    <n v="4.3602660000000002"/>
    <s v="H5"/>
    <s v="BHR"/>
    <x v="5"/>
    <s v="Alcohols; saturated monohydric, methanol (methyl alcohol)"/>
    <s v="ARE"/>
    <s v="Untd Arab Em"/>
    <x v="0"/>
    <n v="6720"/>
    <s v="Kg"/>
    <n v="6720"/>
  </r>
  <r>
    <n v="48"/>
    <n v="290511"/>
    <n v="826"/>
    <x v="0"/>
    <x v="0"/>
    <n v="0.24984000000000001"/>
    <s v="H5"/>
    <s v="BHR"/>
    <x v="5"/>
    <s v="Alcohols; saturated monohydric, methanol (methyl alcohol)"/>
    <s v="GBR"/>
    <s v="Untd.Kingdom"/>
    <x v="0"/>
    <n v="57.66"/>
    <s v="Kg"/>
    <n v="57.66"/>
  </r>
  <r>
    <n v="48"/>
    <n v="290511"/>
    <n v="838"/>
    <x v="0"/>
    <x v="0"/>
    <n v="24.779734000000001"/>
    <s v="H5"/>
    <s v="BHR"/>
    <x v="5"/>
    <s v="Alcohols; saturated monohydric, methanol (methyl alcohol)"/>
    <s v="FRE"/>
    <s v="Free Zones"/>
    <x v="0"/>
    <n v="42240"/>
    <s v="Kg"/>
    <n v="42240"/>
  </r>
  <r>
    <n v="48"/>
    <n v="290511"/>
    <n v="842"/>
    <x v="0"/>
    <x v="0"/>
    <n v="10.785080000000001"/>
    <s v="H5"/>
    <s v="BHR"/>
    <x v="5"/>
    <s v="Alcohols; saturated monohydric, methanol (methyl alcohol)"/>
    <s v="USA"/>
    <s v="USA,PR,USVI"/>
    <x v="0"/>
    <n v="913.68"/>
    <s v="Kg"/>
    <n v="913.68"/>
  </r>
  <r>
    <n v="51"/>
    <n v="290511"/>
    <n v="0"/>
    <x v="0"/>
    <x v="0"/>
    <n v="119.71929"/>
    <s v="H5"/>
    <s v="ARM"/>
    <x v="6"/>
    <s v="Alcohols; saturated monohydric, methanol (methyl alcohol)"/>
    <s v="WLD"/>
    <s v="World"/>
    <x v="0"/>
    <n v="0"/>
    <s v="N.Q."/>
    <m/>
  </r>
  <r>
    <n v="51"/>
    <n v="290511"/>
    <n v="251"/>
    <x v="0"/>
    <x v="0"/>
    <n v="6.9198399999999998"/>
    <s v="H5"/>
    <s v="ARM"/>
    <x v="6"/>
    <s v="Alcohols; saturated monohydric, methanol (methyl alcohol)"/>
    <s v="FRA"/>
    <s v="France+Monac"/>
    <x v="0"/>
    <n v="950.4"/>
    <s v="Kg"/>
    <n v="950.4"/>
  </r>
  <r>
    <n v="51"/>
    <n v="290511"/>
    <n v="276"/>
    <x v="0"/>
    <x v="0"/>
    <n v="0.29210000000000003"/>
    <s v="H5"/>
    <s v="ARM"/>
    <x v="6"/>
    <s v="Alcohols; saturated monohydric, methanol (methyl alcohol)"/>
    <s v="DEU"/>
    <s v="Germany"/>
    <x v="0"/>
    <n v="16"/>
    <s v="Kg"/>
    <n v="16"/>
  </r>
  <r>
    <n v="51"/>
    <n v="290511"/>
    <n v="364"/>
    <x v="0"/>
    <x v="0"/>
    <n v="110.99464999999999"/>
    <s v="H5"/>
    <s v="ARM"/>
    <x v="6"/>
    <s v="Alcohols; saturated monohydric, methanol (methyl alcohol)"/>
    <s v="IRN"/>
    <s v="Iran-Islam.R"/>
    <x v="0"/>
    <n v="210815"/>
    <s v="Kg"/>
    <n v="210815"/>
  </r>
  <r>
    <n v="51"/>
    <n v="290511"/>
    <n v="842"/>
    <x v="0"/>
    <x v="0"/>
    <n v="1.5126999999999999"/>
    <s v="H5"/>
    <s v="ARM"/>
    <x v="6"/>
    <s v="Alcohols; saturated monohydric, methanol (methyl alcohol)"/>
    <s v="USA"/>
    <s v="USA,PR,USVI"/>
    <x v="0"/>
    <n v="0"/>
    <s v="N.Q."/>
    <m/>
  </r>
  <r>
    <n v="52"/>
    <n v="290511"/>
    <n v="0"/>
    <x v="0"/>
    <x v="0"/>
    <n v="10.2515"/>
    <s v="H5"/>
    <s v="BRB"/>
    <x v="7"/>
    <s v="Alcohols; saturated monohydric, methanol (methyl alcohol)"/>
    <s v="WLD"/>
    <s v="World"/>
    <x v="0"/>
    <n v="3554"/>
    <s v="Kg"/>
    <n v="3554"/>
  </r>
  <r>
    <n v="52"/>
    <n v="290511"/>
    <n v="531"/>
    <x v="0"/>
    <x v="0"/>
    <n v="0.113"/>
    <s v="H5"/>
    <s v="BRB"/>
    <x v="7"/>
    <s v="Alcohols; saturated monohydric, methanol (methyl alcohol)"/>
    <s v="CUW"/>
    <m/>
    <x v="0"/>
    <n v="85"/>
    <s v="Kg"/>
    <n v="85"/>
  </r>
  <r>
    <n v="52"/>
    <n v="290511"/>
    <n v="780"/>
    <x v="0"/>
    <x v="0"/>
    <n v="2.2294999999999998"/>
    <s v="H5"/>
    <s v="BRB"/>
    <x v="7"/>
    <s v="Alcohols; saturated monohydric, methanol (methyl alcohol)"/>
    <s v="TTO"/>
    <s v="Trinidad Tbg"/>
    <x v="0"/>
    <n v="1548"/>
    <s v="Kg"/>
    <n v="1548"/>
  </r>
  <r>
    <n v="52"/>
    <n v="290511"/>
    <n v="842"/>
    <x v="0"/>
    <x v="0"/>
    <n v="7.9089999999999998"/>
    <s v="H5"/>
    <s v="BRB"/>
    <x v="7"/>
    <s v="Alcohols; saturated monohydric, methanol (methyl alcohol)"/>
    <s v="USA"/>
    <s v="USA,PR,USVI"/>
    <x v="0"/>
    <n v="1921"/>
    <s v="Kg"/>
    <n v="1921"/>
  </r>
  <r>
    <n v="56"/>
    <n v="290511"/>
    <n v="0"/>
    <x v="0"/>
    <x v="0"/>
    <n v="380262.96001395502"/>
    <s v="H5"/>
    <s v="BEL"/>
    <x v="8"/>
    <s v="Alcohols; saturated monohydric, methanol (methyl alcohol)"/>
    <s v="WLD"/>
    <s v="World"/>
    <x v="0"/>
    <n v="1023394700.07039"/>
    <s v="Kg"/>
    <n v="1023394700.0700001"/>
  </r>
  <r>
    <n v="56"/>
    <n v="290511"/>
    <n v="124"/>
    <x v="0"/>
    <x v="0"/>
    <n v="0.38960648551709998"/>
    <s v="H5"/>
    <s v="BEL"/>
    <x v="8"/>
    <s v="Alcohols; saturated monohydric, methanol (methyl alcohol)"/>
    <s v="CAN"/>
    <s v="Canada"/>
    <x v="0"/>
    <n v="25.11"/>
    <s v="Kg"/>
    <n v="25.11"/>
  </r>
  <r>
    <n v="56"/>
    <n v="290511"/>
    <n v="251"/>
    <x v="0"/>
    <x v="0"/>
    <n v="943.02878432024602"/>
    <s v="H5"/>
    <s v="BEL"/>
    <x v="8"/>
    <s v="Alcohols; saturated monohydric, methanol (methyl alcohol)"/>
    <s v="FRA"/>
    <s v="France+Monac"/>
    <x v="0"/>
    <n v="574772.80000000005"/>
    <s v="Kg"/>
    <n v="574772.80000000005"/>
  </r>
  <r>
    <n v="56"/>
    <n v="290511"/>
    <n v="276"/>
    <x v="0"/>
    <x v="0"/>
    <n v="37171.1694408478"/>
    <s v="H5"/>
    <s v="BEL"/>
    <x v="8"/>
    <s v="Alcohols; saturated monohydric, methanol (methyl alcohol)"/>
    <s v="DEU"/>
    <s v="Germany"/>
    <x v="0"/>
    <n v="95382493.900000006"/>
    <s v="Kg"/>
    <n v="95382493.900000006"/>
  </r>
  <r>
    <n v="56"/>
    <n v="290511"/>
    <n v="392"/>
    <x v="0"/>
    <x v="0"/>
    <n v="2.0369508440913"/>
    <s v="H5"/>
    <s v="BEL"/>
    <x v="8"/>
    <s v="Alcohols; saturated monohydric, methanol (methyl alcohol)"/>
    <s v="JPN"/>
    <s v="Japan"/>
    <x v="0"/>
    <n v="33.299999999999997"/>
    <s v="Kg"/>
    <n v="33.299999999999997"/>
  </r>
  <r>
    <n v="56"/>
    <n v="290511"/>
    <n v="442"/>
    <x v="0"/>
    <x v="0"/>
    <n v="5.3638810620903001"/>
    <s v="H5"/>
    <s v="BEL"/>
    <x v="8"/>
    <s v="Alcohols; saturated monohydric, methanol (methyl alcohol)"/>
    <s v="LUX"/>
    <s v="Luxemberg"/>
    <x v="0"/>
    <n v="7813.09"/>
    <s v="Kg"/>
    <n v="7813.09"/>
  </r>
  <r>
    <n v="56"/>
    <n v="290511"/>
    <n v="528"/>
    <x v="0"/>
    <x v="0"/>
    <n v="115984.90505477101"/>
    <s v="H5"/>
    <s v="BEL"/>
    <x v="8"/>
    <s v="Alcohols; saturated monohydric, methanol (methyl alcohol)"/>
    <s v="NLD"/>
    <s v="Netherlands"/>
    <x v="0"/>
    <n v="289011200"/>
    <s v="Kg"/>
    <n v="289011200"/>
  </r>
  <r>
    <n v="56"/>
    <n v="290511"/>
    <n v="616"/>
    <x v="0"/>
    <x v="0"/>
    <n v="191.77619634615101"/>
    <s v="H5"/>
    <s v="BEL"/>
    <x v="8"/>
    <s v="Alcohols; saturated monohydric, methanol (methyl alcohol)"/>
    <s v="POL"/>
    <s v="Poland"/>
    <x v="0"/>
    <n v="49534.07"/>
    <s v="Kg"/>
    <n v="49534.07"/>
  </r>
  <r>
    <n v="56"/>
    <n v="290511"/>
    <n v="643"/>
    <x v="0"/>
    <x v="0"/>
    <n v="2946.1076963887999"/>
    <s v="H5"/>
    <s v="BEL"/>
    <x v="8"/>
    <s v="Alcohols; saturated monohydric, methanol (methyl alcohol)"/>
    <s v="RUS"/>
    <s v="Russian Fed"/>
    <x v="0"/>
    <n v="7995230"/>
    <s v="Kg"/>
    <n v="7995230"/>
  </r>
  <r>
    <n v="56"/>
    <n v="290511"/>
    <n v="682"/>
    <x v="0"/>
    <x v="0"/>
    <n v="1146.6072623622099"/>
    <s v="H5"/>
    <s v="BEL"/>
    <x v="8"/>
    <s v="Alcohols; saturated monohydric, methanol (methyl alcohol)"/>
    <s v="SAU"/>
    <s v="Saudi Arabia"/>
    <x v="0"/>
    <n v="2973800"/>
    <s v="Kg"/>
    <n v="2973800"/>
  </r>
  <r>
    <n v="56"/>
    <n v="290511"/>
    <n v="724"/>
    <x v="0"/>
    <x v="0"/>
    <n v="15.970069309806"/>
    <s v="H5"/>
    <s v="BEL"/>
    <x v="8"/>
    <s v="Alcohols; saturated monohydric, methanol (methyl alcohol)"/>
    <s v="ESP"/>
    <s v="Spain"/>
    <x v="0"/>
    <n v="2956.44"/>
    <s v="Kg"/>
    <n v="2956.44"/>
  </r>
  <r>
    <n v="56"/>
    <n v="290511"/>
    <n v="752"/>
    <x v="0"/>
    <x v="0"/>
    <n v="0.14610391049429999"/>
    <s v="H5"/>
    <s v="BEL"/>
    <x v="8"/>
    <s v="Alcohols; saturated monohydric, methanol (methyl alcohol)"/>
    <s v="SWE"/>
    <s v="Sweden"/>
    <x v="0"/>
    <n v="10.83"/>
    <s v="Kg"/>
    <n v="10.83"/>
  </r>
  <r>
    <n v="56"/>
    <n v="290511"/>
    <n v="780"/>
    <x v="0"/>
    <x v="0"/>
    <n v="157233.46687624301"/>
    <s v="H5"/>
    <s v="BEL"/>
    <x v="8"/>
    <s v="Alcohols; saturated monohydric, methanol (methyl alcohol)"/>
    <s v="TTO"/>
    <s v="Trinidad Tbg"/>
    <x v="0"/>
    <n v="425384827.60000002"/>
    <s v="Kg"/>
    <n v="425384827.60000002"/>
  </r>
  <r>
    <n v="56"/>
    <n v="290511"/>
    <n v="792"/>
    <x v="0"/>
    <x v="0"/>
    <n v="7.4470533974963997"/>
    <s v="H5"/>
    <s v="BEL"/>
    <x v="8"/>
    <s v="Alcohols; saturated monohydric, methanol (methyl alcohol)"/>
    <s v="TUR"/>
    <s v="Turkey"/>
    <x v="0"/>
    <n v="6454.66"/>
    <s v="Kg"/>
    <n v="6454.66"/>
  </r>
  <r>
    <n v="56"/>
    <n v="290511"/>
    <n v="826"/>
    <x v="0"/>
    <x v="0"/>
    <n v="318.30827394681199"/>
    <s v="H5"/>
    <s v="BEL"/>
    <x v="8"/>
    <s v="Alcohols; saturated monohydric, methanol (methyl alcohol)"/>
    <s v="GBR"/>
    <s v="Untd.Kingdom"/>
    <x v="0"/>
    <n v="61124.22"/>
    <s v="Kg"/>
    <n v="61124.22"/>
  </r>
  <r>
    <n v="56"/>
    <n v="290511"/>
    <n v="842"/>
    <x v="0"/>
    <x v="0"/>
    <n v="64255.127998562399"/>
    <s v="H5"/>
    <s v="BEL"/>
    <x v="8"/>
    <s v="Alcohols; saturated monohydric, methanol (methyl alcohol)"/>
    <s v="USA"/>
    <s v="USA,PR,USVI"/>
    <x v="0"/>
    <n v="201942490.970386"/>
    <s v="Kg"/>
    <n v="201942490.97"/>
  </r>
  <r>
    <n v="56"/>
    <n v="290511"/>
    <n v="862"/>
    <x v="0"/>
    <x v="0"/>
    <n v="41.108765157538201"/>
    <s v="H5"/>
    <s v="BEL"/>
    <x v="8"/>
    <s v="Alcohols; saturated monohydric, methanol (methyl alcohol)"/>
    <s v="VEN"/>
    <s v="Venezuela"/>
    <x v="0"/>
    <n v="1933.08"/>
    <s v="Kg"/>
    <n v="1933.08"/>
  </r>
  <r>
    <n v="60"/>
    <n v="290511"/>
    <n v="0"/>
    <x v="0"/>
    <x v="0"/>
    <n v="48.36665"/>
    <s v="H5"/>
    <s v="BMU"/>
    <x v="9"/>
    <s v="Alcohols; saturated monohydric, methanol (methyl alcohol)"/>
    <s v="WLD"/>
    <s v="World"/>
    <x v="0"/>
    <n v="9486.2900000000009"/>
    <s v="Kg"/>
    <n v="9486.2900000000009"/>
  </r>
  <r>
    <n v="60"/>
    <n v="290511"/>
    <n v="528"/>
    <x v="0"/>
    <x v="0"/>
    <n v="0.27005000000000001"/>
    <s v="H5"/>
    <s v="BMU"/>
    <x v="9"/>
    <s v="Alcohols; saturated monohydric, methanol (methyl alcohol)"/>
    <s v="NLD"/>
    <s v="Netherlands"/>
    <x v="0"/>
    <n v="5"/>
    <s v="Kg"/>
    <n v="5"/>
  </r>
  <r>
    <n v="60"/>
    <n v="290511"/>
    <n v="842"/>
    <x v="0"/>
    <x v="0"/>
    <n v="48.096600000000002"/>
    <s v="H5"/>
    <s v="BMU"/>
    <x v="9"/>
    <s v="Alcohols; saturated monohydric, methanol (methyl alcohol)"/>
    <s v="USA"/>
    <s v="USA,PR,USVI"/>
    <x v="0"/>
    <n v="9481.2900000000009"/>
    <s v="Kg"/>
    <n v="9481.2900000000009"/>
  </r>
  <r>
    <n v="68"/>
    <n v="290511"/>
    <n v="0"/>
    <x v="0"/>
    <x v="0"/>
    <n v="1035.24827"/>
    <s v="H5"/>
    <s v="BOL"/>
    <x v="10"/>
    <s v="Alcohols; saturated monohydric, methanol (methyl alcohol)"/>
    <s v="WLD"/>
    <s v="World"/>
    <x v="0"/>
    <n v="0"/>
    <s v="N.Q."/>
    <m/>
  </r>
  <r>
    <n v="68"/>
    <n v="290511"/>
    <n v="32"/>
    <x v="0"/>
    <x v="0"/>
    <n v="321.99182000000002"/>
    <s v="H5"/>
    <s v="BOL"/>
    <x v="10"/>
    <s v="Alcohols; saturated monohydric, methanol (methyl alcohol)"/>
    <s v="ARG"/>
    <s v="Argentina"/>
    <x v="0"/>
    <n v="375120"/>
    <s v="Kg"/>
    <n v="375120"/>
  </r>
  <r>
    <n v="68"/>
    <n v="290511"/>
    <n v="152"/>
    <x v="0"/>
    <x v="0"/>
    <n v="626.49756000000002"/>
    <s v="H5"/>
    <s v="BOL"/>
    <x v="10"/>
    <s v="Alcohols; saturated monohydric, methanol (methyl alcohol)"/>
    <s v="CHL"/>
    <s v="Chile"/>
    <x v="0"/>
    <n v="809000"/>
    <s v="Kg"/>
    <n v="809000"/>
  </r>
  <r>
    <n v="68"/>
    <n v="290511"/>
    <n v="251"/>
    <x v="0"/>
    <x v="0"/>
    <n v="0.72141"/>
    <s v="H5"/>
    <s v="BOL"/>
    <x v="10"/>
    <s v="Alcohols; saturated monohydric, methanol (methyl alcohol)"/>
    <s v="FRA"/>
    <s v="France+Monac"/>
    <x v="0"/>
    <n v="70"/>
    <s v="Kg"/>
    <n v="70"/>
  </r>
  <r>
    <n v="68"/>
    <n v="290511"/>
    <n v="276"/>
    <x v="0"/>
    <x v="0"/>
    <n v="56.172260000000001"/>
    <s v="H5"/>
    <s v="BOL"/>
    <x v="10"/>
    <s v="Alcohols; saturated monohydric, methanol (methyl alcohol)"/>
    <s v="DEU"/>
    <s v="Germany"/>
    <x v="0"/>
    <n v="16715.5934217916"/>
    <s v="Kg"/>
    <n v="16713.599999999999"/>
  </r>
  <r>
    <n v="68"/>
    <n v="290511"/>
    <n v="484"/>
    <x v="0"/>
    <x v="0"/>
    <n v="1.2096199999999999"/>
    <s v="H5"/>
    <s v="BOL"/>
    <x v="10"/>
    <s v="Alcohols; saturated monohydric, methanol (methyl alcohol)"/>
    <s v="MEX"/>
    <s v="Mexico"/>
    <x v="0"/>
    <n v="474"/>
    <s v="Kg"/>
    <n v="474"/>
  </r>
  <r>
    <n v="68"/>
    <n v="290511"/>
    <n v="528"/>
    <x v="0"/>
    <x v="0"/>
    <n v="26.258050000000001"/>
    <s v="H5"/>
    <s v="BOL"/>
    <x v="10"/>
    <s v="Alcohols; saturated monohydric, methanol (methyl alcohol)"/>
    <s v="NLD"/>
    <s v="Netherlands"/>
    <x v="0"/>
    <n v="23680"/>
    <s v="Kg"/>
    <n v="23680"/>
  </r>
  <r>
    <n v="68"/>
    <n v="290511"/>
    <n v="604"/>
    <x v="0"/>
    <x v="0"/>
    <n v="0.20244000000000001"/>
    <s v="H5"/>
    <s v="BOL"/>
    <x v="10"/>
    <s v="Alcohols; saturated monohydric, methanol (methyl alcohol)"/>
    <s v="PER"/>
    <s v="Peru"/>
    <x v="0"/>
    <n v="34.369999999999997"/>
    <s v="Kg"/>
    <n v="34"/>
  </r>
  <r>
    <n v="68"/>
    <n v="290511"/>
    <n v="842"/>
    <x v="0"/>
    <x v="0"/>
    <n v="2.1951100000000001"/>
    <s v="H5"/>
    <s v="BOL"/>
    <x v="10"/>
    <s v="Alcohols; saturated monohydric, methanol (methyl alcohol)"/>
    <s v="USA"/>
    <s v="USA,PR,USVI"/>
    <x v="0"/>
    <n v="0"/>
    <s v="N.Q."/>
    <m/>
  </r>
  <r>
    <n v="70"/>
    <n v="290511"/>
    <n v="0"/>
    <x v="0"/>
    <x v="0"/>
    <n v="424.57970999999998"/>
    <s v="H5"/>
    <s v="BIH"/>
    <x v="11"/>
    <s v="Alcohols; saturated monohydric, methanol (methyl alcohol)"/>
    <s v="WLD"/>
    <s v="World"/>
    <x v="0"/>
    <n v="765743.52"/>
    <s v="Kg"/>
    <n v="765743.52"/>
  </r>
  <r>
    <n v="70"/>
    <n v="290511"/>
    <n v="203"/>
    <x v="0"/>
    <x v="0"/>
    <n v="0.37648999999999999"/>
    <s v="H5"/>
    <s v="BIH"/>
    <x v="11"/>
    <s v="Alcohols; saturated monohydric, methanol (methyl alcohol)"/>
    <s v="CZE"/>
    <s v="Czech Rep"/>
    <x v="0"/>
    <n v="124"/>
    <s v="Kg"/>
    <n v="124"/>
  </r>
  <r>
    <n v="70"/>
    <n v="290511"/>
    <n v="251"/>
    <x v="0"/>
    <x v="0"/>
    <n v="9.8500000000000004E-2"/>
    <s v="H5"/>
    <s v="BIH"/>
    <x v="11"/>
    <s v="Alcohols; saturated monohydric, methanol (methyl alcohol)"/>
    <s v="FRA"/>
    <s v="France+Monac"/>
    <x v="0"/>
    <n v="16"/>
    <s v="Kg"/>
    <n v="16"/>
  </r>
  <r>
    <n v="70"/>
    <n v="290511"/>
    <n v="276"/>
    <x v="0"/>
    <x v="0"/>
    <n v="173.08455000000001"/>
    <s v="H5"/>
    <s v="BIH"/>
    <x v="11"/>
    <s v="Alcohols; saturated monohydric, methanol (methyl alcohol)"/>
    <s v="DEU"/>
    <s v="Germany"/>
    <x v="0"/>
    <n v="292827.52000000002"/>
    <s v="Kg"/>
    <n v="292827.52000000002"/>
  </r>
  <r>
    <n v="70"/>
    <n v="290511"/>
    <n v="616"/>
    <x v="0"/>
    <x v="0"/>
    <n v="2.8389999999999999E-2"/>
    <s v="H5"/>
    <s v="BIH"/>
    <x v="11"/>
    <s v="Alcohols; saturated monohydric, methanol (methyl alcohol)"/>
    <s v="POL"/>
    <s v="Poland"/>
    <x v="0"/>
    <n v="5"/>
    <s v="Kg"/>
    <n v="5"/>
  </r>
  <r>
    <n v="70"/>
    <n v="290511"/>
    <n v="682"/>
    <x v="0"/>
    <x v="0"/>
    <n v="37.896900000000002"/>
    <s v="H5"/>
    <s v="BIH"/>
    <x v="11"/>
    <s v="Alcohols; saturated monohydric, methanol (methyl alcohol)"/>
    <s v="SAU"/>
    <s v="Saudi Arabia"/>
    <x v="0"/>
    <n v="70560"/>
    <s v="Kg"/>
    <n v="70560"/>
  </r>
  <r>
    <n v="70"/>
    <n v="290511"/>
    <n v="688"/>
    <x v="0"/>
    <x v="0"/>
    <n v="206.2808"/>
    <s v="H5"/>
    <s v="BIH"/>
    <x v="11"/>
    <s v="Alcohols; saturated monohydric, methanol (methyl alcohol)"/>
    <s v="SER"/>
    <s v="Yugoslavia"/>
    <x v="0"/>
    <n v="398936"/>
    <s v="Kg"/>
    <n v="398936"/>
  </r>
  <r>
    <n v="70"/>
    <n v="290511"/>
    <n v="705"/>
    <x v="0"/>
    <x v="0"/>
    <n v="1.1543000000000001"/>
    <s v="H5"/>
    <s v="BIH"/>
    <x v="11"/>
    <s v="Alcohols; saturated monohydric, methanol (methyl alcohol)"/>
    <s v="SVN"/>
    <s v="Slovenia"/>
    <x v="0"/>
    <n v="1600"/>
    <s v="Kg"/>
    <n v="1600"/>
  </r>
  <r>
    <n v="70"/>
    <n v="290511"/>
    <n v="826"/>
    <x v="0"/>
    <x v="0"/>
    <n v="5.5374999999999996"/>
    <s v="H5"/>
    <s v="BIH"/>
    <x v="11"/>
    <s v="Alcohols; saturated monohydric, methanol (methyl alcohol)"/>
    <s v="GBR"/>
    <s v="Untd.Kingdom"/>
    <x v="0"/>
    <n v="1642.5"/>
    <s v="Kg"/>
    <n v="1642.5"/>
  </r>
  <r>
    <n v="70"/>
    <n v="290511"/>
    <n v="842"/>
    <x v="0"/>
    <x v="0"/>
    <n v="0.12228"/>
    <s v="H5"/>
    <s v="BIH"/>
    <x v="11"/>
    <s v="Alcohols; saturated monohydric, methanol (methyl alcohol)"/>
    <s v="USA"/>
    <s v="USA,PR,USVI"/>
    <x v="0"/>
    <n v="32.5"/>
    <s v="Kg"/>
    <n v="32.5"/>
  </r>
  <r>
    <n v="72"/>
    <n v="290511"/>
    <n v="0"/>
    <x v="0"/>
    <x v="0"/>
    <n v="82.414229279975899"/>
    <s v="H5"/>
    <s v="BWA"/>
    <x v="12"/>
    <s v="Alcohols; saturated monohydric, methanol (methyl alcohol)"/>
    <s v="WLD"/>
    <s v="World"/>
    <x v="0"/>
    <n v="51662.239999999998"/>
    <s v="Kg"/>
    <n v="62751.5"/>
  </r>
  <r>
    <n v="72"/>
    <n v="290511"/>
    <n v="710"/>
    <x v="0"/>
    <x v="0"/>
    <n v="82.414229279975899"/>
    <s v="H5"/>
    <s v="BWA"/>
    <x v="12"/>
    <s v="Alcohols; saturated monohydric, methanol (methyl alcohol)"/>
    <s v="ZAF"/>
    <s v="South Africa"/>
    <x v="0"/>
    <n v="51662.239999999998"/>
    <s v="Kg"/>
    <n v="62751.5"/>
  </r>
  <r>
    <n v="76"/>
    <n v="290511"/>
    <n v="0"/>
    <x v="0"/>
    <x v="0"/>
    <n v="615166.92500000005"/>
    <s v="H5"/>
    <s v="BRA"/>
    <x v="13"/>
    <s v="Alcohols; saturated monohydric, methanol (methyl alcohol)"/>
    <s v="WLD"/>
    <s v="World"/>
    <x v="0"/>
    <n v="0"/>
    <s v="N.Q."/>
    <m/>
  </r>
  <r>
    <n v="76"/>
    <n v="290511"/>
    <n v="31"/>
    <x v="0"/>
    <x v="0"/>
    <n v="1904.4480000000001"/>
    <s v="H5"/>
    <s v="BRA"/>
    <x v="13"/>
    <s v="Alcohols; saturated monohydric, methanol (methyl alcohol)"/>
    <s v="AZE"/>
    <s v="Azerbaijan"/>
    <x v="0"/>
    <n v="3902810"/>
    <s v="Kg"/>
    <n v="3902810"/>
  </r>
  <r>
    <n v="76"/>
    <n v="290511"/>
    <n v="32"/>
    <x v="0"/>
    <x v="0"/>
    <n v="39312.624000000003"/>
    <s v="H5"/>
    <s v="BRA"/>
    <x v="13"/>
    <s v="Alcohols; saturated monohydric, methanol (methyl alcohol)"/>
    <s v="ARG"/>
    <s v="Argentina"/>
    <x v="0"/>
    <n v="87468868"/>
    <s v="Kg"/>
    <n v="87468868"/>
  </r>
  <r>
    <n v="76"/>
    <n v="290511"/>
    <n v="36"/>
    <x v="0"/>
    <x v="0"/>
    <n v="6.1849999999999996"/>
    <s v="H5"/>
    <s v="BRA"/>
    <x v="13"/>
    <s v="Alcohols; saturated monohydric, methanol (methyl alcohol)"/>
    <s v="AUS"/>
    <s v="Australia"/>
    <x v="0"/>
    <n v="0"/>
    <s v="N.Q."/>
    <m/>
  </r>
  <r>
    <n v="76"/>
    <n v="290511"/>
    <n v="48"/>
    <x v="0"/>
    <x v="0"/>
    <n v="1.5269999999999999"/>
    <s v="H5"/>
    <s v="BRA"/>
    <x v="13"/>
    <s v="Alcohols; saturated monohydric, methanol (methyl alcohol)"/>
    <s v="BHR"/>
    <s v="Bahrain"/>
    <x v="0"/>
    <n v="1315"/>
    <s v="Kg"/>
    <n v="1315"/>
  </r>
  <r>
    <n v="76"/>
    <n v="290511"/>
    <n v="152"/>
    <x v="0"/>
    <x v="0"/>
    <n v="241542.01"/>
    <s v="H5"/>
    <s v="BRA"/>
    <x v="13"/>
    <s v="Alcohols; saturated monohydric, methanol (methyl alcohol)"/>
    <s v="CHL"/>
    <s v="Chile"/>
    <x v="0"/>
    <n v="503775052"/>
    <s v="Kg"/>
    <n v="503775052"/>
  </r>
  <r>
    <n v="76"/>
    <n v="290511"/>
    <n v="251"/>
    <x v="0"/>
    <x v="0"/>
    <n v="0.96799999999999997"/>
    <s v="H5"/>
    <s v="BRA"/>
    <x v="13"/>
    <s v="Alcohols; saturated monohydric, methanol (methyl alcohol)"/>
    <s v="FRA"/>
    <s v="France+Monac"/>
    <x v="0"/>
    <n v="470.38974015915301"/>
    <s v="Kg"/>
    <n v="470.39"/>
  </r>
  <r>
    <n v="76"/>
    <n v="290511"/>
    <n v="276"/>
    <x v="0"/>
    <x v="0"/>
    <n v="418.74700000000001"/>
    <s v="H5"/>
    <s v="BRA"/>
    <x v="13"/>
    <s v="Alcohols; saturated monohydric, methanol (methyl alcohol)"/>
    <s v="DEU"/>
    <s v="Germany"/>
    <x v="0"/>
    <n v="265272.12072353001"/>
    <s v="Kg"/>
    <n v="265272.12"/>
  </r>
  <r>
    <n v="76"/>
    <n v="290511"/>
    <n v="392"/>
    <x v="0"/>
    <x v="0"/>
    <n v="2.8109999999999999"/>
    <s v="H5"/>
    <s v="BRA"/>
    <x v="13"/>
    <s v="Alcohols; saturated monohydric, methanol (methyl alcohol)"/>
    <s v="JPN"/>
    <s v="Japan"/>
    <x v="0"/>
    <n v="114"/>
    <s v="Kg"/>
    <n v="114"/>
  </r>
  <r>
    <n v="76"/>
    <n v="290511"/>
    <n v="410"/>
    <x v="0"/>
    <x v="0"/>
    <n v="6.5060000000000002"/>
    <s v="H5"/>
    <s v="BRA"/>
    <x v="13"/>
    <s v="Alcohols; saturated monohydric, methanol (methyl alcohol)"/>
    <s v="KOR"/>
    <s v="Korea Rep."/>
    <x v="0"/>
    <n v="14160.1889732249"/>
    <s v="Kg"/>
    <n v="14160.19"/>
  </r>
  <r>
    <n v="76"/>
    <n v="290511"/>
    <n v="484"/>
    <x v="0"/>
    <x v="0"/>
    <n v="272.12900000000002"/>
    <s v="H5"/>
    <s v="BRA"/>
    <x v="13"/>
    <s v="Alcohols; saturated monohydric, methanol (methyl alcohol)"/>
    <s v="MEX"/>
    <s v="Mexico"/>
    <x v="0"/>
    <n v="81510"/>
    <s v="Kg"/>
    <n v="81510"/>
  </r>
  <r>
    <n v="76"/>
    <n v="290511"/>
    <n v="616"/>
    <x v="0"/>
    <x v="0"/>
    <n v="59.204999999999998"/>
    <s v="H5"/>
    <s v="BRA"/>
    <x v="13"/>
    <s v="Alcohols; saturated monohydric, methanol (methyl alcohol)"/>
    <s v="POL"/>
    <s v="Poland"/>
    <x v="0"/>
    <n v="2048"/>
    <s v="Kg"/>
    <n v="2048"/>
  </r>
  <r>
    <n v="76"/>
    <n v="290511"/>
    <n v="699"/>
    <x v="0"/>
    <x v="0"/>
    <n v="0.29299999999999998"/>
    <s v="H5"/>
    <s v="BRA"/>
    <x v="13"/>
    <s v="Alcohols; saturated monohydric, methanol (methyl alcohol)"/>
    <s v="IND"/>
    <s v="India"/>
    <x v="0"/>
    <n v="669.65563848779198"/>
    <s v="Kg"/>
    <n v="669.66"/>
  </r>
  <r>
    <n v="76"/>
    <n v="290511"/>
    <n v="724"/>
    <x v="0"/>
    <x v="0"/>
    <n v="8.3979999999999997"/>
    <s v="H5"/>
    <s v="BRA"/>
    <x v="13"/>
    <s v="Alcohols; saturated monohydric, methanol (methyl alcohol)"/>
    <s v="ESP"/>
    <s v="Spain"/>
    <x v="0"/>
    <n v="1917"/>
    <s v="Kg"/>
    <n v="1917"/>
  </r>
  <r>
    <n v="76"/>
    <n v="290511"/>
    <n v="757"/>
    <x v="0"/>
    <x v="0"/>
    <n v="0.79800000000000004"/>
    <s v="H5"/>
    <s v="BRA"/>
    <x v="13"/>
    <s v="Alcohols; saturated monohydric, methanol (methyl alcohol)"/>
    <s v="CHE"/>
    <s v="Switz.Liecht"/>
    <x v="0"/>
    <n v="1823.8402713763101"/>
    <s v="Kg"/>
    <n v="1823.84"/>
  </r>
  <r>
    <n v="76"/>
    <n v="290511"/>
    <n v="780"/>
    <x v="0"/>
    <x v="0"/>
    <n v="232551.198"/>
    <s v="H5"/>
    <s v="BRA"/>
    <x v="13"/>
    <s v="Alcohols; saturated monohydric, methanol (methyl alcohol)"/>
    <s v="TTO"/>
    <s v="Trinidad Tbg"/>
    <x v="0"/>
    <n v="533665272"/>
    <s v="Kg"/>
    <n v="533665272"/>
  </r>
  <r>
    <n v="76"/>
    <n v="290511"/>
    <n v="842"/>
    <x v="0"/>
    <x v="0"/>
    <n v="11421.493"/>
    <s v="H5"/>
    <s v="BRA"/>
    <x v="13"/>
    <s v="Alcohols; saturated monohydric, methanol (methyl alcohol)"/>
    <s v="USA"/>
    <s v="USA,PR,USVI"/>
    <x v="0"/>
    <n v="29451726.932034701"/>
    <s v="Kg"/>
    <n v="29451726.93"/>
  </r>
  <r>
    <n v="76"/>
    <n v="290511"/>
    <n v="862"/>
    <x v="0"/>
    <x v="0"/>
    <n v="87657.585000000006"/>
    <s v="H5"/>
    <s v="BRA"/>
    <x v="13"/>
    <s v="Alcohols; saturated monohydric, methanol (methyl alcohol)"/>
    <s v="VEN"/>
    <s v="Venezuela"/>
    <x v="0"/>
    <n v="247325531"/>
    <s v="Kg"/>
    <n v="247325531"/>
  </r>
  <r>
    <n v="84"/>
    <n v="290511"/>
    <n v="0"/>
    <x v="0"/>
    <x v="0"/>
    <n v="1.756505"/>
    <s v="H5"/>
    <s v="BLZ"/>
    <x v="14"/>
    <s v="Alcohols; saturated monohydric, methanol (methyl alcohol)"/>
    <s v="WLD"/>
    <s v="World"/>
    <x v="0"/>
    <n v="492.3"/>
    <s v="Kg"/>
    <n v="492.3"/>
  </r>
  <r>
    <n v="84"/>
    <n v="290511"/>
    <n v="484"/>
    <x v="0"/>
    <x v="0"/>
    <n v="0.89207499999999995"/>
    <s v="H5"/>
    <s v="BLZ"/>
    <x v="14"/>
    <s v="Alcohols; saturated monohydric, methanol (methyl alcohol)"/>
    <s v="MEX"/>
    <s v="Mexico"/>
    <x v="0"/>
    <n v="353"/>
    <s v="Kg"/>
    <n v="353"/>
  </r>
  <r>
    <n v="84"/>
    <n v="290511"/>
    <n v="842"/>
    <x v="0"/>
    <x v="0"/>
    <n v="0.86443000000000003"/>
    <s v="H5"/>
    <s v="BLZ"/>
    <x v="14"/>
    <s v="Alcohols; saturated monohydric, methanol (methyl alcohol)"/>
    <s v="USA"/>
    <s v="USA,PR,USVI"/>
    <x v="0"/>
    <n v="139.30000000000001"/>
    <s v="Kg"/>
    <n v="139.30000000000001"/>
  </r>
  <r>
    <n v="96"/>
    <n v="290511"/>
    <n v="0"/>
    <x v="0"/>
    <x v="0"/>
    <n v="3.8769100000000001"/>
    <s v="H5"/>
    <s v="BRN"/>
    <x v="15"/>
    <s v="Alcohols; saturated monohydric, methanol (methyl alcohol)"/>
    <s v="WLD"/>
    <s v="World"/>
    <x v="0"/>
    <n v="0"/>
    <s v="N.Q."/>
    <m/>
  </r>
  <r>
    <n v="96"/>
    <n v="290511"/>
    <n v="276"/>
    <x v="0"/>
    <x v="0"/>
    <n v="1.4851099999999999"/>
    <s v="H5"/>
    <s v="BRN"/>
    <x v="15"/>
    <s v="Alcohols; saturated monohydric, methanol (methyl alcohol)"/>
    <s v="DEU"/>
    <s v="Germany"/>
    <x v="0"/>
    <n v="259"/>
    <s v="Kg"/>
    <n v="259"/>
  </r>
  <r>
    <n v="96"/>
    <n v="290511"/>
    <n v="458"/>
    <x v="0"/>
    <x v="0"/>
    <n v="1.1605399999999999"/>
    <s v="H5"/>
    <s v="BRN"/>
    <x v="15"/>
    <s v="Alcohols; saturated monohydric, methanol (methyl alcohol)"/>
    <s v="MYS"/>
    <s v="Malaysia"/>
    <x v="0"/>
    <n v="493"/>
    <s v="Kg"/>
    <n v="493"/>
  </r>
  <r>
    <n v="96"/>
    <n v="290511"/>
    <n v="826"/>
    <x v="0"/>
    <x v="0"/>
    <n v="1.23126"/>
    <s v="H5"/>
    <s v="BRN"/>
    <x v="15"/>
    <s v="Alcohols; saturated monohydric, methanol (methyl alcohol)"/>
    <s v="GBR"/>
    <s v="Untd.Kingdom"/>
    <x v="0"/>
    <n v="0"/>
    <s v="N.Q."/>
    <m/>
  </r>
  <r>
    <n v="97"/>
    <n v="290511"/>
    <n v="12"/>
    <x v="0"/>
    <x v="0"/>
    <n v="3973.522665"/>
    <s v="H5"/>
    <s v="EUN"/>
    <x v="16"/>
    <s v="Alcohols; saturated monohydric, methanol (methyl alcohol)"/>
    <s v="DZA"/>
    <s v="Algeria"/>
    <x v="0"/>
    <n v="8555010"/>
    <s v="Kg"/>
    <n v="8555010"/>
  </r>
  <r>
    <n v="97"/>
    <n v="290511"/>
    <n v="31"/>
    <x v="0"/>
    <x v="0"/>
    <n v="35476.040657999998"/>
    <s v="H5"/>
    <s v="EUN"/>
    <x v="16"/>
    <s v="Alcohols; saturated monohydric, methanol (methyl alcohol)"/>
    <s v="AZE"/>
    <s v="Azerbaijan"/>
    <x v="0"/>
    <n v="84423800"/>
    <s v="Kg"/>
    <n v="84423800"/>
  </r>
  <r>
    <n v="97"/>
    <n v="290511"/>
    <n v="112"/>
    <x v="0"/>
    <x v="0"/>
    <n v="7840.1382620000004"/>
    <s v="H5"/>
    <s v="EUN"/>
    <x v="16"/>
    <s v="Alcohols; saturated monohydric, methanol (methyl alcohol)"/>
    <s v="BLR"/>
    <s v="Belarus"/>
    <x v="0"/>
    <n v="20806480"/>
    <s v="Kg"/>
    <n v="20806480"/>
  </r>
  <r>
    <n v="97"/>
    <n v="290511"/>
    <n v="124"/>
    <x v="0"/>
    <x v="0"/>
    <n v="6.3390089999999999"/>
    <s v="H5"/>
    <s v="EUN"/>
    <x v="16"/>
    <s v="Alcohols; saturated monohydric, methanol (methyl alcohol)"/>
    <s v="CAN"/>
    <s v="Canada"/>
    <x v="0"/>
    <n v="16319.718999999999"/>
    <s v="Kg"/>
    <n v="16319.72"/>
  </r>
  <r>
    <n v="97"/>
    <n v="290511"/>
    <n v="152"/>
    <x v="0"/>
    <x v="0"/>
    <n v="8445.8216190000003"/>
    <s v="H5"/>
    <s v="EUN"/>
    <x v="16"/>
    <s v="Alcohols; saturated monohydric, methanol (methyl alcohol)"/>
    <s v="CHL"/>
    <s v="Chile"/>
    <x v="0"/>
    <n v="24436600"/>
    <s v="Kg"/>
    <n v="24436600"/>
  </r>
  <r>
    <n v="97"/>
    <n v="290511"/>
    <n v="156"/>
    <x v="0"/>
    <x v="0"/>
    <n v="1126.5971050000001"/>
    <s v="H5"/>
    <s v="EUN"/>
    <x v="16"/>
    <s v="Alcohols; saturated monohydric, methanol (methyl alcohol)"/>
    <s v="CHN"/>
    <s v="China"/>
    <x v="0"/>
    <n v="359145.55200000003"/>
    <s v="Kg"/>
    <n v="359145.55"/>
  </r>
  <r>
    <n v="97"/>
    <n v="290511"/>
    <n v="188"/>
    <x v="0"/>
    <x v="0"/>
    <n v="8.5194100000000006"/>
    <s v="H5"/>
    <s v="EUN"/>
    <x v="16"/>
    <s v="Alcohols; saturated monohydric, methanol (methyl alcohol)"/>
    <s v="CRI"/>
    <s v="Costa Rica"/>
    <x v="0"/>
    <n v="802"/>
    <s v="Kg"/>
    <n v="802"/>
  </r>
  <r>
    <n v="97"/>
    <n v="290511"/>
    <n v="226"/>
    <x v="0"/>
    <x v="0"/>
    <n v="229889.563616"/>
    <s v="H5"/>
    <s v="EUN"/>
    <x v="16"/>
    <s v="Alcohols; saturated monohydric, methanol (methyl alcohol)"/>
    <s v="GNQ"/>
    <s v="Eq.Guinea"/>
    <x v="0"/>
    <n v="683788160"/>
    <s v="Kg"/>
    <n v="683788160"/>
  </r>
  <r>
    <n v="97"/>
    <n v="290511"/>
    <n v="268"/>
    <x v="0"/>
    <x v="0"/>
    <n v="13065.134494"/>
    <s v="H5"/>
    <s v="EUN"/>
    <x v="16"/>
    <s v="Alcohols; saturated monohydric, methanol (methyl alcohol)"/>
    <s v="GEO"/>
    <s v="Georgia"/>
    <x v="0"/>
    <n v="33003100"/>
    <s v="Kg"/>
    <n v="33003100"/>
  </r>
  <r>
    <n v="97"/>
    <n v="290511"/>
    <n v="288"/>
    <x v="0"/>
    <x v="0"/>
    <n v="8.3953E-2"/>
    <s v="H5"/>
    <s v="EUN"/>
    <x v="16"/>
    <s v="Alcohols; saturated monohydric, methanol (methyl alcohol)"/>
    <s v="GHA"/>
    <s v="Ghana"/>
    <x v="0"/>
    <n v="12"/>
    <s v="Kg"/>
    <n v="12"/>
  </r>
  <r>
    <n v="97"/>
    <n v="290511"/>
    <n v="344"/>
    <x v="0"/>
    <x v="0"/>
    <n v="3.0305689999999998"/>
    <s v="H5"/>
    <s v="EUN"/>
    <x v="16"/>
    <s v="Alcohols; saturated monohydric, methanol (methyl alcohol)"/>
    <s v="HKG"/>
    <s v="Hong Kong"/>
    <x v="0"/>
    <n v="400"/>
    <s v="Kg"/>
    <n v="400"/>
  </r>
  <r>
    <n v="97"/>
    <n v="290511"/>
    <n v="352"/>
    <x v="0"/>
    <x v="0"/>
    <n v="2.964353"/>
    <s v="H5"/>
    <s v="EUN"/>
    <x v="16"/>
    <s v="Alcohols; saturated monohydric, methanol (methyl alcohol)"/>
    <s v="ISL"/>
    <s v="Iceland"/>
    <x v="0"/>
    <n v="18031"/>
    <s v="Kg"/>
    <n v="18031"/>
  </r>
  <r>
    <n v="97"/>
    <n v="290511"/>
    <n v="376"/>
    <x v="0"/>
    <x v="0"/>
    <n v="1231.1227590000001"/>
    <s v="H5"/>
    <s v="EUN"/>
    <x v="16"/>
    <s v="Alcohols; saturated monohydric, methanol (methyl alcohol)"/>
    <s v="ISR"/>
    <s v="Israel"/>
    <x v="0"/>
    <n v="1329771.784"/>
    <s v="Kg"/>
    <n v="1329771.78"/>
  </r>
  <r>
    <n v="97"/>
    <n v="290511"/>
    <n v="392"/>
    <x v="0"/>
    <x v="0"/>
    <n v="20.822596999999998"/>
    <s v="H5"/>
    <s v="EUN"/>
    <x v="16"/>
    <s v="Alcohols; saturated monohydric, methanol (methyl alcohol)"/>
    <s v="JPN"/>
    <s v="Japan"/>
    <x v="0"/>
    <n v="67326"/>
    <s v="Kg"/>
    <n v="67326"/>
  </r>
  <r>
    <n v="97"/>
    <n v="290511"/>
    <n v="434"/>
    <x v="0"/>
    <x v="0"/>
    <n v="22049.352092000001"/>
    <s v="H5"/>
    <s v="EUN"/>
    <x v="16"/>
    <s v="Alcohols; saturated monohydric, methanol (methyl alcohol)"/>
    <s v="LBY"/>
    <s v="Libya"/>
    <x v="0"/>
    <n v="55518970"/>
    <s v="Kg"/>
    <n v="55518970"/>
  </r>
  <r>
    <n v="97"/>
    <n v="290511"/>
    <n v="484"/>
    <x v="0"/>
    <x v="0"/>
    <n v="4.0203000000000003E-2"/>
    <s v="H5"/>
    <s v="EUN"/>
    <x v="16"/>
    <s v="Alcohols; saturated monohydric, methanol (methyl alcohol)"/>
    <s v="MEX"/>
    <s v="Mexico"/>
    <x v="0"/>
    <n v="1"/>
    <s v="Kg"/>
    <n v="1"/>
  </r>
  <r>
    <n v="97"/>
    <n v="290511"/>
    <n v="498"/>
    <x v="0"/>
    <x v="0"/>
    <n v="9.8591040000000003"/>
    <s v="H5"/>
    <s v="EUN"/>
    <x v="16"/>
    <s v="Alcohols; saturated monohydric, methanol (methyl alcohol)"/>
    <s v="MDA"/>
    <s v="Rep.Moldova"/>
    <x v="0"/>
    <n v="20475"/>
    <s v="Kg"/>
    <n v="20475"/>
  </r>
  <r>
    <n v="97"/>
    <n v="290511"/>
    <n v="512"/>
    <x v="0"/>
    <x v="0"/>
    <n v="65779.428906999994"/>
    <s v="H5"/>
    <s v="EUN"/>
    <x v="16"/>
    <s v="Alcohols; saturated monohydric, methanol (methyl alcohol)"/>
    <s v="OMN"/>
    <s v="Oman"/>
    <x v="0"/>
    <n v="182380900"/>
    <s v="Kg"/>
    <n v="182380900"/>
  </r>
  <r>
    <n v="97"/>
    <n v="290511"/>
    <n v="579"/>
    <x v="0"/>
    <x v="0"/>
    <n v="133684.14026300001"/>
    <s v="H5"/>
    <s v="EUN"/>
    <x v="16"/>
    <s v="Alcohols; saturated monohydric, methanol (methyl alcohol)"/>
    <s v="NOR"/>
    <s v="Norway,Sb,JM"/>
    <x v="0"/>
    <n v="346838992"/>
    <s v="Kg"/>
    <n v="346838992"/>
  </r>
  <r>
    <n v="97"/>
    <n v="290511"/>
    <n v="634"/>
    <x v="0"/>
    <x v="0"/>
    <n v="31858.600958999999"/>
    <s v="H5"/>
    <s v="EUN"/>
    <x v="16"/>
    <s v="Alcohols; saturated monohydric, methanol (methyl alcohol)"/>
    <s v="QAT"/>
    <s v="Qatar"/>
    <x v="0"/>
    <n v="87143320"/>
    <s v="Kg"/>
    <n v="87143320"/>
  </r>
  <r>
    <n v="97"/>
    <n v="290511"/>
    <n v="643"/>
    <x v="0"/>
    <x v="0"/>
    <n v="519106.79085699999"/>
    <s v="H5"/>
    <s v="EUN"/>
    <x v="16"/>
    <s v="Alcohols; saturated monohydric, methanol (methyl alcohol)"/>
    <s v="RUS"/>
    <s v="Russian Fed"/>
    <x v="0"/>
    <n v="1369117370"/>
    <s v="Kg"/>
    <n v="1369117370"/>
  </r>
  <r>
    <n v="97"/>
    <n v="290511"/>
    <n v="682"/>
    <x v="0"/>
    <x v="0"/>
    <n v="73268.807503999997"/>
    <s v="H5"/>
    <s v="EUN"/>
    <x v="16"/>
    <s v="Alcohols; saturated monohydric, methanol (methyl alcohol)"/>
    <s v="SAU"/>
    <s v="Saudi Arabia"/>
    <x v="0"/>
    <n v="195121186.817"/>
    <s v="Kg"/>
    <n v="195121186.81999999"/>
  </r>
  <r>
    <n v="97"/>
    <n v="290511"/>
    <n v="688"/>
    <x v="0"/>
    <x v="0"/>
    <n v="36037.900783999998"/>
    <s v="H5"/>
    <s v="EUN"/>
    <x v="16"/>
    <s v="Alcohols; saturated monohydric, methanol (methyl alcohol)"/>
    <s v="SER"/>
    <s v="Yugoslavia"/>
    <x v="0"/>
    <n v="94098930"/>
    <s v="Kg"/>
    <n v="94098930"/>
  </r>
  <r>
    <n v="97"/>
    <n v="290511"/>
    <n v="699"/>
    <x v="0"/>
    <x v="0"/>
    <n v="127.004836"/>
    <s v="H5"/>
    <s v="EUN"/>
    <x v="16"/>
    <s v="Alcohols; saturated monohydric, methanol (methyl alcohol)"/>
    <s v="IND"/>
    <s v="India"/>
    <x v="0"/>
    <n v="307647.43300000002"/>
    <s v="Kg"/>
    <n v="307647.43"/>
  </r>
  <r>
    <n v="97"/>
    <n v="290511"/>
    <n v="757"/>
    <x v="0"/>
    <x v="0"/>
    <n v="503.11817200000002"/>
    <s v="H5"/>
    <s v="EUN"/>
    <x v="16"/>
    <s v="Alcohols; saturated monohydric, methanol (methyl alcohol)"/>
    <s v="CHE"/>
    <s v="Switz.Liecht"/>
    <x v="0"/>
    <n v="1402297.4480000001"/>
    <s v="Kg"/>
    <n v="1402297.45"/>
  </r>
  <r>
    <n v="97"/>
    <n v="290511"/>
    <n v="780"/>
    <x v="0"/>
    <x v="0"/>
    <n v="551757.06436099997"/>
    <s v="H5"/>
    <s v="EUN"/>
    <x v="16"/>
    <s v="Alcohols; saturated monohydric, methanol (methyl alcohol)"/>
    <s v="TTO"/>
    <s v="Trinidad Tbg"/>
    <x v="0"/>
    <n v="1556163554.339"/>
    <s v="Kg"/>
    <n v="1556163554.3399999"/>
  </r>
  <r>
    <n v="97"/>
    <n v="290511"/>
    <n v="784"/>
    <x v="0"/>
    <x v="0"/>
    <n v="2878.2516860000001"/>
    <s v="H5"/>
    <s v="EUN"/>
    <x v="16"/>
    <s v="Alcohols; saturated monohydric, methanol (methyl alcohol)"/>
    <s v="ARE"/>
    <s v="Untd Arab Em"/>
    <x v="0"/>
    <n v="7499830"/>
    <s v="Kg"/>
    <n v="7499830"/>
  </r>
  <r>
    <n v="97"/>
    <n v="290511"/>
    <n v="788"/>
    <x v="0"/>
    <x v="0"/>
    <n v="5.4131660000000004"/>
    <s v="H5"/>
    <s v="EUN"/>
    <x v="16"/>
    <s v="Alcohols; saturated monohydric, methanol (methyl alcohol)"/>
    <s v="TUN"/>
    <s v="Tunisia"/>
    <x v="0"/>
    <n v="1401"/>
    <s v="Kg"/>
    <n v="1401"/>
  </r>
  <r>
    <n v="97"/>
    <n v="290511"/>
    <n v="792"/>
    <x v="0"/>
    <x v="0"/>
    <n v="779.64368200000001"/>
    <s v="H5"/>
    <s v="EUN"/>
    <x v="16"/>
    <s v="Alcohols; saturated monohydric, methanol (methyl alcohol)"/>
    <s v="TUR"/>
    <s v="Turkey"/>
    <x v="0"/>
    <n v="1730012"/>
    <s v="Kg"/>
    <n v="1730012"/>
  </r>
  <r>
    <n v="97"/>
    <n v="290511"/>
    <n v="807"/>
    <x v="0"/>
    <x v="0"/>
    <n v="0.326351"/>
    <s v="H5"/>
    <s v="EUN"/>
    <x v="16"/>
    <s v="Alcohols; saturated monohydric, methanol (methyl alcohol)"/>
    <s v="MKD"/>
    <s v="TFYR Macedna"/>
    <x v="0"/>
    <n v="95"/>
    <s v="Kg"/>
    <n v="95"/>
  </r>
  <r>
    <n v="97"/>
    <n v="290511"/>
    <n v="818"/>
    <x v="0"/>
    <x v="0"/>
    <n v="228220.71108000001"/>
    <s v="H5"/>
    <s v="EUN"/>
    <x v="16"/>
    <s v="Alcohols; saturated monohydric, methanol (methyl alcohol)"/>
    <s v="EGY"/>
    <s v="Egypt"/>
    <x v="0"/>
    <n v="618897410"/>
    <s v="Kg"/>
    <n v="618897410"/>
  </r>
  <r>
    <n v="97"/>
    <n v="290511"/>
    <n v="826"/>
    <x v="0"/>
    <x v="0"/>
    <n v="1466.1165880000001"/>
    <s v="H5"/>
    <s v="EUN"/>
    <x v="16"/>
    <s v="Alcohols; saturated monohydric, methanol (methyl alcohol)"/>
    <s v="GBR"/>
    <s v="Untd.Kingdom"/>
    <x v="0"/>
    <n v="560010.28599999996"/>
    <s v="Kg"/>
    <n v="560010.29"/>
  </r>
  <r>
    <n v="97"/>
    <n v="290511"/>
    <n v="842"/>
    <x v="0"/>
    <x v="0"/>
    <n v="264395.507729"/>
    <s v="H5"/>
    <s v="EUN"/>
    <x v="16"/>
    <s v="Alcohols; saturated monohydric, methanol (methyl alcohol)"/>
    <s v="USA"/>
    <s v="USA,PR,USVI"/>
    <x v="0"/>
    <n v="711941590.31799996"/>
    <s v="Kg"/>
    <n v="711941590.32000005"/>
  </r>
  <r>
    <n v="97"/>
    <n v="290511"/>
    <n v="862"/>
    <x v="0"/>
    <x v="0"/>
    <n v="103679.358227"/>
    <s v="H5"/>
    <s v="EUN"/>
    <x v="16"/>
    <s v="Alcohols; saturated monohydric, methanol (methyl alcohol)"/>
    <s v="VEN"/>
    <s v="Venezuela"/>
    <x v="0"/>
    <n v="315217116"/>
    <s v="Kg"/>
    <n v="315217116"/>
  </r>
  <r>
    <n v="97"/>
    <n v="290511"/>
    <n v="899"/>
    <x v="0"/>
    <x v="0"/>
    <n v="110.09490099999999"/>
    <s v="H5"/>
    <s v="EUN"/>
    <x v="16"/>
    <s v="Alcohols; saturated monohydric, methanol (methyl alcohol)"/>
    <s v="UNS"/>
    <s v="Areas nes"/>
    <x v="0"/>
    <n v="117321"/>
    <s v="Kg"/>
    <n v="117321"/>
  </r>
  <r>
    <n v="100"/>
    <n v="290511"/>
    <n v="0"/>
    <x v="0"/>
    <x v="0"/>
    <n v="18174.2937242138"/>
    <s v="H5"/>
    <s v="BGR"/>
    <x v="17"/>
    <s v="Alcohols; saturated monohydric, methanol (methyl alcohol)"/>
    <s v="WLD"/>
    <s v="World"/>
    <x v="0"/>
    <n v="39398737"/>
    <s v="Kg"/>
    <n v="39398737"/>
  </r>
  <r>
    <n v="100"/>
    <n v="290511"/>
    <n v="40"/>
    <x v="0"/>
    <x v="0"/>
    <n v="10.07029358918"/>
    <s v="H5"/>
    <s v="BGR"/>
    <x v="17"/>
    <s v="Alcohols; saturated monohydric, methanol (methyl alcohol)"/>
    <s v="AUT"/>
    <s v="Austria"/>
    <x v="0"/>
    <n v="3199"/>
    <s v="Kg"/>
    <n v="3199"/>
  </r>
  <r>
    <n v="100"/>
    <n v="290511"/>
    <n v="56"/>
    <x v="0"/>
    <x v="0"/>
    <n v="7.1690525275199999"/>
    <s v="H5"/>
    <s v="BGR"/>
    <x v="17"/>
    <s v="Alcohols; saturated monohydric, methanol (methyl alcohol)"/>
    <s v="BEL"/>
    <s v="Belgium"/>
    <x v="0"/>
    <n v="2070"/>
    <s v="Kg"/>
    <n v="2070"/>
  </r>
  <r>
    <n v="100"/>
    <n v="290511"/>
    <n v="251"/>
    <x v="0"/>
    <x v="0"/>
    <n v="1.61751142975"/>
    <s v="H5"/>
    <s v="BGR"/>
    <x v="17"/>
    <s v="Alcohols; saturated monohydric, methanol (methyl alcohol)"/>
    <s v="FRA"/>
    <s v="France+Monac"/>
    <x v="0"/>
    <n v="29"/>
    <s v="Kg"/>
    <n v="29"/>
  </r>
  <r>
    <n v="100"/>
    <n v="290511"/>
    <n v="276"/>
    <x v="0"/>
    <x v="0"/>
    <n v="63.99419425544"/>
    <s v="H5"/>
    <s v="BGR"/>
    <x v="17"/>
    <s v="Alcohols; saturated monohydric, methanol (methyl alcohol)"/>
    <s v="DEU"/>
    <s v="Germany"/>
    <x v="0"/>
    <n v="22360"/>
    <s v="Kg"/>
    <n v="22360"/>
  </r>
  <r>
    <n v="100"/>
    <n v="290511"/>
    <n v="434"/>
    <x v="0"/>
    <x v="0"/>
    <n v="1752.95004567245"/>
    <s v="H5"/>
    <s v="BGR"/>
    <x v="17"/>
    <s v="Alcohols; saturated monohydric, methanol (methyl alcohol)"/>
    <s v="LBY"/>
    <s v="Libya"/>
    <x v="0"/>
    <n v="4219870"/>
    <s v="Kg"/>
    <n v="4219870"/>
  </r>
  <r>
    <n v="100"/>
    <n v="290511"/>
    <n v="642"/>
    <x v="0"/>
    <x v="0"/>
    <n v="11090.948743446799"/>
    <s v="H5"/>
    <s v="BGR"/>
    <x v="17"/>
    <s v="Alcohols; saturated monohydric, methanol (methyl alcohol)"/>
    <s v="ROM"/>
    <s v="Romania"/>
    <x v="0"/>
    <n v="22691353"/>
    <s v="Kg"/>
    <n v="22691353"/>
  </r>
  <r>
    <n v="100"/>
    <n v="290511"/>
    <n v="688"/>
    <x v="0"/>
    <x v="0"/>
    <n v="4473.0159196255399"/>
    <s v="H5"/>
    <s v="BGR"/>
    <x v="17"/>
    <s v="Alcohols; saturated monohydric, methanol (methyl alcohol)"/>
    <s v="SER"/>
    <s v="Yugoslavia"/>
    <x v="0"/>
    <n v="10735809"/>
    <s v="Kg"/>
    <n v="10735809"/>
  </r>
  <r>
    <n v="100"/>
    <n v="290511"/>
    <n v="724"/>
    <x v="0"/>
    <x v="0"/>
    <n v="1.8902208334199999"/>
    <s v="H5"/>
    <s v="BGR"/>
    <x v="17"/>
    <s v="Alcohols; saturated monohydric, methanol (methyl alcohol)"/>
    <s v="ESP"/>
    <s v="Spain"/>
    <x v="0"/>
    <n v="483"/>
    <s v="Kg"/>
    <n v="483"/>
  </r>
  <r>
    <n v="100"/>
    <n v="290511"/>
    <n v="757"/>
    <x v="0"/>
    <x v="0"/>
    <n v="0.51578962601"/>
    <s v="H5"/>
    <s v="BGR"/>
    <x v="17"/>
    <s v="Alcohols; saturated monohydric, methanol (methyl alcohol)"/>
    <s v="CHE"/>
    <s v="Switz.Liecht"/>
    <x v="0"/>
    <n v="24"/>
    <s v="Kg"/>
    <n v="24"/>
  </r>
  <r>
    <n v="100"/>
    <n v="290511"/>
    <n v="792"/>
    <x v="0"/>
    <x v="0"/>
    <n v="772.12195320772003"/>
    <s v="H5"/>
    <s v="BGR"/>
    <x v="17"/>
    <s v="Alcohols; saturated monohydric, methanol (methyl alcohol)"/>
    <s v="TUR"/>
    <s v="Turkey"/>
    <x v="0"/>
    <n v="1723540"/>
    <s v="Kg"/>
    <n v="1723540"/>
  </r>
  <r>
    <n v="104"/>
    <n v="290511"/>
    <n v="0"/>
    <x v="0"/>
    <x v="0"/>
    <n v="591.38139999999999"/>
    <s v="H5"/>
    <s v="MMR"/>
    <x v="18"/>
    <s v="Alcohols; saturated monohydric, methanol (methyl alcohol)"/>
    <s v="WLD"/>
    <s v="World"/>
    <x v="0"/>
    <n v="1634482.59760721"/>
    <s v="Kg"/>
    <n v="1634482.6"/>
  </r>
  <r>
    <n v="104"/>
    <n v="290511"/>
    <n v="96"/>
    <x v="0"/>
    <x v="0"/>
    <n v="19.364380000000001"/>
    <s v="H5"/>
    <s v="MMR"/>
    <x v="18"/>
    <s v="Alcohols; saturated monohydric, methanol (methyl alcohol)"/>
    <s v="BRN"/>
    <s v="Brunei Darsm"/>
    <x v="0"/>
    <n v="32274"/>
    <s v="Kg"/>
    <n v="32274"/>
  </r>
  <r>
    <n v="104"/>
    <n v="290511"/>
    <n v="251"/>
    <x v="0"/>
    <x v="0"/>
    <n v="2.809E-2"/>
    <s v="H5"/>
    <s v="MMR"/>
    <x v="18"/>
    <s v="Alcohols; saturated monohydric, methanol (methyl alcohol)"/>
    <s v="FRA"/>
    <s v="France+Monac"/>
    <x v="0"/>
    <n v="4"/>
    <s v="Kg"/>
    <n v="4"/>
  </r>
  <r>
    <n v="104"/>
    <n v="290511"/>
    <n v="380"/>
    <x v="0"/>
    <x v="0"/>
    <n v="1.567E-2"/>
    <s v="H5"/>
    <s v="MMR"/>
    <x v="18"/>
    <s v="Alcohols; saturated monohydric, methanol (methyl alcohol)"/>
    <s v="ITA"/>
    <s v="Italy"/>
    <x v="0"/>
    <n v="7"/>
    <s v="Kg"/>
    <n v="7"/>
  </r>
  <r>
    <n v="104"/>
    <n v="290511"/>
    <n v="458"/>
    <x v="0"/>
    <x v="0"/>
    <n v="137.54644999999999"/>
    <s v="H5"/>
    <s v="MMR"/>
    <x v="18"/>
    <s v="Alcohols; saturated monohydric, methanol (methyl alcohol)"/>
    <s v="MYS"/>
    <s v="Malaysia"/>
    <x v="0"/>
    <n v="243809.67260721099"/>
    <s v="Kg"/>
    <n v="243809.67"/>
  </r>
  <r>
    <n v="104"/>
    <n v="290511"/>
    <n v="682"/>
    <x v="0"/>
    <x v="0"/>
    <n v="85.659719999999993"/>
    <s v="H5"/>
    <s v="MMR"/>
    <x v="18"/>
    <s v="Alcohols; saturated monohydric, methanol (methyl alcohol)"/>
    <s v="SAU"/>
    <s v="Saudi Arabia"/>
    <x v="0"/>
    <n v="241840"/>
    <s v="Kg"/>
    <n v="241840"/>
  </r>
  <r>
    <n v="104"/>
    <n v="290511"/>
    <n v="699"/>
    <x v="0"/>
    <x v="0"/>
    <n v="3.7147399999999999"/>
    <s v="H5"/>
    <s v="MMR"/>
    <x v="18"/>
    <s v="Alcohols; saturated monohydric, methanol (methyl alcohol)"/>
    <s v="IND"/>
    <s v="India"/>
    <x v="0"/>
    <n v="641.92499999999995"/>
    <s v="Kg"/>
    <n v="641.92999999999995"/>
  </r>
  <r>
    <n v="104"/>
    <n v="290511"/>
    <n v="702"/>
    <x v="0"/>
    <x v="0"/>
    <n v="176.14097000000001"/>
    <s v="H5"/>
    <s v="MMR"/>
    <x v="18"/>
    <s v="Alcohols; saturated monohydric, methanol (methyl alcohol)"/>
    <s v="SGP"/>
    <s v="Singapore"/>
    <x v="0"/>
    <n v="741275"/>
    <s v="Kg"/>
    <n v="741275"/>
  </r>
  <r>
    <n v="104"/>
    <n v="290511"/>
    <n v="729"/>
    <x v="0"/>
    <x v="0"/>
    <n v="76.799989999999994"/>
    <s v="H5"/>
    <s v="MMR"/>
    <x v="18"/>
    <s v="Alcohols; saturated monohydric, methanol (methyl alcohol)"/>
    <s v="SUD"/>
    <s v="Sudan"/>
    <x v="0"/>
    <n v="192000"/>
    <s v="Kg"/>
    <n v="192000"/>
  </r>
  <r>
    <n v="104"/>
    <n v="290511"/>
    <n v="764"/>
    <x v="0"/>
    <x v="0"/>
    <n v="0.83138999999999996"/>
    <s v="H5"/>
    <s v="MMR"/>
    <x v="18"/>
    <s v="Alcohols; saturated monohydric, methanol (methyl alcohol)"/>
    <s v="THA"/>
    <s v="Thailand"/>
    <x v="0"/>
    <n v="71"/>
    <s v="Kg"/>
    <n v="71"/>
  </r>
  <r>
    <n v="104"/>
    <n v="290511"/>
    <n v="784"/>
    <x v="0"/>
    <x v="0"/>
    <n v="91.28"/>
    <s v="H5"/>
    <s v="MMR"/>
    <x v="18"/>
    <s v="Alcohols; saturated monohydric, methanol (methyl alcohol)"/>
    <s v="ARE"/>
    <s v="Untd Arab Em"/>
    <x v="0"/>
    <n v="182560"/>
    <s v="Kg"/>
    <n v="182560"/>
  </r>
  <r>
    <n v="108"/>
    <n v="290511"/>
    <n v="0"/>
    <x v="0"/>
    <x v="0"/>
    <n v="40.922759999999997"/>
    <s v="H5"/>
    <s v="BDI"/>
    <x v="19"/>
    <s v="Alcohols; saturated monohydric, methanol (methyl alcohol)"/>
    <s v="WLD"/>
    <s v="World"/>
    <x v="0"/>
    <n v="2370.9299999999998"/>
    <s v="Kg"/>
    <n v="2370.9299999999998"/>
  </r>
  <r>
    <n v="108"/>
    <n v="290511"/>
    <n v="276"/>
    <x v="0"/>
    <x v="0"/>
    <n v="1.03796"/>
    <s v="H5"/>
    <s v="BDI"/>
    <x v="19"/>
    <s v="Alcohols; saturated monohydric, methanol (methyl alcohol)"/>
    <s v="DEU"/>
    <s v="Germany"/>
    <x v="0"/>
    <n v="38.130000000000003"/>
    <s v="Kg"/>
    <n v="38.130000000000003"/>
  </r>
  <r>
    <n v="108"/>
    <n v="290511"/>
    <n v="404"/>
    <x v="0"/>
    <x v="0"/>
    <n v="39.884799999999998"/>
    <s v="H5"/>
    <s v="BDI"/>
    <x v="19"/>
    <s v="Alcohols; saturated monohydric, methanol (methyl alcohol)"/>
    <s v="KEN"/>
    <s v="Kenya"/>
    <x v="0"/>
    <n v="2332.8000000000002"/>
    <s v="Kg"/>
    <n v="2332.8000000000002"/>
  </r>
  <r>
    <n v="116"/>
    <n v="290511"/>
    <n v="0"/>
    <x v="0"/>
    <x v="0"/>
    <n v="2846.5256300000001"/>
    <s v="H5"/>
    <s v="KHM"/>
    <x v="20"/>
    <s v="Alcohols; saturated monohydric, methanol (methyl alcohol)"/>
    <s v="WLD"/>
    <s v="World"/>
    <x v="0"/>
    <n v="4335559"/>
    <s v="Kg"/>
    <n v="4335559"/>
  </r>
  <r>
    <n v="116"/>
    <n v="290511"/>
    <n v="156"/>
    <x v="0"/>
    <x v="0"/>
    <n v="667.23760000000004"/>
    <s v="H5"/>
    <s v="KHM"/>
    <x v="20"/>
    <s v="Alcohols; saturated monohydric, methanol (methyl alcohol)"/>
    <s v="CHN"/>
    <s v="China"/>
    <x v="0"/>
    <n v="547230"/>
    <s v="Kg"/>
    <n v="547230"/>
  </r>
  <r>
    <n v="116"/>
    <n v="290511"/>
    <n v="586"/>
    <x v="0"/>
    <x v="0"/>
    <n v="690.77760000000001"/>
    <s v="H5"/>
    <s v="KHM"/>
    <x v="20"/>
    <s v="Alcohols; saturated monohydric, methanol (methyl alcohol)"/>
    <s v="PAK"/>
    <s v="Pakistan"/>
    <x v="0"/>
    <n v="649840"/>
    <s v="Kg"/>
    <n v="649840"/>
  </r>
  <r>
    <n v="116"/>
    <n v="290511"/>
    <n v="702"/>
    <x v="0"/>
    <x v="0"/>
    <n v="19.430599999999998"/>
    <s v="H5"/>
    <s v="KHM"/>
    <x v="20"/>
    <s v="Alcohols; saturated monohydric, methanol (methyl alcohol)"/>
    <s v="SGP"/>
    <s v="Singapore"/>
    <x v="0"/>
    <n v="25921"/>
    <s v="Kg"/>
    <n v="25921"/>
  </r>
  <r>
    <n v="116"/>
    <n v="290511"/>
    <n v="704"/>
    <x v="0"/>
    <x v="0"/>
    <n v="34.435630000000003"/>
    <s v="H5"/>
    <s v="KHM"/>
    <x v="20"/>
    <s v="Alcohols; saturated monohydric, methanol (methyl alcohol)"/>
    <s v="VNM"/>
    <s v="Viet Nam"/>
    <x v="0"/>
    <n v="22468"/>
    <s v="Kg"/>
    <n v="22468"/>
  </r>
  <r>
    <n v="116"/>
    <n v="290511"/>
    <n v="764"/>
    <x v="0"/>
    <x v="0"/>
    <n v="1434.6442"/>
    <s v="H5"/>
    <s v="KHM"/>
    <x v="20"/>
    <s v="Alcohols; saturated monohydric, methanol (methyl alcohol)"/>
    <s v="THA"/>
    <s v="Thailand"/>
    <x v="0"/>
    <n v="3090100"/>
    <s v="Kg"/>
    <n v="3090100"/>
  </r>
  <r>
    <n v="124"/>
    <n v="290511"/>
    <n v="0"/>
    <x v="0"/>
    <x v="0"/>
    <n v="117319.607642"/>
    <s v="H5"/>
    <s v="CAN"/>
    <x v="21"/>
    <s v="Alcohols; saturated monohydric, methanol (methyl alcohol)"/>
    <s v="WLD"/>
    <s v="World"/>
    <x v="0"/>
    <n v="954811613"/>
    <s v="Kg"/>
    <n v="954811613"/>
  </r>
  <r>
    <n v="124"/>
    <n v="290511"/>
    <n v="36"/>
    <x v="0"/>
    <x v="0"/>
    <n v="9.5700000000000004E-3"/>
    <s v="H5"/>
    <s v="CAN"/>
    <x v="21"/>
    <s v="Alcohols; saturated monohydric, methanol (methyl alcohol)"/>
    <s v="AUS"/>
    <s v="Australia"/>
    <x v="0"/>
    <n v="5"/>
    <s v="Kg"/>
    <n v="5"/>
  </r>
  <r>
    <n v="124"/>
    <n v="290511"/>
    <n v="48"/>
    <x v="0"/>
    <x v="0"/>
    <n v="8.9913129999999999"/>
    <s v="H5"/>
    <s v="CAN"/>
    <x v="21"/>
    <s v="Alcohols; saturated monohydric, methanol (methyl alcohol)"/>
    <s v="BHR"/>
    <s v="Bahrain"/>
    <x v="0"/>
    <n v="3265"/>
    <s v="Kg"/>
    <n v="3265"/>
  </r>
  <r>
    <n v="124"/>
    <n v="290511"/>
    <n v="56"/>
    <x v="0"/>
    <x v="0"/>
    <n v="14.589949000000001"/>
    <s v="H5"/>
    <s v="CAN"/>
    <x v="21"/>
    <s v="Alcohols; saturated monohydric, methanol (methyl alcohol)"/>
    <s v="BEL"/>
    <s v="Belgium"/>
    <x v="0"/>
    <n v="3450"/>
    <s v="Kg"/>
    <n v="3450"/>
  </r>
  <r>
    <n v="124"/>
    <n v="290511"/>
    <n v="124"/>
    <x v="0"/>
    <x v="0"/>
    <n v="146.507204"/>
    <s v="H5"/>
    <s v="CAN"/>
    <x v="21"/>
    <s v="Alcohols; saturated monohydric, methanol (methyl alcohol)"/>
    <s v="CAN"/>
    <s v="Canada"/>
    <x v="0"/>
    <n v="2442543"/>
    <s v="Kg"/>
    <n v="2442543"/>
  </r>
  <r>
    <n v="124"/>
    <n v="290511"/>
    <n v="156"/>
    <x v="0"/>
    <x v="0"/>
    <n v="49.771233000000002"/>
    <s v="H5"/>
    <s v="CAN"/>
    <x v="21"/>
    <s v="Alcohols; saturated monohydric, methanol (methyl alcohol)"/>
    <s v="CHN"/>
    <s v="China"/>
    <x v="0"/>
    <n v="6986"/>
    <s v="Kg"/>
    <n v="6986"/>
  </r>
  <r>
    <n v="124"/>
    <n v="290511"/>
    <n v="226"/>
    <x v="0"/>
    <x v="0"/>
    <n v="11216.425551"/>
    <s v="H5"/>
    <s v="CAN"/>
    <x v="21"/>
    <s v="Alcohols; saturated monohydric, methanol (methyl alcohol)"/>
    <s v="GNQ"/>
    <s v="Eq.Guinea"/>
    <x v="0"/>
    <n v="27354726"/>
    <s v="Kg"/>
    <n v="27354726"/>
  </r>
  <r>
    <n v="124"/>
    <n v="290511"/>
    <n v="251"/>
    <x v="0"/>
    <x v="0"/>
    <n v="22.206326000000001"/>
    <s v="H5"/>
    <s v="CAN"/>
    <x v="21"/>
    <s v="Alcohols; saturated monohydric, methanol (methyl alcohol)"/>
    <s v="FRA"/>
    <s v="France+Monac"/>
    <x v="0"/>
    <n v="4092"/>
    <s v="Kg"/>
    <n v="4092"/>
  </r>
  <r>
    <n v="124"/>
    <n v="290511"/>
    <n v="276"/>
    <x v="0"/>
    <x v="0"/>
    <n v="633.18017399999997"/>
    <s v="H5"/>
    <s v="CAN"/>
    <x v="21"/>
    <s v="Alcohols; saturated monohydric, methanol (methyl alcohol)"/>
    <s v="DEU"/>
    <s v="Germany"/>
    <x v="0"/>
    <n v="451212"/>
    <s v="Kg"/>
    <n v="451212"/>
  </r>
  <r>
    <n v="124"/>
    <n v="290511"/>
    <n v="372"/>
    <x v="0"/>
    <x v="0"/>
    <n v="6.8586999999999995E-2"/>
    <s v="H5"/>
    <s v="CAN"/>
    <x v="21"/>
    <s v="Alcohols; saturated monohydric, methanol (methyl alcohol)"/>
    <s v="IRL"/>
    <s v="Ireland"/>
    <x v="0"/>
    <n v="63"/>
    <s v="Kg"/>
    <n v="63"/>
  </r>
  <r>
    <n v="124"/>
    <n v="290511"/>
    <n v="392"/>
    <x v="0"/>
    <x v="0"/>
    <n v="67.238657000000003"/>
    <s v="H5"/>
    <s v="CAN"/>
    <x v="21"/>
    <s v="Alcohols; saturated monohydric, methanol (methyl alcohol)"/>
    <s v="JPN"/>
    <s v="Japan"/>
    <x v="0"/>
    <n v="9267"/>
    <s v="Kg"/>
    <n v="9267"/>
  </r>
  <r>
    <n v="124"/>
    <n v="290511"/>
    <n v="484"/>
    <x v="0"/>
    <x v="0"/>
    <n v="5.4232000000000002E-2"/>
    <s v="H5"/>
    <s v="CAN"/>
    <x v="21"/>
    <s v="Alcohols; saturated monohydric, methanol (methyl alcohol)"/>
    <s v="MEX"/>
    <s v="Mexico"/>
    <x v="0"/>
    <n v="22"/>
    <s v="Kg"/>
    <n v="22"/>
  </r>
  <r>
    <n v="124"/>
    <n v="290511"/>
    <n v="528"/>
    <x v="0"/>
    <x v="0"/>
    <n v="2.3930000000000002E-3"/>
    <s v="H5"/>
    <s v="CAN"/>
    <x v="21"/>
    <s v="Alcohols; saturated monohydric, methanol (methyl alcohol)"/>
    <s v="NLD"/>
    <s v="Netherlands"/>
    <x v="0"/>
    <n v="4"/>
    <s v="Kg"/>
    <n v="4"/>
  </r>
  <r>
    <n v="124"/>
    <n v="290511"/>
    <n v="579"/>
    <x v="0"/>
    <x v="0"/>
    <n v="0.43544899999999997"/>
    <s v="H5"/>
    <s v="CAN"/>
    <x v="21"/>
    <s v="Alcohols; saturated monohydric, methanol (methyl alcohol)"/>
    <s v="NOR"/>
    <s v="Norway,Sb,JM"/>
    <x v="0"/>
    <n v="258"/>
    <s v="Kg"/>
    <n v="258"/>
  </r>
  <r>
    <n v="124"/>
    <n v="290511"/>
    <n v="616"/>
    <x v="0"/>
    <x v="0"/>
    <n v="24.646757000000001"/>
    <s v="H5"/>
    <s v="CAN"/>
    <x v="21"/>
    <s v="Alcohols; saturated monohydric, methanol (methyl alcohol)"/>
    <s v="POL"/>
    <s v="Poland"/>
    <x v="0"/>
    <n v="2155"/>
    <s v="Kg"/>
    <n v="2155"/>
  </r>
  <r>
    <n v="124"/>
    <n v="290511"/>
    <n v="757"/>
    <x v="0"/>
    <x v="0"/>
    <n v="0.96899500000000005"/>
    <s v="H5"/>
    <s v="CAN"/>
    <x v="21"/>
    <s v="Alcohols; saturated monohydric, methanol (methyl alcohol)"/>
    <s v="CHE"/>
    <s v="Switz.Liecht"/>
    <x v="0"/>
    <n v="840"/>
    <s v="Kg"/>
    <n v="840"/>
  </r>
  <r>
    <n v="124"/>
    <n v="290511"/>
    <n v="764"/>
    <x v="0"/>
    <x v="0"/>
    <n v="1.0750660000000001"/>
    <s v="H5"/>
    <s v="CAN"/>
    <x v="21"/>
    <s v="Alcohols; saturated monohydric, methanol (methyl alcohol)"/>
    <s v="THA"/>
    <s v="Thailand"/>
    <x v="0"/>
    <n v="35"/>
    <s v="Kg"/>
    <n v="35"/>
  </r>
  <r>
    <n v="124"/>
    <n v="290511"/>
    <n v="780"/>
    <x v="0"/>
    <x v="0"/>
    <n v="89625.622889999999"/>
    <s v="H5"/>
    <s v="CAN"/>
    <x v="21"/>
    <s v="Alcohols; saturated monohydric, methanol (methyl alcohol)"/>
    <s v="TTO"/>
    <s v="Trinidad Tbg"/>
    <x v="0"/>
    <n v="891815162"/>
    <s v="Kg"/>
    <n v="891815162"/>
  </r>
  <r>
    <n v="124"/>
    <n v="290511"/>
    <n v="804"/>
    <x v="0"/>
    <x v="0"/>
    <n v="1.0718760000000001"/>
    <s v="H5"/>
    <s v="CAN"/>
    <x v="21"/>
    <s v="Alcohols; saturated monohydric, methanol (methyl alcohol)"/>
    <s v="UKR"/>
    <s v="Ukraine"/>
    <x v="0"/>
    <n v="430"/>
    <s v="Kg"/>
    <n v="430"/>
  </r>
  <r>
    <n v="124"/>
    <n v="290511"/>
    <n v="826"/>
    <x v="0"/>
    <x v="0"/>
    <n v="9.0120489999999993"/>
    <s v="H5"/>
    <s v="CAN"/>
    <x v="21"/>
    <s v="Alcohols; saturated monohydric, methanol (methyl alcohol)"/>
    <s v="GBR"/>
    <s v="Untd.Kingdom"/>
    <x v="0"/>
    <n v="43115"/>
    <s v="Kg"/>
    <n v="43115"/>
  </r>
  <r>
    <n v="124"/>
    <n v="290511"/>
    <n v="842"/>
    <x v="0"/>
    <x v="0"/>
    <n v="10061.630379"/>
    <s v="H5"/>
    <s v="CAN"/>
    <x v="21"/>
    <s v="Alcohols; saturated monohydric, methanol (methyl alcohol)"/>
    <s v="USA"/>
    <s v="USA,PR,USVI"/>
    <x v="0"/>
    <n v="18874972"/>
    <s v="Kg"/>
    <n v="18874972"/>
  </r>
  <r>
    <n v="124"/>
    <n v="290511"/>
    <n v="862"/>
    <x v="0"/>
    <x v="0"/>
    <n v="5436.0989909999998"/>
    <s v="H5"/>
    <s v="CAN"/>
    <x v="21"/>
    <s v="Alcohols; saturated monohydric, methanol (methyl alcohol)"/>
    <s v="VEN"/>
    <s v="Venezuela"/>
    <x v="0"/>
    <n v="13799011"/>
    <s v="Kg"/>
    <n v="13799011"/>
  </r>
  <r>
    <n v="136"/>
    <n v="290511"/>
    <n v="0"/>
    <x v="0"/>
    <x v="0"/>
    <n v="6.87044862675"/>
    <s v="H5"/>
    <s v="CYM"/>
    <x v="22"/>
    <s v="Alcohols; saturated monohydric, methanol (methyl alcohol)"/>
    <s v="WLD"/>
    <s v="World"/>
    <x v="0"/>
    <n v="17957.024745764"/>
    <s v="Kg"/>
    <n v="17957.02"/>
  </r>
  <r>
    <n v="136"/>
    <n v="290511"/>
    <n v="388"/>
    <x v="0"/>
    <x v="0"/>
    <n v="0.17572873219999999"/>
    <s v="H5"/>
    <s v="CYM"/>
    <x v="22"/>
    <s v="Alcohols; saturated monohydric, methanol (methyl alcohol)"/>
    <s v="JAM"/>
    <s v="Jamaica"/>
    <x v="0"/>
    <n v="459.29536251402499"/>
    <s v="Kg"/>
    <n v="459.3"/>
  </r>
  <r>
    <n v="136"/>
    <n v="290511"/>
    <n v="780"/>
    <x v="0"/>
    <x v="0"/>
    <n v="1.5912306301000001"/>
    <s v="H5"/>
    <s v="CYM"/>
    <x v="22"/>
    <s v="Alcohols; saturated monohydric, methanol (methyl alcohol)"/>
    <s v="TTO"/>
    <s v="Trinidad Tbg"/>
    <x v="0"/>
    <n v="4158.9376987219903"/>
    <s v="Kg"/>
    <n v="4158.9399999999996"/>
  </r>
  <r>
    <n v="136"/>
    <n v="290511"/>
    <n v="842"/>
    <x v="0"/>
    <x v="0"/>
    <n v="5.1034892644500003"/>
    <s v="H5"/>
    <s v="CYM"/>
    <x v="22"/>
    <s v="Alcohols; saturated monohydric, methanol (methyl alcohol)"/>
    <s v="USA"/>
    <s v="USA,PR,USVI"/>
    <x v="0"/>
    <n v="13338.7916845279"/>
    <s v="Kg"/>
    <n v="13338.79"/>
  </r>
  <r>
    <n v="144"/>
    <n v="290511"/>
    <n v="0"/>
    <x v="0"/>
    <x v="0"/>
    <n v="8978.1413753336401"/>
    <s v="H5"/>
    <s v="LKA"/>
    <x v="23"/>
    <s v="Alcohols; saturated monohydric, methanol (methyl alcohol)"/>
    <s v="WLD"/>
    <s v="World"/>
    <x v="0"/>
    <n v="15779611.880000001"/>
    <s v="Kg"/>
    <n v="15779611.880000001"/>
  </r>
  <r>
    <n v="144"/>
    <n v="290511"/>
    <n v="12"/>
    <x v="0"/>
    <x v="0"/>
    <n v="64.608015642119994"/>
    <s v="H5"/>
    <s v="LKA"/>
    <x v="23"/>
    <s v="Alcohols; saturated monohydric, methanol (methyl alcohol)"/>
    <s v="DZA"/>
    <s v="Algeria"/>
    <x v="0"/>
    <n v="109340"/>
    <s v="Kg"/>
    <n v="109340"/>
  </r>
  <r>
    <n v="144"/>
    <n v="290511"/>
    <n v="56"/>
    <x v="0"/>
    <x v="0"/>
    <n v="1.6424311381200001"/>
    <s v="H5"/>
    <s v="LKA"/>
    <x v="23"/>
    <s v="Alcohols; saturated monohydric, methanol (methyl alcohol)"/>
    <s v="BEL"/>
    <s v="Belgium"/>
    <x v="0"/>
    <n v="151.46"/>
    <s v="Kg"/>
    <n v="151.46"/>
  </r>
  <r>
    <n v="144"/>
    <n v="290511"/>
    <n v="124"/>
    <x v="0"/>
    <x v="0"/>
    <n v="9.3104220959999998E-2"/>
    <s v="H5"/>
    <s v="LKA"/>
    <x v="23"/>
    <s v="Alcohols; saturated monohydric, methanol (methyl alcohol)"/>
    <s v="CAN"/>
    <s v="Canada"/>
    <x v="0"/>
    <n v="5"/>
    <s v="Kg"/>
    <n v="5"/>
  </r>
  <r>
    <n v="144"/>
    <n v="290511"/>
    <n v="156"/>
    <x v="0"/>
    <x v="0"/>
    <n v="80.984340715320002"/>
    <s v="H5"/>
    <s v="LKA"/>
    <x v="23"/>
    <s v="Alcohols; saturated monohydric, methanol (methyl alcohol)"/>
    <s v="CHN"/>
    <s v="China"/>
    <x v="0"/>
    <n v="147320"/>
    <s v="Kg"/>
    <n v="147320"/>
  </r>
  <r>
    <n v="144"/>
    <n v="290511"/>
    <n v="251"/>
    <x v="0"/>
    <x v="0"/>
    <n v="20.44590366996"/>
    <s v="H5"/>
    <s v="LKA"/>
    <x v="23"/>
    <s v="Alcohols; saturated monohydric, methanol (methyl alcohol)"/>
    <s v="FRA"/>
    <s v="France+Monac"/>
    <x v="0"/>
    <n v="2746.96"/>
    <s v="Kg"/>
    <n v="2746.96"/>
  </r>
  <r>
    <n v="144"/>
    <n v="290511"/>
    <n v="276"/>
    <x v="0"/>
    <x v="0"/>
    <n v="6.6535064895599998"/>
    <s v="H5"/>
    <s v="LKA"/>
    <x v="23"/>
    <s v="Alcohols; saturated monohydric, methanol (methyl alcohol)"/>
    <s v="DEU"/>
    <s v="Germany"/>
    <x v="0"/>
    <n v="1262.3900000000001"/>
    <s v="Kg"/>
    <n v="1262.3900000000001"/>
  </r>
  <r>
    <n v="144"/>
    <n v="290511"/>
    <n v="458"/>
    <x v="0"/>
    <x v="0"/>
    <n v="321.95766885372001"/>
    <s v="H5"/>
    <s v="LKA"/>
    <x v="23"/>
    <s v="Alcohols; saturated monohydric, methanol (methyl alcohol)"/>
    <s v="MYS"/>
    <s v="Malaysia"/>
    <x v="0"/>
    <n v="494190"/>
    <s v="Kg"/>
    <n v="494190"/>
  </r>
  <r>
    <n v="144"/>
    <n v="290511"/>
    <n v="512"/>
    <x v="0"/>
    <x v="0"/>
    <n v="1450.9258435134"/>
    <s v="H5"/>
    <s v="LKA"/>
    <x v="23"/>
    <s v="Alcohols; saturated monohydric, methanol (methyl alcohol)"/>
    <s v="OMN"/>
    <s v="Oman"/>
    <x v="0"/>
    <n v="2364440"/>
    <s v="Kg"/>
    <n v="2364440"/>
  </r>
  <r>
    <n v="144"/>
    <n v="290511"/>
    <n v="682"/>
    <x v="0"/>
    <x v="0"/>
    <n v="6903.9031046691598"/>
    <s v="H5"/>
    <s v="LKA"/>
    <x v="23"/>
    <s v="Alcohols; saturated monohydric, methanol (methyl alcohol)"/>
    <s v="SAU"/>
    <s v="Saudi Arabia"/>
    <x v="0"/>
    <n v="12449700"/>
    <s v="Kg"/>
    <n v="12449700"/>
  </r>
  <r>
    <n v="144"/>
    <n v="290511"/>
    <n v="699"/>
    <x v="0"/>
    <x v="0"/>
    <n v="7.1462018631599999"/>
    <s v="H5"/>
    <s v="LKA"/>
    <x v="23"/>
    <s v="Alcohols; saturated monohydric, methanol (methyl alcohol)"/>
    <s v="IND"/>
    <s v="India"/>
    <x v="0"/>
    <n v="2266.56"/>
    <s v="Kg"/>
    <n v="2266.56"/>
  </r>
  <r>
    <n v="144"/>
    <n v="290511"/>
    <n v="784"/>
    <x v="0"/>
    <x v="0"/>
    <n v="118.89013803516001"/>
    <s v="H5"/>
    <s v="LKA"/>
    <x v="23"/>
    <s v="Alcohols; saturated monohydric, methanol (methyl alcohol)"/>
    <s v="ARE"/>
    <s v="Untd Arab Em"/>
    <x v="0"/>
    <n v="208090"/>
    <s v="Kg"/>
    <n v="208090"/>
  </r>
  <r>
    <n v="144"/>
    <n v="290511"/>
    <n v="826"/>
    <x v="0"/>
    <x v="0"/>
    <n v="0.89111652299999999"/>
    <s v="H5"/>
    <s v="LKA"/>
    <x v="23"/>
    <s v="Alcohols; saturated monohydric, methanol (methyl alcohol)"/>
    <s v="GBR"/>
    <s v="Untd.Kingdom"/>
    <x v="0"/>
    <n v="99.51"/>
    <s v="Kg"/>
    <n v="99.51"/>
  </r>
  <r>
    <n v="152"/>
    <n v="290511"/>
    <n v="0"/>
    <x v="0"/>
    <x v="0"/>
    <n v="1457.9248700000001"/>
    <s v="H5"/>
    <s v="CHL"/>
    <x v="24"/>
    <s v="Alcohols; saturated monohydric, methanol (methyl alcohol)"/>
    <s v="WLD"/>
    <s v="World"/>
    <x v="0"/>
    <n v="0"/>
    <s v="N.Q."/>
    <m/>
  </r>
  <r>
    <n v="152"/>
    <n v="290511"/>
    <n v="32"/>
    <x v="0"/>
    <x v="0"/>
    <n v="1039.22342"/>
    <s v="H5"/>
    <s v="CHL"/>
    <x v="24"/>
    <s v="Alcohols; saturated monohydric, methanol (methyl alcohol)"/>
    <s v="ARG"/>
    <s v="Argentina"/>
    <x v="0"/>
    <n v="1623080"/>
    <s v="Kg"/>
    <n v="1623080"/>
  </r>
  <r>
    <n v="152"/>
    <n v="290511"/>
    <n v="48"/>
    <x v="0"/>
    <x v="0"/>
    <n v="7.3087"/>
    <s v="H5"/>
    <s v="CHL"/>
    <x v="24"/>
    <s v="Alcohols; saturated monohydric, methanol (methyl alcohol)"/>
    <s v="BHR"/>
    <s v="Bahrain"/>
    <x v="0"/>
    <n v="4758.08"/>
    <s v="Kg"/>
    <n v="4758.08"/>
  </r>
  <r>
    <n v="152"/>
    <n v="290511"/>
    <n v="124"/>
    <x v="0"/>
    <x v="0"/>
    <n v="7.2300000000000003E-2"/>
    <s v="H5"/>
    <s v="CHL"/>
    <x v="24"/>
    <s v="Alcohols; saturated monohydric, methanol (methyl alcohol)"/>
    <s v="CAN"/>
    <s v="Canada"/>
    <x v="0"/>
    <n v="2"/>
    <s v="Kg"/>
    <n v="2"/>
  </r>
  <r>
    <n v="152"/>
    <n v="290511"/>
    <n v="156"/>
    <x v="0"/>
    <x v="0"/>
    <n v="1.9759100000000001"/>
    <s v="H5"/>
    <s v="CHL"/>
    <x v="24"/>
    <s v="Alcohols; saturated monohydric, methanol (methyl alcohol)"/>
    <s v="CHN"/>
    <s v="China"/>
    <x v="0"/>
    <n v="238.59200000000001"/>
    <s v="Kg"/>
    <n v="238.59"/>
  </r>
  <r>
    <n v="152"/>
    <n v="290511"/>
    <n v="251"/>
    <x v="0"/>
    <x v="0"/>
    <n v="48.939990000000002"/>
    <s v="H5"/>
    <s v="CHL"/>
    <x v="24"/>
    <s v="Alcohols; saturated monohydric, methanol (methyl alcohol)"/>
    <s v="FRA"/>
    <s v="France+Monac"/>
    <x v="0"/>
    <n v="1493.6713"/>
    <s v="Kg"/>
    <n v="1493.67"/>
  </r>
  <r>
    <n v="152"/>
    <n v="290511"/>
    <n v="276"/>
    <x v="0"/>
    <x v="0"/>
    <n v="278.48811999999998"/>
    <s v="H5"/>
    <s v="CHL"/>
    <x v="24"/>
    <s v="Alcohols; saturated monohydric, methanol (methyl alcohol)"/>
    <s v="DEU"/>
    <s v="Germany"/>
    <x v="0"/>
    <n v="54175.46"/>
    <s v="Kg"/>
    <n v="54175.46"/>
  </r>
  <r>
    <n v="152"/>
    <n v="290511"/>
    <n v="484"/>
    <x v="0"/>
    <x v="0"/>
    <n v="41.763759999999998"/>
    <s v="H5"/>
    <s v="CHL"/>
    <x v="24"/>
    <s v="Alcohols; saturated monohydric, methanol (methyl alcohol)"/>
    <s v="MEX"/>
    <s v="Mexico"/>
    <x v="0"/>
    <n v="10807.64"/>
    <s v="Kg"/>
    <n v="10807.64"/>
  </r>
  <r>
    <n v="152"/>
    <n v="290511"/>
    <n v="528"/>
    <x v="0"/>
    <x v="0"/>
    <n v="0.57721999999999996"/>
    <s v="H5"/>
    <s v="CHL"/>
    <x v="24"/>
    <s v="Alcohols; saturated monohydric, methanol (methyl alcohol)"/>
    <s v="NLD"/>
    <s v="Netherlands"/>
    <x v="0"/>
    <n v="0"/>
    <s v="N.Q."/>
    <m/>
  </r>
  <r>
    <n v="152"/>
    <n v="290511"/>
    <n v="699"/>
    <x v="0"/>
    <x v="0"/>
    <n v="0.56245999999999996"/>
    <s v="H5"/>
    <s v="CHL"/>
    <x v="24"/>
    <s v="Alcohols; saturated monohydric, methanol (methyl alcohol)"/>
    <s v="IND"/>
    <s v="India"/>
    <x v="0"/>
    <n v="67.130799999999994"/>
    <s v="Kg"/>
    <n v="67.13"/>
  </r>
  <r>
    <n v="152"/>
    <n v="290511"/>
    <n v="724"/>
    <x v="0"/>
    <x v="0"/>
    <n v="5.7220199999999997"/>
    <s v="H5"/>
    <s v="CHL"/>
    <x v="24"/>
    <s v="Alcohols; saturated monohydric, methanol (methyl alcohol)"/>
    <s v="ESP"/>
    <s v="Spain"/>
    <x v="0"/>
    <n v="1547.85629994603"/>
    <s v="Kg"/>
    <n v="1547.86"/>
  </r>
  <r>
    <n v="152"/>
    <n v="290511"/>
    <n v="842"/>
    <x v="0"/>
    <x v="0"/>
    <n v="21.490179999999999"/>
    <s v="H5"/>
    <s v="CHL"/>
    <x v="24"/>
    <s v="Alcohols; saturated monohydric, methanol (methyl alcohol)"/>
    <s v="USA"/>
    <s v="USA,PR,USVI"/>
    <x v="0"/>
    <n v="13050.681932343299"/>
    <s v="Kg"/>
    <n v="13050.68"/>
  </r>
  <r>
    <n v="152"/>
    <n v="290511"/>
    <n v="899"/>
    <x v="0"/>
    <x v="0"/>
    <n v="11.800789999999999"/>
    <s v="H5"/>
    <s v="CHL"/>
    <x v="24"/>
    <s v="Alcohols; saturated monohydric, methanol (methyl alcohol)"/>
    <s v="UNS"/>
    <s v="Areas nes"/>
    <x v="0"/>
    <n v="0"/>
    <s v="N.Q."/>
    <m/>
  </r>
  <r>
    <n v="156"/>
    <n v="290511"/>
    <n v="0"/>
    <x v="0"/>
    <x v="0"/>
    <n v="3860106.023"/>
    <s v="H5"/>
    <s v="CHN"/>
    <x v="25"/>
    <s v="Alcohols; saturated monohydric, methanol (methyl alcohol)"/>
    <s v="WLD"/>
    <s v="World"/>
    <x v="0"/>
    <n v="0"/>
    <s v="N.Q."/>
    <m/>
  </r>
  <r>
    <n v="156"/>
    <n v="290511"/>
    <n v="56"/>
    <x v="0"/>
    <x v="0"/>
    <n v="22.492999999999999"/>
    <s v="H5"/>
    <s v="CHN"/>
    <x v="25"/>
    <s v="Alcohols; saturated monohydric, methanol (methyl alcohol)"/>
    <s v="BEL"/>
    <s v="Belgium"/>
    <x v="0"/>
    <n v="3024"/>
    <s v="Kg"/>
    <n v="3024"/>
  </r>
  <r>
    <n v="156"/>
    <n v="290511"/>
    <n v="96"/>
    <x v="0"/>
    <x v="0"/>
    <n v="30468.664000000001"/>
    <s v="H5"/>
    <s v="CHN"/>
    <x v="25"/>
    <s v="Alcohols; saturated monohydric, methanol (methyl alcohol)"/>
    <s v="BRN"/>
    <s v="Brunei Darsm"/>
    <x v="0"/>
    <n v="85972610"/>
    <s v="Kg"/>
    <n v="85972610"/>
  </r>
  <r>
    <n v="156"/>
    <n v="290511"/>
    <n v="124"/>
    <x v="0"/>
    <x v="0"/>
    <n v="490.065"/>
    <s v="H5"/>
    <s v="CHN"/>
    <x v="25"/>
    <s v="Alcohols; saturated monohydric, methanol (methyl alcohol)"/>
    <s v="CAN"/>
    <s v="Canada"/>
    <x v="0"/>
    <n v="180226"/>
    <s v="Kg"/>
    <n v="180226"/>
  </r>
  <r>
    <n v="156"/>
    <n v="290511"/>
    <n v="152"/>
    <x v="0"/>
    <x v="0"/>
    <n v="38878.472999999998"/>
    <s v="H5"/>
    <s v="CHN"/>
    <x v="25"/>
    <s v="Alcohols; saturated monohydric, methanol (methyl alcohol)"/>
    <s v="CHL"/>
    <s v="Chile"/>
    <x v="0"/>
    <n v="105317000"/>
    <s v="Kg"/>
    <n v="105317000"/>
  </r>
  <r>
    <n v="156"/>
    <n v="290511"/>
    <n v="156"/>
    <x v="0"/>
    <x v="0"/>
    <n v="0.13600000000000001"/>
    <s v="H5"/>
    <s v="CHN"/>
    <x v="25"/>
    <s v="Alcohols; saturated monohydric, methanol (methyl alcohol)"/>
    <s v="CHN"/>
    <s v="China"/>
    <x v="0"/>
    <n v="6"/>
    <s v="Kg"/>
    <n v="6"/>
  </r>
  <r>
    <n v="156"/>
    <n v="290511"/>
    <n v="251"/>
    <x v="0"/>
    <x v="0"/>
    <n v="13.521000000000001"/>
    <s v="H5"/>
    <s v="CHN"/>
    <x v="25"/>
    <s v="Alcohols; saturated monohydric, methanol (methyl alcohol)"/>
    <s v="FRA"/>
    <s v="France+Monac"/>
    <x v="0"/>
    <n v="10736.099796266401"/>
    <s v="Kg"/>
    <n v="10736.1"/>
  </r>
  <r>
    <n v="156"/>
    <n v="290511"/>
    <n v="276"/>
    <x v="0"/>
    <x v="0"/>
    <n v="3889.5749999999998"/>
    <s v="H5"/>
    <s v="CHN"/>
    <x v="25"/>
    <s v="Alcohols; saturated monohydric, methanol (methyl alcohol)"/>
    <s v="DEU"/>
    <s v="Germany"/>
    <x v="0"/>
    <n v="1036314.29550418"/>
    <s v="Kg"/>
    <n v="1036314.3"/>
  </r>
  <r>
    <n v="156"/>
    <n v="290511"/>
    <n v="360"/>
    <x v="0"/>
    <x v="0"/>
    <n v="30489.272000000001"/>
    <s v="H5"/>
    <s v="CHN"/>
    <x v="25"/>
    <s v="Alcohols; saturated monohydric, methanol (methyl alcohol)"/>
    <s v="IDN"/>
    <s v="Indonesia"/>
    <x v="0"/>
    <n v="85304860"/>
    <s v="Kg"/>
    <n v="85304860"/>
  </r>
  <r>
    <n v="156"/>
    <n v="290511"/>
    <n v="364"/>
    <x v="0"/>
    <x v="0"/>
    <n v="168322.03599999999"/>
    <s v="H5"/>
    <s v="CHN"/>
    <x v="25"/>
    <s v="Alcohols; saturated monohydric, methanol (methyl alcohol)"/>
    <s v="IRN"/>
    <s v="Iran-Islam.R"/>
    <x v="0"/>
    <n v="456788600"/>
    <s v="Kg"/>
    <n v="456788600"/>
  </r>
  <r>
    <n v="156"/>
    <n v="290511"/>
    <n v="376"/>
    <x v="0"/>
    <x v="0"/>
    <n v="2.88"/>
    <s v="H5"/>
    <s v="CHN"/>
    <x v="25"/>
    <s v="Alcohols; saturated monohydric, methanol (methyl alcohol)"/>
    <s v="ISR"/>
    <s v="Israel"/>
    <x v="0"/>
    <n v="460"/>
    <s v="Kg"/>
    <n v="460"/>
  </r>
  <r>
    <n v="156"/>
    <n v="290511"/>
    <n v="392"/>
    <x v="0"/>
    <x v="0"/>
    <n v="18.495999999999999"/>
    <s v="H5"/>
    <s v="CHN"/>
    <x v="25"/>
    <s v="Alcohols; saturated monohydric, methanol (methyl alcohol)"/>
    <s v="JPN"/>
    <s v="Japan"/>
    <x v="0"/>
    <n v="2355"/>
    <s v="Kg"/>
    <n v="2355"/>
  </r>
  <r>
    <n v="156"/>
    <n v="290511"/>
    <n v="410"/>
    <x v="0"/>
    <x v="0"/>
    <n v="4286.0029999999997"/>
    <s v="H5"/>
    <s v="CHN"/>
    <x v="25"/>
    <s v="Alcohols; saturated monohydric, methanol (methyl alcohol)"/>
    <s v="KOR"/>
    <s v="Korea Rep."/>
    <x v="0"/>
    <n v="9544089"/>
    <s v="Kg"/>
    <n v="9544089"/>
  </r>
  <r>
    <n v="156"/>
    <n v="290511"/>
    <n v="458"/>
    <x v="0"/>
    <x v="0"/>
    <n v="101373.823"/>
    <s v="H5"/>
    <s v="CHN"/>
    <x v="25"/>
    <s v="Alcohols; saturated monohydric, methanol (methyl alcohol)"/>
    <s v="MYS"/>
    <s v="Malaysia"/>
    <x v="0"/>
    <n v="289779200"/>
    <s v="Kg"/>
    <n v="289779200"/>
  </r>
  <r>
    <n v="156"/>
    <n v="290511"/>
    <n v="512"/>
    <x v="0"/>
    <x v="0"/>
    <n v="860576.96699999995"/>
    <s v="H5"/>
    <s v="CHN"/>
    <x v="25"/>
    <s v="Alcohols; saturated monohydric, methanol (methyl alcohol)"/>
    <s v="OMN"/>
    <s v="Oman"/>
    <x v="0"/>
    <n v="2462782300"/>
    <s v="Kg"/>
    <n v="2462782300"/>
  </r>
  <r>
    <n v="156"/>
    <n v="290511"/>
    <n v="554"/>
    <x v="0"/>
    <x v="0"/>
    <n v="431259.69199999998"/>
    <s v="H5"/>
    <s v="CHN"/>
    <x v="25"/>
    <s v="Alcohols; saturated monohydric, methanol (methyl alcohol)"/>
    <s v="NZL"/>
    <s v="New Zealand"/>
    <x v="0"/>
    <n v="1204867200"/>
    <s v="Kg"/>
    <n v="1204867200"/>
  </r>
  <r>
    <n v="156"/>
    <n v="290511"/>
    <n v="579"/>
    <x v="0"/>
    <x v="0"/>
    <n v="1.9179999999999999"/>
    <s v="H5"/>
    <s v="CHN"/>
    <x v="25"/>
    <s v="Alcohols; saturated monohydric, methanol (methyl alcohol)"/>
    <s v="NOR"/>
    <s v="Norway,Sb,JM"/>
    <x v="0"/>
    <n v="5564.0456861700704"/>
    <s v="Kg"/>
    <n v="5564.05"/>
  </r>
  <r>
    <n v="156"/>
    <n v="290511"/>
    <n v="634"/>
    <x v="0"/>
    <x v="0"/>
    <n v="5425.3320000000003"/>
    <s v="H5"/>
    <s v="CHN"/>
    <x v="25"/>
    <s v="Alcohols; saturated monohydric, methanol (methyl alcohol)"/>
    <s v="QAT"/>
    <s v="Qatar"/>
    <x v="0"/>
    <n v="15726800"/>
    <s v="Kg"/>
    <n v="15726800"/>
  </r>
  <r>
    <n v="156"/>
    <n v="290511"/>
    <n v="682"/>
    <x v="0"/>
    <x v="0"/>
    <n v="395671.38299999997"/>
    <s v="H5"/>
    <s v="CHN"/>
    <x v="25"/>
    <s v="Alcohols; saturated monohydric, methanol (methyl alcohol)"/>
    <s v="SAU"/>
    <s v="Saudi Arabia"/>
    <x v="0"/>
    <n v="1165407600"/>
    <s v="Kg"/>
    <n v="1165407600"/>
  </r>
  <r>
    <n v="156"/>
    <n v="290511"/>
    <n v="699"/>
    <x v="0"/>
    <x v="0"/>
    <n v="0.189"/>
    <s v="H5"/>
    <s v="CHN"/>
    <x v="25"/>
    <s v="Alcohols; saturated monohydric, methanol (methyl alcohol)"/>
    <s v="IND"/>
    <s v="India"/>
    <x v="0"/>
    <n v="0"/>
    <s v="N.Q."/>
    <m/>
  </r>
  <r>
    <n v="156"/>
    <n v="290511"/>
    <n v="710"/>
    <x v="0"/>
    <x v="0"/>
    <n v="215.01599999999999"/>
    <s v="H5"/>
    <s v="CHN"/>
    <x v="25"/>
    <s v="Alcohols; saturated monohydric, methanol (methyl alcohol)"/>
    <s v="ZAF"/>
    <s v="South Africa"/>
    <x v="0"/>
    <n v="114820"/>
    <s v="Kg"/>
    <n v="114820"/>
  </r>
  <r>
    <n v="156"/>
    <n v="290511"/>
    <n v="724"/>
    <x v="0"/>
    <x v="0"/>
    <n v="247.136"/>
    <s v="H5"/>
    <s v="CHN"/>
    <x v="25"/>
    <s v="Alcohols; saturated monohydric, methanol (methyl alcohol)"/>
    <s v="ESP"/>
    <s v="Spain"/>
    <x v="0"/>
    <n v="52715.623095134601"/>
    <s v="Kg"/>
    <n v="52715.62"/>
  </r>
  <r>
    <n v="156"/>
    <n v="290511"/>
    <n v="752"/>
    <x v="0"/>
    <x v="0"/>
    <n v="761.43799999999999"/>
    <s v="H5"/>
    <s v="CHN"/>
    <x v="25"/>
    <s v="Alcohols; saturated monohydric, methanol (methyl alcohol)"/>
    <s v="SWE"/>
    <s v="Sweden"/>
    <x v="0"/>
    <n v="452654.96510524902"/>
    <s v="Kg"/>
    <n v="452654.97"/>
  </r>
  <r>
    <n v="156"/>
    <n v="290511"/>
    <n v="757"/>
    <x v="0"/>
    <x v="0"/>
    <n v="2.0630000000000002"/>
    <s v="H5"/>
    <s v="CHN"/>
    <x v="25"/>
    <s v="Alcohols; saturated monohydric, methanol (methyl alcohol)"/>
    <s v="CHE"/>
    <s v="Switz.Liecht"/>
    <x v="0"/>
    <n v="5984.6852192746901"/>
    <s v="Kg"/>
    <n v="5984.69"/>
  </r>
  <r>
    <n v="156"/>
    <n v="290511"/>
    <n v="764"/>
    <x v="0"/>
    <x v="0"/>
    <n v="74.263999999999996"/>
    <s v="H5"/>
    <s v="CHN"/>
    <x v="25"/>
    <s v="Alcohols; saturated monohydric, methanol (methyl alcohol)"/>
    <s v="THA"/>
    <s v="Thailand"/>
    <x v="0"/>
    <n v="23034"/>
    <s v="Kg"/>
    <n v="23034"/>
  </r>
  <r>
    <n v="156"/>
    <n v="290511"/>
    <n v="780"/>
    <x v="0"/>
    <x v="0"/>
    <n v="226928.52100000001"/>
    <s v="H5"/>
    <s v="CHN"/>
    <x v="25"/>
    <s v="Alcohols; saturated monohydric, methanol (methyl alcohol)"/>
    <s v="TTO"/>
    <s v="Trinidad Tbg"/>
    <x v="0"/>
    <n v="673851190"/>
    <s v="Kg"/>
    <n v="673851190"/>
  </r>
  <r>
    <n v="156"/>
    <n v="290511"/>
    <n v="784"/>
    <x v="0"/>
    <x v="0"/>
    <n v="1343623.4069999999"/>
    <s v="H5"/>
    <s v="CHN"/>
    <x v="25"/>
    <s v="Alcohols; saturated monohydric, methanol (methyl alcohol)"/>
    <s v="ARE"/>
    <s v="Untd Arab Em"/>
    <x v="0"/>
    <n v="3974952000"/>
    <s v="Kg"/>
    <n v="3974952000"/>
  </r>
  <r>
    <n v="156"/>
    <n v="290511"/>
    <n v="792"/>
    <x v="0"/>
    <x v="0"/>
    <n v="2.4E-2"/>
    <s v="H5"/>
    <s v="CHN"/>
    <x v="25"/>
    <s v="Alcohols; saturated monohydric, methanol (methyl alcohol)"/>
    <s v="TUR"/>
    <s v="Turkey"/>
    <x v="0"/>
    <n v="1"/>
    <s v="Kg"/>
    <n v="1"/>
  </r>
  <r>
    <n v="156"/>
    <n v="290511"/>
    <n v="826"/>
    <x v="0"/>
    <x v="0"/>
    <n v="76.605999999999995"/>
    <s v="H5"/>
    <s v="CHN"/>
    <x v="25"/>
    <s v="Alcohols; saturated monohydric, methanol (methyl alcohol)"/>
    <s v="GBR"/>
    <s v="Untd.Kingdom"/>
    <x v="0"/>
    <n v="13045.514434459101"/>
    <s v="Kg"/>
    <n v="13045.51"/>
  </r>
  <r>
    <n v="156"/>
    <n v="290511"/>
    <n v="842"/>
    <x v="0"/>
    <x v="0"/>
    <n v="505.58300000000003"/>
    <s v="H5"/>
    <s v="CHN"/>
    <x v="25"/>
    <s v="Alcohols; saturated monohydric, methanol (methyl alcohol)"/>
    <s v="USA"/>
    <s v="USA,PR,USVI"/>
    <x v="0"/>
    <n v="52728"/>
    <s v="Kg"/>
    <n v="52728"/>
  </r>
  <r>
    <n v="156"/>
    <n v="290511"/>
    <n v="862"/>
    <x v="0"/>
    <x v="0"/>
    <n v="216479.49900000001"/>
    <s v="H5"/>
    <s v="CHN"/>
    <x v="25"/>
    <s v="Alcohols; saturated monohydric, methanol (methyl alcohol)"/>
    <s v="VEN"/>
    <s v="Venezuela"/>
    <x v="0"/>
    <n v="665769879"/>
    <s v="Kg"/>
    <n v="665769879"/>
  </r>
  <r>
    <n v="156"/>
    <n v="290511"/>
    <n v="899"/>
    <x v="0"/>
    <x v="0"/>
    <n v="1.548"/>
    <s v="H5"/>
    <s v="CHN"/>
    <x v="25"/>
    <s v="Alcohols; saturated monohydric, methanol (methyl alcohol)"/>
    <s v="UNS"/>
    <s v="Areas nes"/>
    <x v="0"/>
    <n v="4490.6896361789804"/>
    <s v="Kg"/>
    <n v="4490.6899999999996"/>
  </r>
  <r>
    <n v="170"/>
    <n v="290511"/>
    <n v="0"/>
    <x v="0"/>
    <x v="0"/>
    <n v="50822.59489"/>
    <s v="H5"/>
    <s v="COL"/>
    <x v="26"/>
    <s v="Alcohols; saturated monohydric, methanol (methyl alcohol)"/>
    <s v="WLD"/>
    <s v="World"/>
    <x v="0"/>
    <n v="0"/>
    <s v="N.Q."/>
    <m/>
  </r>
  <r>
    <n v="170"/>
    <n v="290511"/>
    <n v="124"/>
    <x v="0"/>
    <x v="0"/>
    <n v="4.6269999999999999E-2"/>
    <s v="H5"/>
    <s v="COL"/>
    <x v="26"/>
    <s v="Alcohols; saturated monohydric, methanol (methyl alcohol)"/>
    <s v="CAN"/>
    <s v="Canada"/>
    <x v="0"/>
    <n v="3.16"/>
    <s v="Kg"/>
    <n v="3.16"/>
  </r>
  <r>
    <n v="170"/>
    <n v="290511"/>
    <n v="251"/>
    <x v="0"/>
    <x v="0"/>
    <n v="3.3500000000000001E-3"/>
    <s v="H5"/>
    <s v="COL"/>
    <x v="26"/>
    <s v="Alcohols; saturated monohydric, methanol (methyl alcohol)"/>
    <s v="FRA"/>
    <s v="France+Monac"/>
    <x v="0"/>
    <n v="0.79"/>
    <s v="Kg"/>
    <n v="0.79"/>
  </r>
  <r>
    <n v="170"/>
    <n v="290511"/>
    <n v="276"/>
    <x v="0"/>
    <x v="0"/>
    <n v="217.3931"/>
    <s v="H5"/>
    <s v="COL"/>
    <x v="26"/>
    <s v="Alcohols; saturated monohydric, methanol (methyl alcohol)"/>
    <s v="DEU"/>
    <s v="Germany"/>
    <x v="0"/>
    <n v="54170.7"/>
    <s v="Kg"/>
    <n v="54170.7"/>
  </r>
  <r>
    <n v="170"/>
    <n v="290511"/>
    <n v="484"/>
    <x v="0"/>
    <x v="0"/>
    <n v="7.9761499999999996"/>
    <s v="H5"/>
    <s v="COL"/>
    <x v="26"/>
    <s v="Alcohols; saturated monohydric, methanol (methyl alcohol)"/>
    <s v="MEX"/>
    <s v="Mexico"/>
    <x v="0"/>
    <n v="1706.4"/>
    <s v="Kg"/>
    <n v="1706.4"/>
  </r>
  <r>
    <n v="170"/>
    <n v="290511"/>
    <n v="579"/>
    <x v="0"/>
    <x v="0"/>
    <n v="0.32212000000000002"/>
    <s v="H5"/>
    <s v="COL"/>
    <x v="26"/>
    <s v="Alcohols; saturated monohydric, methanol (methyl alcohol)"/>
    <s v="NOR"/>
    <s v="Norway,Sb,JM"/>
    <x v="0"/>
    <n v="0"/>
    <s v="N.Q."/>
    <m/>
  </r>
  <r>
    <n v="170"/>
    <n v="290511"/>
    <n v="616"/>
    <x v="0"/>
    <x v="0"/>
    <n v="13.28862"/>
    <s v="H5"/>
    <s v="COL"/>
    <x v="26"/>
    <s v="Alcohols; saturated monohydric, methanol (methyl alcohol)"/>
    <s v="POL"/>
    <s v="Poland"/>
    <x v="0"/>
    <n v="3151.57410104971"/>
    <s v="Kg"/>
    <n v="3151.57"/>
  </r>
  <r>
    <n v="170"/>
    <n v="290511"/>
    <n v="699"/>
    <x v="0"/>
    <x v="0"/>
    <n v="1.3487199999999999"/>
    <s v="H5"/>
    <s v="COL"/>
    <x v="26"/>
    <s v="Alcohols; saturated monohydric, methanol (methyl alcohol)"/>
    <s v="IND"/>
    <s v="India"/>
    <x v="0"/>
    <n v="217.38"/>
    <s v="Kg"/>
    <n v="217.38"/>
  </r>
  <r>
    <n v="170"/>
    <n v="290511"/>
    <n v="724"/>
    <x v="0"/>
    <x v="0"/>
    <n v="64.715059999999994"/>
    <s v="H5"/>
    <s v="COL"/>
    <x v="26"/>
    <s v="Alcohols; saturated monohydric, methanol (methyl alcohol)"/>
    <s v="ESP"/>
    <s v="Spain"/>
    <x v="0"/>
    <n v="17247.53"/>
    <s v="Kg"/>
    <n v="17247.53"/>
  </r>
  <r>
    <n v="170"/>
    <n v="290511"/>
    <n v="780"/>
    <x v="0"/>
    <x v="0"/>
    <n v="29241.47366"/>
    <s v="H5"/>
    <s v="COL"/>
    <x v="26"/>
    <s v="Alcohols; saturated monohydric, methanol (methyl alcohol)"/>
    <s v="TTO"/>
    <s v="Trinidad Tbg"/>
    <x v="0"/>
    <n v="62100839.32"/>
    <s v="Kg"/>
    <n v="62100839.32"/>
  </r>
  <r>
    <n v="170"/>
    <n v="290511"/>
    <n v="842"/>
    <x v="0"/>
    <x v="0"/>
    <n v="16750.756229999999"/>
    <s v="H5"/>
    <s v="COL"/>
    <x v="26"/>
    <s v="Alcohols; saturated monohydric, methanol (methyl alcohol)"/>
    <s v="USA"/>
    <s v="USA,PR,USVI"/>
    <x v="0"/>
    <n v="0"/>
    <s v="N.Q."/>
    <m/>
  </r>
  <r>
    <n v="170"/>
    <n v="290511"/>
    <n v="862"/>
    <x v="0"/>
    <x v="0"/>
    <n v="4525.2716099999998"/>
    <s v="H5"/>
    <s v="COL"/>
    <x v="26"/>
    <s v="Alcohols; saturated monohydric, methanol (methyl alcohol)"/>
    <s v="VEN"/>
    <s v="Venezuela"/>
    <x v="0"/>
    <n v="12866500"/>
    <s v="Kg"/>
    <n v="12866500"/>
  </r>
  <r>
    <n v="174"/>
    <n v="290511"/>
    <n v="0"/>
    <x v="0"/>
    <x v="0"/>
    <n v="6.0737699999999997"/>
    <s v="H5"/>
    <s v="COM"/>
    <x v="27"/>
    <s v="Alcohols; saturated monohydric, methanol (methyl alcohol)"/>
    <s v="WLD"/>
    <s v="World"/>
    <x v="0"/>
    <n v="0"/>
    <s v="N.Q."/>
    <m/>
  </r>
  <r>
    <n v="174"/>
    <n v="290511"/>
    <n v="156"/>
    <x v="0"/>
    <x v="0"/>
    <n v="3.6992099999999999"/>
    <s v="H5"/>
    <s v="COM"/>
    <x v="27"/>
    <s v="Alcohols; saturated monohydric, methanol (methyl alcohol)"/>
    <s v="CHN"/>
    <s v="China"/>
    <x v="0"/>
    <n v="2350"/>
    <s v="Kg"/>
    <n v="2350"/>
  </r>
  <r>
    <n v="174"/>
    <n v="290511"/>
    <n v="208"/>
    <x v="0"/>
    <x v="0"/>
    <n v="2.3745599999999998"/>
    <s v="H5"/>
    <s v="COM"/>
    <x v="27"/>
    <s v="Alcohols; saturated monohydric, methanol (methyl alcohol)"/>
    <s v="DNK"/>
    <s v="Denmark"/>
    <x v="0"/>
    <n v="0"/>
    <s v="N.Q."/>
    <m/>
  </r>
  <r>
    <n v="178"/>
    <n v="290511"/>
    <n v="0"/>
    <x v="0"/>
    <x v="0"/>
    <n v="133.59896000000001"/>
    <s v="H5"/>
    <s v="COG"/>
    <x v="28"/>
    <s v="Alcohols; saturated monohydric, methanol (methyl alcohol)"/>
    <s v="WLD"/>
    <s v="World"/>
    <x v="0"/>
    <n v="143416"/>
    <s v="Kg"/>
    <n v="143416"/>
  </r>
  <r>
    <n v="178"/>
    <n v="290511"/>
    <n v="56"/>
    <x v="0"/>
    <x v="0"/>
    <n v="79.635859999999994"/>
    <s v="H5"/>
    <s v="COG"/>
    <x v="28"/>
    <s v="Alcohols; saturated monohydric, methanol (methyl alcohol)"/>
    <s v="BEL"/>
    <s v="Belgium"/>
    <x v="0"/>
    <n v="91309"/>
    <s v="Kg"/>
    <n v="91309"/>
  </r>
  <r>
    <n v="178"/>
    <n v="290511"/>
    <n v="120"/>
    <x v="0"/>
    <x v="0"/>
    <n v="0.10852000000000001"/>
    <s v="H5"/>
    <s v="COG"/>
    <x v="28"/>
    <s v="Alcohols; saturated monohydric, methanol (methyl alcohol)"/>
    <s v="CMR"/>
    <s v="Cameroon"/>
    <x v="0"/>
    <n v="815"/>
    <s v="Kg"/>
    <n v="815"/>
  </r>
  <r>
    <n v="178"/>
    <n v="290511"/>
    <n v="251"/>
    <x v="0"/>
    <x v="0"/>
    <n v="37.501959999999997"/>
    <s v="H5"/>
    <s v="COG"/>
    <x v="28"/>
    <s v="Alcohols; saturated monohydric, methanol (methyl alcohol)"/>
    <s v="FRA"/>
    <s v="France+Monac"/>
    <x v="0"/>
    <n v="25600"/>
    <s v="Kg"/>
    <n v="25600"/>
  </r>
  <r>
    <n v="178"/>
    <n v="290511"/>
    <n v="710"/>
    <x v="0"/>
    <x v="0"/>
    <n v="16.210190000000001"/>
    <s v="H5"/>
    <s v="COG"/>
    <x v="28"/>
    <s v="Alcohols; saturated monohydric, methanol (methyl alcohol)"/>
    <s v="ZAF"/>
    <s v="South Africa"/>
    <x v="0"/>
    <n v="25440"/>
    <s v="Kg"/>
    <n v="25440"/>
  </r>
  <r>
    <n v="178"/>
    <n v="290511"/>
    <n v="724"/>
    <x v="0"/>
    <x v="0"/>
    <n v="0.14243"/>
    <s v="H5"/>
    <s v="COG"/>
    <x v="28"/>
    <s v="Alcohols; saturated monohydric, methanol (methyl alcohol)"/>
    <s v="ESP"/>
    <s v="Spain"/>
    <x v="0"/>
    <n v="252"/>
    <s v="Kg"/>
    <n v="252"/>
  </r>
  <r>
    <n v="180"/>
    <n v="290511"/>
    <n v="36"/>
    <x v="0"/>
    <x v="0"/>
    <n v="9.1349499999999999"/>
    <s v="H5"/>
    <s v="ZAR"/>
    <x v="29"/>
    <s v="Alcohols; saturated monohydric, methanol (methyl alcohol)"/>
    <s v="AUS"/>
    <s v="Australia"/>
    <x v="0"/>
    <n v="604"/>
    <s v="Kg"/>
    <n v="604"/>
  </r>
  <r>
    <n v="180"/>
    <n v="290511"/>
    <n v="251"/>
    <x v="0"/>
    <x v="0"/>
    <n v="0.40784999999999999"/>
    <s v="H5"/>
    <s v="ZAR"/>
    <x v="29"/>
    <s v="Alcohols; saturated monohydric, methanol (methyl alcohol)"/>
    <s v="FRA"/>
    <s v="France+Monac"/>
    <x v="0"/>
    <n v="52"/>
    <s v="Kg"/>
    <n v="52"/>
  </r>
  <r>
    <n v="180"/>
    <n v="290511"/>
    <n v="504"/>
    <x v="0"/>
    <x v="0"/>
    <n v="5.6790399999999996"/>
    <s v="H5"/>
    <s v="ZAR"/>
    <x v="29"/>
    <s v="Alcohols; saturated monohydric, methanol (methyl alcohol)"/>
    <s v="MAR"/>
    <s v="Morocco"/>
    <x v="0"/>
    <n v="17240"/>
    <s v="Kg"/>
    <n v="17240"/>
  </r>
  <r>
    <n v="180"/>
    <n v="290511"/>
    <n v="699"/>
    <x v="0"/>
    <x v="0"/>
    <n v="0.23168"/>
    <s v="H5"/>
    <s v="ZAR"/>
    <x v="29"/>
    <s v="Alcohols; saturated monohydric, methanol (methyl alcohol)"/>
    <s v="IND"/>
    <s v="India"/>
    <x v="0"/>
    <n v="1300"/>
    <s v="Kg"/>
    <n v="1300"/>
  </r>
  <r>
    <n v="180"/>
    <n v="290511"/>
    <n v="710"/>
    <x v="0"/>
    <x v="0"/>
    <n v="4.879E-2"/>
    <s v="H5"/>
    <s v="ZAR"/>
    <x v="29"/>
    <s v="Alcohols; saturated monohydric, methanol (methyl alcohol)"/>
    <s v="ZAF"/>
    <s v="South Africa"/>
    <x v="0"/>
    <n v="33"/>
    <s v="Kg"/>
    <n v="33"/>
  </r>
  <r>
    <n v="180"/>
    <n v="290511"/>
    <n v="784"/>
    <x v="0"/>
    <x v="0"/>
    <n v="5.2819099999999999"/>
    <s v="H5"/>
    <s v="ZAR"/>
    <x v="29"/>
    <s v="Alcohols; saturated monohydric, methanol (methyl alcohol)"/>
    <s v="ARE"/>
    <s v="Untd Arab Em"/>
    <x v="0"/>
    <n v="21600"/>
    <s v="Kg"/>
    <n v="21600"/>
  </r>
  <r>
    <n v="188"/>
    <n v="290511"/>
    <n v="0"/>
    <x v="0"/>
    <x v="0"/>
    <n v="1300.8876499999999"/>
    <s v="H5"/>
    <s v="CRI"/>
    <x v="30"/>
    <s v="Alcohols; saturated monohydric, methanol (methyl alcohol)"/>
    <s v="WLD"/>
    <s v="World"/>
    <x v="0"/>
    <n v="1776164.21"/>
    <s v="Kg"/>
    <n v="1776164.21"/>
  </r>
  <r>
    <n v="188"/>
    <n v="290511"/>
    <n v="56"/>
    <x v="0"/>
    <x v="0"/>
    <n v="9.4103100000000008"/>
    <s v="H5"/>
    <s v="CRI"/>
    <x v="30"/>
    <s v="Alcohols; saturated monohydric, methanol (methyl alcohol)"/>
    <s v="BEL"/>
    <s v="Belgium"/>
    <x v="0"/>
    <n v="18160"/>
    <s v="Kg"/>
    <n v="18160"/>
  </r>
  <r>
    <n v="188"/>
    <n v="290511"/>
    <n v="276"/>
    <x v="0"/>
    <x v="0"/>
    <n v="12.791259999999999"/>
    <s v="H5"/>
    <s v="CRI"/>
    <x v="30"/>
    <s v="Alcohols; saturated monohydric, methanol (methyl alcohol)"/>
    <s v="DEU"/>
    <s v="Germany"/>
    <x v="0"/>
    <n v="1854.62"/>
    <s v="Kg"/>
    <n v="1854.62"/>
  </r>
  <r>
    <n v="188"/>
    <n v="290511"/>
    <n v="484"/>
    <x v="0"/>
    <x v="0"/>
    <n v="8.6136700000000008"/>
    <s v="H5"/>
    <s v="CRI"/>
    <x v="30"/>
    <s v="Alcohols; saturated monohydric, methanol (methyl alcohol)"/>
    <s v="MEX"/>
    <s v="Mexico"/>
    <x v="0"/>
    <n v="7478.23"/>
    <s v="Kg"/>
    <n v="7478.23"/>
  </r>
  <r>
    <n v="188"/>
    <n v="290511"/>
    <n v="528"/>
    <x v="0"/>
    <x v="0"/>
    <n v="78.877589999999998"/>
    <s v="H5"/>
    <s v="CRI"/>
    <x v="30"/>
    <s v="Alcohols; saturated monohydric, methanol (methyl alcohol)"/>
    <s v="NLD"/>
    <s v="Netherlands"/>
    <x v="0"/>
    <n v="108480"/>
    <s v="Kg"/>
    <n v="108480"/>
  </r>
  <r>
    <n v="188"/>
    <n v="290511"/>
    <n v="643"/>
    <x v="0"/>
    <x v="0"/>
    <n v="69.133210000000005"/>
    <s v="H5"/>
    <s v="CRI"/>
    <x v="30"/>
    <s v="Alcohols; saturated monohydric, methanol (methyl alcohol)"/>
    <s v="RUS"/>
    <s v="Russian Fed"/>
    <x v="0"/>
    <n v="97280"/>
    <s v="Kg"/>
    <n v="97280"/>
  </r>
  <r>
    <n v="188"/>
    <n v="290511"/>
    <n v="682"/>
    <x v="0"/>
    <x v="0"/>
    <n v="39.472020000000001"/>
    <s v="H5"/>
    <s v="CRI"/>
    <x v="30"/>
    <s v="Alcohols; saturated monohydric, methanol (methyl alcohol)"/>
    <s v="SAU"/>
    <s v="Saudi Arabia"/>
    <x v="0"/>
    <n v="46080"/>
    <s v="Kg"/>
    <n v="46080"/>
  </r>
  <r>
    <n v="188"/>
    <n v="290511"/>
    <n v="842"/>
    <x v="0"/>
    <x v="0"/>
    <n v="1082.58959"/>
    <s v="H5"/>
    <s v="CRI"/>
    <x v="30"/>
    <s v="Alcohols; saturated monohydric, methanol (methyl alcohol)"/>
    <s v="USA"/>
    <s v="USA,PR,USVI"/>
    <x v="0"/>
    <n v="1496831.36"/>
    <s v="Kg"/>
    <n v="1496831.36"/>
  </r>
  <r>
    <n v="191"/>
    <n v="290511"/>
    <n v="0"/>
    <x v="0"/>
    <x v="0"/>
    <n v="869.95799999999997"/>
    <s v="H5"/>
    <s v="HRV"/>
    <x v="31"/>
    <s v="Alcohols; saturated monohydric, methanol (methyl alcohol)"/>
    <s v="WLD"/>
    <s v="World"/>
    <x v="0"/>
    <n v="0"/>
    <s v="N.Q."/>
    <m/>
  </r>
  <r>
    <n v="191"/>
    <n v="290511"/>
    <n v="40"/>
    <x v="0"/>
    <x v="0"/>
    <n v="112.38"/>
    <s v="H5"/>
    <s v="HRV"/>
    <x v="31"/>
    <s v="Alcohols; saturated monohydric, methanol (methyl alcohol)"/>
    <s v="AUT"/>
    <s v="Austria"/>
    <x v="0"/>
    <n v="181030.76"/>
    <s v="Kg"/>
    <n v="181030.76"/>
  </r>
  <r>
    <n v="191"/>
    <n v="290511"/>
    <n v="56"/>
    <x v="0"/>
    <x v="0"/>
    <n v="5.6340000000000003"/>
    <s v="H5"/>
    <s v="HRV"/>
    <x v="31"/>
    <s v="Alcohols; saturated monohydric, methanol (methyl alcohol)"/>
    <s v="BEL"/>
    <s v="Belgium"/>
    <x v="0"/>
    <n v="185.05"/>
    <s v="Kg"/>
    <n v="185.05"/>
  </r>
  <r>
    <n v="191"/>
    <n v="290511"/>
    <n v="203"/>
    <x v="0"/>
    <x v="0"/>
    <n v="9.42"/>
    <s v="H5"/>
    <s v="HRV"/>
    <x v="31"/>
    <s v="Alcohols; saturated monohydric, methanol (methyl alcohol)"/>
    <s v="CZE"/>
    <s v="Czech Rep"/>
    <x v="0"/>
    <n v="2538"/>
    <s v="Kg"/>
    <n v="2538"/>
  </r>
  <r>
    <n v="191"/>
    <n v="290511"/>
    <n v="251"/>
    <x v="0"/>
    <x v="0"/>
    <n v="7.702"/>
    <s v="H5"/>
    <s v="HRV"/>
    <x v="31"/>
    <s v="Alcohols; saturated monohydric, methanol (methyl alcohol)"/>
    <s v="FRA"/>
    <s v="France+Monac"/>
    <x v="0"/>
    <n v="1102.6866878227199"/>
    <s v="Kg"/>
    <n v="1102.69"/>
  </r>
  <r>
    <n v="191"/>
    <n v="290511"/>
    <n v="276"/>
    <x v="0"/>
    <x v="0"/>
    <n v="57.654000000000003"/>
    <s v="H5"/>
    <s v="HRV"/>
    <x v="31"/>
    <s v="Alcohols; saturated monohydric, methanol (methyl alcohol)"/>
    <s v="DEU"/>
    <s v="Germany"/>
    <x v="0"/>
    <n v="6541.58"/>
    <s v="Kg"/>
    <n v="6541.58"/>
  </r>
  <r>
    <n v="191"/>
    <n v="290511"/>
    <n v="380"/>
    <x v="0"/>
    <x v="0"/>
    <n v="63.502000000000002"/>
    <s v="H5"/>
    <s v="HRV"/>
    <x v="31"/>
    <s v="Alcohols; saturated monohydric, methanol (methyl alcohol)"/>
    <s v="ITA"/>
    <s v="Italy"/>
    <x v="0"/>
    <n v="97540"/>
    <s v="Kg"/>
    <n v="97540"/>
  </r>
  <r>
    <n v="191"/>
    <n v="290511"/>
    <n v="528"/>
    <x v="0"/>
    <x v="0"/>
    <n v="17.815000000000001"/>
    <s v="H5"/>
    <s v="HRV"/>
    <x v="31"/>
    <s v="Alcohols; saturated monohydric, methanol (methyl alcohol)"/>
    <s v="NLD"/>
    <s v="Netherlands"/>
    <x v="0"/>
    <n v="17920"/>
    <s v="Kg"/>
    <n v="17920"/>
  </r>
  <r>
    <n v="191"/>
    <n v="290511"/>
    <n v="616"/>
    <x v="0"/>
    <x v="0"/>
    <n v="13.509"/>
    <s v="H5"/>
    <s v="HRV"/>
    <x v="31"/>
    <s v="Alcohols; saturated monohydric, methanol (methyl alcohol)"/>
    <s v="POL"/>
    <s v="Poland"/>
    <x v="0"/>
    <n v="23360"/>
    <s v="Kg"/>
    <n v="23360"/>
  </r>
  <r>
    <n v="191"/>
    <n v="290511"/>
    <n v="688"/>
    <x v="0"/>
    <x v="0"/>
    <n v="24.111000000000001"/>
    <s v="H5"/>
    <s v="HRV"/>
    <x v="31"/>
    <s v="Alcohols; saturated monohydric, methanol (methyl alcohol)"/>
    <s v="SER"/>
    <s v="Yugoslavia"/>
    <x v="0"/>
    <n v="47180"/>
    <s v="Kg"/>
    <n v="47180"/>
  </r>
  <r>
    <n v="191"/>
    <n v="290511"/>
    <n v="705"/>
    <x v="0"/>
    <x v="0"/>
    <n v="556.17700000000002"/>
    <s v="H5"/>
    <s v="HRV"/>
    <x v="31"/>
    <s v="Alcohols; saturated monohydric, methanol (methyl alcohol)"/>
    <s v="SVN"/>
    <s v="Slovenia"/>
    <x v="0"/>
    <n v="976617.9"/>
    <s v="Kg"/>
    <n v="976617.9"/>
  </r>
  <r>
    <n v="191"/>
    <n v="290511"/>
    <n v="724"/>
    <x v="0"/>
    <x v="0"/>
    <n v="1.5509999999999999"/>
    <s v="H5"/>
    <s v="HRV"/>
    <x v="31"/>
    <s v="Alcohols; saturated monohydric, methanol (methyl alcohol)"/>
    <s v="ESP"/>
    <s v="Spain"/>
    <x v="0"/>
    <n v="327.72"/>
    <s v="Kg"/>
    <n v="327.72"/>
  </r>
  <r>
    <n v="191"/>
    <n v="290511"/>
    <n v="807"/>
    <x v="0"/>
    <x v="0"/>
    <n v="0.32800000000000001"/>
    <s v="H5"/>
    <s v="HRV"/>
    <x v="31"/>
    <s v="Alcohols; saturated monohydric, methanol (methyl alcohol)"/>
    <s v="MKD"/>
    <s v="TFYR Macedna"/>
    <x v="0"/>
    <n v="95"/>
    <s v="Kg"/>
    <n v="95"/>
  </r>
  <r>
    <n v="191"/>
    <n v="290511"/>
    <n v="842"/>
    <x v="0"/>
    <x v="0"/>
    <n v="0.17499999999999999"/>
    <s v="H5"/>
    <s v="HRV"/>
    <x v="31"/>
    <s v="Alcohols; saturated monohydric, methanol (methyl alcohol)"/>
    <s v="USA"/>
    <s v="USA,PR,USVI"/>
    <x v="0"/>
    <n v="0"/>
    <s v="N.Q."/>
    <m/>
  </r>
  <r>
    <n v="196"/>
    <n v="290511"/>
    <n v="0"/>
    <x v="0"/>
    <x v="0"/>
    <n v="84.549373800660007"/>
    <s v="H5"/>
    <s v="CYP"/>
    <x v="32"/>
    <s v="Alcohols; saturated monohydric, methanol (methyl alcohol)"/>
    <s v="WLD"/>
    <s v="World"/>
    <x v="0"/>
    <n v="23573"/>
    <s v="Kg"/>
    <n v="23573"/>
  </r>
  <r>
    <n v="196"/>
    <n v="290511"/>
    <n v="56"/>
    <x v="0"/>
    <x v="0"/>
    <n v="21.5968380606"/>
    <s v="H5"/>
    <s v="CYP"/>
    <x v="32"/>
    <s v="Alcohols; saturated monohydric, methanol (methyl alcohol)"/>
    <s v="BEL"/>
    <s v="Belgium"/>
    <x v="0"/>
    <n v="7073"/>
    <s v="Kg"/>
    <n v="7073"/>
  </r>
  <r>
    <n v="196"/>
    <n v="290511"/>
    <n v="251"/>
    <x v="0"/>
    <x v="0"/>
    <n v="17.245536460109999"/>
    <s v="H5"/>
    <s v="CYP"/>
    <x v="32"/>
    <s v="Alcohols; saturated monohydric, methanol (methyl alcohol)"/>
    <s v="FRA"/>
    <s v="France+Monac"/>
    <x v="0"/>
    <n v="2667"/>
    <s v="Kg"/>
    <n v="2667"/>
  </r>
  <r>
    <n v="196"/>
    <n v="290511"/>
    <n v="276"/>
    <x v="0"/>
    <x v="0"/>
    <n v="41.609986846109997"/>
    <s v="H5"/>
    <s v="CYP"/>
    <x v="32"/>
    <s v="Alcohols; saturated monohydric, methanol (methyl alcohol)"/>
    <s v="DEU"/>
    <s v="Germany"/>
    <x v="0"/>
    <n v="9523"/>
    <s v="Kg"/>
    <n v="9523"/>
  </r>
  <r>
    <n v="196"/>
    <n v="290511"/>
    <n v="300"/>
    <x v="0"/>
    <x v="0"/>
    <n v="0.51922299609"/>
    <s v="H5"/>
    <s v="CYP"/>
    <x v="32"/>
    <s v="Alcohols; saturated monohydric, methanol (methyl alcohol)"/>
    <s v="GRC"/>
    <s v="Greece"/>
    <x v="0"/>
    <n v="13"/>
    <s v="Kg"/>
    <n v="13"/>
  </r>
  <r>
    <n v="196"/>
    <n v="290511"/>
    <n v="528"/>
    <x v="0"/>
    <x v="0"/>
    <n v="3.53521078659"/>
    <s v="H5"/>
    <s v="CYP"/>
    <x v="32"/>
    <s v="Alcohols; saturated monohydric, methanol (methyl alcohol)"/>
    <s v="NLD"/>
    <s v="Netherlands"/>
    <x v="0"/>
    <n v="4296"/>
    <s v="Kg"/>
    <n v="4296"/>
  </r>
  <r>
    <n v="196"/>
    <n v="290511"/>
    <n v="826"/>
    <x v="0"/>
    <x v="0"/>
    <n v="4.2578651160000001E-2"/>
    <s v="H5"/>
    <s v="CYP"/>
    <x v="32"/>
    <s v="Alcohols; saturated monohydric, methanol (methyl alcohol)"/>
    <s v="GBR"/>
    <s v="Untd.Kingdom"/>
    <x v="0"/>
    <n v="1"/>
    <s v="Kg"/>
    <n v="1"/>
  </r>
  <r>
    <n v="203"/>
    <n v="290511"/>
    <n v="0"/>
    <x v="0"/>
    <x v="0"/>
    <n v="42630.32"/>
    <s v="H5"/>
    <s v="CZE"/>
    <x v="33"/>
    <s v="Alcohols; saturated monohydric, methanol (methyl alcohol)"/>
    <s v="WLD"/>
    <s v="World"/>
    <x v="0"/>
    <n v="0"/>
    <s v="N.Q."/>
    <m/>
  </r>
  <r>
    <n v="203"/>
    <n v="290511"/>
    <n v="56"/>
    <x v="0"/>
    <x v="0"/>
    <n v="117.14400000000001"/>
    <s v="H5"/>
    <s v="CZE"/>
    <x v="33"/>
    <s v="Alcohols; saturated monohydric, methanol (methyl alcohol)"/>
    <s v="BEL"/>
    <s v="Belgium"/>
    <x v="0"/>
    <n v="69694"/>
    <s v="Kg"/>
    <n v="69694"/>
  </r>
  <r>
    <n v="203"/>
    <n v="290511"/>
    <n v="124"/>
    <x v="0"/>
    <x v="0"/>
    <n v="0.754"/>
    <s v="H5"/>
    <s v="CZE"/>
    <x v="33"/>
    <s v="Alcohols; saturated monohydric, methanol (methyl alcohol)"/>
    <s v="CAN"/>
    <s v="Canada"/>
    <x v="0"/>
    <n v="1716.4863114715999"/>
    <s v="Kg"/>
    <n v="1716.49"/>
  </r>
  <r>
    <n v="203"/>
    <n v="290511"/>
    <n v="156"/>
    <x v="0"/>
    <x v="0"/>
    <n v="0.19500000000000001"/>
    <s v="H5"/>
    <s v="CZE"/>
    <x v="33"/>
    <s v="Alcohols; saturated monohydric, methanol (methyl alcohol)"/>
    <s v="CHN"/>
    <s v="China"/>
    <x v="0"/>
    <n v="5"/>
    <s v="Kg"/>
    <n v="5"/>
  </r>
  <r>
    <n v="203"/>
    <n v="290511"/>
    <n v="226"/>
    <x v="0"/>
    <x v="0"/>
    <n v="32.738"/>
    <s v="H5"/>
    <s v="CZE"/>
    <x v="33"/>
    <s v="Alcohols; saturated monohydric, methanol (methyl alcohol)"/>
    <s v="GNQ"/>
    <s v="Eq.Guinea"/>
    <x v="0"/>
    <n v="72180"/>
    <s v="Kg"/>
    <n v="72180"/>
  </r>
  <r>
    <n v="203"/>
    <n v="290511"/>
    <n v="251"/>
    <x v="0"/>
    <x v="0"/>
    <n v="72.602000000000004"/>
    <s v="H5"/>
    <s v="CZE"/>
    <x v="33"/>
    <s v="Alcohols; saturated monohydric, methanol (methyl alcohol)"/>
    <s v="FRA"/>
    <s v="France+Monac"/>
    <x v="0"/>
    <n v="15505"/>
    <s v="Kg"/>
    <n v="15505"/>
  </r>
  <r>
    <n v="203"/>
    <n v="290511"/>
    <n v="276"/>
    <x v="0"/>
    <x v="0"/>
    <n v="5698.6440000000002"/>
    <s v="H5"/>
    <s v="CZE"/>
    <x v="33"/>
    <s v="Alcohols; saturated monohydric, methanol (methyl alcohol)"/>
    <s v="DEU"/>
    <s v="Germany"/>
    <x v="0"/>
    <n v="10874266.184567699"/>
    <s v="Kg"/>
    <n v="10874266.18"/>
  </r>
  <r>
    <n v="203"/>
    <n v="290511"/>
    <n v="440"/>
    <x v="0"/>
    <x v="0"/>
    <n v="140.50899999999999"/>
    <s v="H5"/>
    <s v="CZE"/>
    <x v="33"/>
    <s v="Alcohols; saturated monohydric, methanol (methyl alcohol)"/>
    <s v="LTU"/>
    <s v="Lithuania"/>
    <x v="0"/>
    <n v="256490"/>
    <s v="Kg"/>
    <n v="256490"/>
  </r>
  <r>
    <n v="203"/>
    <n v="290511"/>
    <n v="528"/>
    <x v="0"/>
    <x v="0"/>
    <n v="6.0570000000000004"/>
    <s v="H5"/>
    <s v="CZE"/>
    <x v="33"/>
    <s v="Alcohols; saturated monohydric, methanol (methyl alcohol)"/>
    <s v="NLD"/>
    <s v="Netherlands"/>
    <x v="0"/>
    <n v="0"/>
    <s v="N.Q."/>
    <m/>
  </r>
  <r>
    <n v="203"/>
    <n v="290511"/>
    <n v="579"/>
    <x v="0"/>
    <x v="0"/>
    <n v="98.144000000000005"/>
    <s v="H5"/>
    <s v="CZE"/>
    <x v="33"/>
    <s v="Alcohols; saturated monohydric, methanol (methyl alcohol)"/>
    <s v="NOR"/>
    <s v="Norway,Sb,JM"/>
    <x v="0"/>
    <n v="192126.40315649501"/>
    <s v="Kg"/>
    <n v="192126.4"/>
  </r>
  <r>
    <n v="203"/>
    <n v="290511"/>
    <n v="616"/>
    <x v="0"/>
    <x v="0"/>
    <n v="11361.829"/>
    <s v="H5"/>
    <s v="CZE"/>
    <x v="33"/>
    <s v="Alcohols; saturated monohydric, methanol (methyl alcohol)"/>
    <s v="POL"/>
    <s v="Poland"/>
    <x v="0"/>
    <n v="25865920"/>
    <s v="Kg"/>
    <n v="25865920"/>
  </r>
  <r>
    <n v="203"/>
    <n v="290511"/>
    <n v="643"/>
    <x v="0"/>
    <x v="0"/>
    <n v="24242.168000000001"/>
    <s v="H5"/>
    <s v="CZE"/>
    <x v="33"/>
    <s v="Alcohols; saturated monohydric, methanol (methyl alcohol)"/>
    <s v="RUS"/>
    <s v="Russian Fed"/>
    <x v="0"/>
    <n v="58002400"/>
    <s v="Kg"/>
    <n v="58002400"/>
  </r>
  <r>
    <n v="203"/>
    <n v="290511"/>
    <n v="703"/>
    <x v="0"/>
    <x v="0"/>
    <n v="82.543999999999997"/>
    <s v="H5"/>
    <s v="CZE"/>
    <x v="33"/>
    <s v="Alcohols; saturated monohydric, methanol (methyl alcohol)"/>
    <s v="SVK"/>
    <s v="Slovakia"/>
    <x v="0"/>
    <n v="137020"/>
    <s v="Kg"/>
    <n v="137020"/>
  </r>
  <r>
    <n v="203"/>
    <n v="290511"/>
    <n v="724"/>
    <x v="0"/>
    <x v="0"/>
    <n v="18.419"/>
    <s v="H5"/>
    <s v="CZE"/>
    <x v="33"/>
    <s v="Alcohols; saturated monohydric, methanol (methyl alcohol)"/>
    <s v="ESP"/>
    <s v="Spain"/>
    <x v="0"/>
    <n v="3750"/>
    <s v="Kg"/>
    <n v="3750"/>
  </r>
  <r>
    <n v="203"/>
    <n v="290511"/>
    <n v="757"/>
    <x v="0"/>
    <x v="0"/>
    <n v="0.38700000000000001"/>
    <s v="H5"/>
    <s v="CZE"/>
    <x v="33"/>
    <s v="Alcohols; saturated monohydric, methanol (methyl alcohol)"/>
    <s v="CHE"/>
    <s v="Switz.Liecht"/>
    <x v="0"/>
    <n v="458.02490183401602"/>
    <s v="Kg"/>
    <n v="458.02"/>
  </r>
  <r>
    <n v="203"/>
    <n v="290511"/>
    <n v="826"/>
    <x v="0"/>
    <x v="0"/>
    <n v="0.36899999999999999"/>
    <s v="H5"/>
    <s v="CZE"/>
    <x v="33"/>
    <s v="Alcohols; saturated monohydric, methanol (methyl alcohol)"/>
    <s v="GBR"/>
    <s v="Untd.Kingdom"/>
    <x v="0"/>
    <n v="840.03109938066302"/>
    <s v="Kg"/>
    <n v="840.03"/>
  </r>
  <r>
    <n v="203"/>
    <n v="290511"/>
    <n v="842"/>
    <x v="0"/>
    <x v="0"/>
    <n v="5.8810000000000002"/>
    <s v="H5"/>
    <s v="CZE"/>
    <x v="33"/>
    <s v="Alcohols; saturated monohydric, methanol (methyl alcohol)"/>
    <s v="USA"/>
    <s v="USA,PR,USVI"/>
    <x v="0"/>
    <n v="1617.26602893674"/>
    <s v="Kg"/>
    <n v="1617.27"/>
  </r>
  <r>
    <n v="203"/>
    <n v="290511"/>
    <n v="862"/>
    <x v="0"/>
    <x v="0"/>
    <n v="751.67499999999995"/>
    <s v="H5"/>
    <s v="CZE"/>
    <x v="33"/>
    <s v="Alcohols; saturated monohydric, methanol (methyl alcohol)"/>
    <s v="VEN"/>
    <s v="Venezuela"/>
    <x v="0"/>
    <n v="1549420"/>
    <s v="Kg"/>
    <n v="1549420"/>
  </r>
  <r>
    <n v="203"/>
    <n v="290511"/>
    <n v="899"/>
    <x v="0"/>
    <x v="0"/>
    <n v="0.26100000000000001"/>
    <s v="H5"/>
    <s v="CZE"/>
    <x v="33"/>
    <s v="Alcohols; saturated monohydric, methanol (methyl alcohol)"/>
    <s v="UNS"/>
    <s v="Areas nes"/>
    <x v="0"/>
    <n v="9"/>
    <s v="Kg"/>
    <n v="9"/>
  </r>
  <r>
    <n v="204"/>
    <n v="290511"/>
    <n v="0"/>
    <x v="0"/>
    <x v="0"/>
    <n v="0.32792797829999998"/>
    <s v="H5"/>
    <s v="BEN"/>
    <x v="34"/>
    <s v="Alcohols; saturated monohydric, methanol (methyl alcohol)"/>
    <s v="WLD"/>
    <s v="World"/>
    <x v="0"/>
    <n v="19"/>
    <s v="Kg"/>
    <n v="19"/>
  </r>
  <r>
    <n v="204"/>
    <n v="290511"/>
    <n v="36"/>
    <x v="0"/>
    <x v="0"/>
    <n v="0.32792797829999998"/>
    <s v="H5"/>
    <s v="BEN"/>
    <x v="34"/>
    <s v="Alcohols; saturated monohydric, methanol (methyl alcohol)"/>
    <s v="AUS"/>
    <s v="Australia"/>
    <x v="0"/>
    <n v="19"/>
    <s v="Kg"/>
    <n v="19"/>
  </r>
  <r>
    <n v="208"/>
    <n v="290511"/>
    <n v="0"/>
    <x v="0"/>
    <x v="0"/>
    <n v="25684.287890924999"/>
    <s v="H5"/>
    <s v="DNK"/>
    <x v="35"/>
    <s v="Alcohols; saturated monohydric, methanol (methyl alcohol)"/>
    <s v="WLD"/>
    <s v="World"/>
    <x v="0"/>
    <n v="53782117.807248697"/>
    <s v="Kg"/>
    <n v="53782117.810000002"/>
  </r>
  <r>
    <n v="208"/>
    <n v="290511"/>
    <n v="56"/>
    <x v="0"/>
    <x v="0"/>
    <n v="52.183533428200001"/>
    <s v="H5"/>
    <s v="DNK"/>
    <x v="35"/>
    <s v="Alcohols; saturated monohydric, methanol (methyl alcohol)"/>
    <s v="BEL"/>
    <s v="Belgium"/>
    <x v="0"/>
    <n v="54750"/>
    <s v="Kg"/>
    <n v="54750"/>
  </r>
  <r>
    <n v="208"/>
    <n v="290511"/>
    <n v="156"/>
    <x v="0"/>
    <x v="0"/>
    <n v="0.46587186068000003"/>
    <s v="H5"/>
    <s v="DNK"/>
    <x v="35"/>
    <s v="Alcohols; saturated monohydric, methanol (methyl alcohol)"/>
    <s v="CHN"/>
    <s v="China"/>
    <x v="0"/>
    <n v="595.50858189489895"/>
    <s v="Kg"/>
    <n v="595.51"/>
  </r>
  <r>
    <n v="208"/>
    <n v="290511"/>
    <n v="246"/>
    <x v="0"/>
    <x v="0"/>
    <n v="5535.8568654649598"/>
    <s v="H5"/>
    <s v="DNK"/>
    <x v="35"/>
    <s v="Alcohols; saturated monohydric, methanol (methyl alcohol)"/>
    <s v="FIN"/>
    <s v="Finland"/>
    <x v="0"/>
    <n v="12737268"/>
    <s v="Kg"/>
    <n v="12737268"/>
  </r>
  <r>
    <n v="208"/>
    <n v="290511"/>
    <n v="251"/>
    <x v="0"/>
    <x v="0"/>
    <n v="13.3256211976"/>
    <s v="H5"/>
    <s v="DNK"/>
    <x v="35"/>
    <s v="Alcohols; saturated monohydric, methanol (methyl alcohol)"/>
    <s v="FRA"/>
    <s v="France+Monac"/>
    <x v="0"/>
    <n v="3312"/>
    <s v="Kg"/>
    <n v="3312"/>
  </r>
  <r>
    <n v="208"/>
    <n v="290511"/>
    <n v="276"/>
    <x v="0"/>
    <x v="0"/>
    <n v="6141.1088706507999"/>
    <s v="H5"/>
    <s v="DNK"/>
    <x v="35"/>
    <s v="Alcohols; saturated monohydric, methanol (methyl alcohol)"/>
    <s v="DEU"/>
    <s v="Germany"/>
    <x v="0"/>
    <n v="7779142"/>
    <s v="Kg"/>
    <n v="7779142"/>
  </r>
  <r>
    <n v="208"/>
    <n v="290511"/>
    <n v="528"/>
    <x v="0"/>
    <x v="0"/>
    <n v="829.15568378379999"/>
    <s v="H5"/>
    <s v="DNK"/>
    <x v="35"/>
    <s v="Alcohols; saturated monohydric, methanol (methyl alcohol)"/>
    <s v="NLD"/>
    <s v="Netherlands"/>
    <x v="0"/>
    <n v="1774714.23539392"/>
    <s v="Kg"/>
    <n v="1774714.24"/>
  </r>
  <r>
    <n v="208"/>
    <n v="290511"/>
    <n v="579"/>
    <x v="0"/>
    <x v="0"/>
    <n v="10046.486911834199"/>
    <s v="H5"/>
    <s v="DNK"/>
    <x v="35"/>
    <s v="Alcohols; saturated monohydric, methanol (methyl alcohol)"/>
    <s v="NOR"/>
    <s v="Norway,Sb,JM"/>
    <x v="0"/>
    <n v="26600650"/>
    <s v="Kg"/>
    <n v="26600650"/>
  </r>
  <r>
    <n v="208"/>
    <n v="290511"/>
    <n v="616"/>
    <x v="0"/>
    <x v="0"/>
    <n v="0.1805273342"/>
    <s v="H5"/>
    <s v="DNK"/>
    <x v="35"/>
    <s v="Alcohols; saturated monohydric, methanol (methyl alcohol)"/>
    <s v="POL"/>
    <s v="Poland"/>
    <x v="0"/>
    <n v="20"/>
    <s v="Kg"/>
    <n v="20"/>
  </r>
  <r>
    <n v="208"/>
    <n v="290511"/>
    <n v="643"/>
    <x v="0"/>
    <x v="0"/>
    <n v="782.53032453499998"/>
    <s v="H5"/>
    <s v="DNK"/>
    <x v="35"/>
    <s v="Alcohols; saturated monohydric, methanol (methyl alcohol)"/>
    <s v="RUS"/>
    <s v="Russian Fed"/>
    <x v="0"/>
    <n v="2214380"/>
    <s v="Kg"/>
    <n v="2214380"/>
  </r>
  <r>
    <n v="208"/>
    <n v="290511"/>
    <n v="752"/>
    <x v="0"/>
    <x v="0"/>
    <n v="2274.9039885494399"/>
    <s v="H5"/>
    <s v="DNK"/>
    <x v="35"/>
    <s v="Alcohols; saturated monohydric, methanol (methyl alcohol)"/>
    <s v="SWE"/>
    <s v="Sweden"/>
    <x v="0"/>
    <n v="2615428"/>
    <s v="Kg"/>
    <n v="2615428"/>
  </r>
  <r>
    <n v="208"/>
    <n v="290511"/>
    <n v="757"/>
    <x v="0"/>
    <x v="0"/>
    <n v="0.11515576208"/>
    <s v="H5"/>
    <s v="DNK"/>
    <x v="35"/>
    <s v="Alcohols; saturated monohydric, methanol (methyl alcohol)"/>
    <s v="CHE"/>
    <s v="Switz.Liecht"/>
    <x v="0"/>
    <n v="9"/>
    <s v="Kg"/>
    <n v="9"/>
  </r>
  <r>
    <n v="208"/>
    <n v="290511"/>
    <n v="826"/>
    <x v="0"/>
    <x v="0"/>
    <n v="6.0751026693999997"/>
    <s v="H5"/>
    <s v="DNK"/>
    <x v="35"/>
    <s v="Alcohols; saturated monohydric, methanol (methyl alcohol)"/>
    <s v="GBR"/>
    <s v="Untd.Kingdom"/>
    <x v="0"/>
    <n v="544"/>
    <s v="Kg"/>
    <n v="544"/>
  </r>
  <r>
    <n v="208"/>
    <n v="290511"/>
    <n v="842"/>
    <x v="0"/>
    <x v="0"/>
    <n v="1.89943385464"/>
    <s v="H5"/>
    <s v="DNK"/>
    <x v="35"/>
    <s v="Alcohols; saturated monohydric, methanol (methyl alcohol)"/>
    <s v="USA"/>
    <s v="USA,PR,USVI"/>
    <x v="0"/>
    <n v="1305.0632728624901"/>
    <s v="Kg"/>
    <n v="1305.06"/>
  </r>
  <r>
    <n v="214"/>
    <n v="290511"/>
    <n v="56"/>
    <x v="0"/>
    <x v="0"/>
    <n v="110.006957"/>
    <s v="H5"/>
    <s v="DOM"/>
    <x v="36"/>
    <s v="Alcohols; saturated monohydric, methanol (methyl alcohol)"/>
    <s v="BEL"/>
    <s v="Belgium"/>
    <x v="0"/>
    <n v="213000"/>
    <s v="Kg"/>
    <n v="213000"/>
  </r>
  <r>
    <n v="214"/>
    <n v="290511"/>
    <n v="410"/>
    <x v="0"/>
    <x v="0"/>
    <n v="8.1875149999999994"/>
    <s v="H5"/>
    <s v="DOM"/>
    <x v="36"/>
    <s v="Alcohols; saturated monohydric, methanol (methyl alcohol)"/>
    <s v="KOR"/>
    <s v="Korea Rep."/>
    <x v="0"/>
    <n v="993.99"/>
    <s v="Kg"/>
    <n v="993.99"/>
  </r>
  <r>
    <n v="214"/>
    <n v="290511"/>
    <n v="528"/>
    <x v="0"/>
    <x v="0"/>
    <n v="84.236023000000003"/>
    <s v="H5"/>
    <s v="DOM"/>
    <x v="36"/>
    <s v="Alcohols; saturated monohydric, methanol (methyl alcohol)"/>
    <s v="NLD"/>
    <s v="Netherlands"/>
    <x v="0"/>
    <n v="96000"/>
    <s v="Kg"/>
    <n v="96000"/>
  </r>
  <r>
    <n v="214"/>
    <n v="290511"/>
    <n v="643"/>
    <x v="0"/>
    <x v="0"/>
    <n v="156.677346"/>
    <s v="H5"/>
    <s v="DOM"/>
    <x v="36"/>
    <s v="Alcohols; saturated monohydric, methanol (methyl alcohol)"/>
    <s v="RUS"/>
    <s v="Russian Fed"/>
    <x v="0"/>
    <n v="145920"/>
    <s v="Kg"/>
    <n v="194560"/>
  </r>
  <r>
    <n v="214"/>
    <n v="290511"/>
    <n v="699"/>
    <x v="0"/>
    <x v="0"/>
    <n v="0.44924999999999998"/>
    <s v="H5"/>
    <s v="DOM"/>
    <x v="36"/>
    <s v="Alcohols; saturated monohydric, methanol (methyl alcohol)"/>
    <s v="IND"/>
    <s v="India"/>
    <x v="0"/>
    <n v="147"/>
    <s v="Kg"/>
    <n v="147"/>
  </r>
  <r>
    <n v="214"/>
    <n v="290511"/>
    <n v="724"/>
    <x v="0"/>
    <x v="0"/>
    <n v="7.2331510000000003"/>
    <s v="H5"/>
    <s v="DOM"/>
    <x v="36"/>
    <s v="Alcohols; saturated monohydric, methanol (methyl alcohol)"/>
    <s v="ESP"/>
    <s v="Spain"/>
    <x v="0"/>
    <n v="1974"/>
    <s v="Kg"/>
    <n v="1974"/>
  </r>
  <r>
    <n v="214"/>
    <n v="290511"/>
    <n v="762"/>
    <x v="0"/>
    <x v="0"/>
    <n v="1.6752720000000001"/>
    <s v="H5"/>
    <s v="DOM"/>
    <x v="36"/>
    <s v="Alcohols; saturated monohydric, methanol (methyl alcohol)"/>
    <s v="TJK"/>
    <s v="Tajikistan"/>
    <x v="0"/>
    <n v="25"/>
    <s v="Kg"/>
    <n v="25"/>
  </r>
  <r>
    <n v="214"/>
    <n v="290511"/>
    <n v="764"/>
    <x v="0"/>
    <x v="0"/>
    <n v="2.9829349999999999"/>
    <s v="H5"/>
    <s v="DOM"/>
    <x v="36"/>
    <s v="Alcohols; saturated monohydric, methanol (methyl alcohol)"/>
    <s v="THA"/>
    <s v="Thailand"/>
    <x v="0"/>
    <n v="40"/>
    <s v="Kg"/>
    <n v="40"/>
  </r>
  <r>
    <n v="214"/>
    <n v="290511"/>
    <n v="780"/>
    <x v="0"/>
    <x v="0"/>
    <n v="1.612527"/>
    <s v="H5"/>
    <s v="DOM"/>
    <x v="36"/>
    <s v="Alcohols; saturated monohydric, methanol (methyl alcohol)"/>
    <s v="TTO"/>
    <s v="Trinidad Tbg"/>
    <x v="0"/>
    <n v="25"/>
    <s v="Kg"/>
    <n v="25"/>
  </r>
  <r>
    <n v="214"/>
    <n v="290511"/>
    <n v="862"/>
    <x v="0"/>
    <x v="0"/>
    <n v="2.393249"/>
    <s v="H5"/>
    <s v="DOM"/>
    <x v="36"/>
    <s v="Alcohols; saturated monohydric, methanol (methyl alcohol)"/>
    <s v="VEN"/>
    <s v="Venezuela"/>
    <x v="0"/>
    <n v="2889.8449999999998"/>
    <s v="Kg"/>
    <n v="2889.85"/>
  </r>
  <r>
    <n v="218"/>
    <n v="290511"/>
    <n v="0"/>
    <x v="0"/>
    <x v="0"/>
    <n v="9449.8524149999994"/>
    <s v="H5"/>
    <s v="ECU"/>
    <x v="37"/>
    <s v="Alcohols; saturated monohydric, methanol (methyl alcohol)"/>
    <s v="WLD"/>
    <s v="World"/>
    <x v="0"/>
    <n v="17208364.789708801"/>
    <s v="Kg"/>
    <m/>
  </r>
  <r>
    <n v="218"/>
    <n v="290511"/>
    <n v="48"/>
    <x v="0"/>
    <x v="0"/>
    <n v="17.509160000000001"/>
    <s v="H5"/>
    <s v="ECU"/>
    <x v="37"/>
    <s v="Alcohols; saturated monohydric, methanol (methyl alcohol)"/>
    <s v="BHR"/>
    <s v="Bahrain"/>
    <x v="0"/>
    <n v="6602"/>
    <s v="Kg"/>
    <n v="5753.84"/>
  </r>
  <r>
    <n v="218"/>
    <n v="290511"/>
    <n v="170"/>
    <x v="0"/>
    <x v="0"/>
    <n v="38.620170000000002"/>
    <s v="H5"/>
    <s v="ECU"/>
    <x v="37"/>
    <s v="Alcohols; saturated monohydric, methanol (methyl alcohol)"/>
    <s v="COL"/>
    <s v="Colombia"/>
    <x v="0"/>
    <n v="59770"/>
    <s v="Kg"/>
    <n v="59770"/>
  </r>
  <r>
    <n v="218"/>
    <n v="290511"/>
    <n v="251"/>
    <x v="0"/>
    <x v="0"/>
    <n v="0.26849299999999998"/>
    <s v="H5"/>
    <s v="ECU"/>
    <x v="37"/>
    <s v="Alcohols; saturated monohydric, methanol (methyl alcohol)"/>
    <s v="FRA"/>
    <s v="France+Monac"/>
    <x v="0"/>
    <n v="20"/>
    <s v="Kg"/>
    <m/>
  </r>
  <r>
    <n v="218"/>
    <n v="290511"/>
    <n v="276"/>
    <x v="0"/>
    <x v="0"/>
    <n v="48.762974999999997"/>
    <s v="H5"/>
    <s v="ECU"/>
    <x v="37"/>
    <s v="Alcohols; saturated monohydric, methanol (methyl alcohol)"/>
    <s v="DEU"/>
    <s v="Germany"/>
    <x v="0"/>
    <n v="10870.34"/>
    <s v="Kg"/>
    <n v="9508.49"/>
  </r>
  <r>
    <n v="218"/>
    <n v="290511"/>
    <n v="484"/>
    <x v="0"/>
    <x v="0"/>
    <n v="13.137639"/>
    <s v="H5"/>
    <s v="ECU"/>
    <x v="37"/>
    <s v="Alcohols; saturated monohydric, methanol (methyl alcohol)"/>
    <s v="MEX"/>
    <s v="Mexico"/>
    <x v="0"/>
    <n v="3043.59"/>
    <s v="Kg"/>
    <n v="2976.2"/>
  </r>
  <r>
    <n v="218"/>
    <n v="290511"/>
    <n v="643"/>
    <x v="0"/>
    <x v="0"/>
    <n v="39.06044"/>
    <s v="H5"/>
    <s v="ECU"/>
    <x v="37"/>
    <s v="Alcohols; saturated monohydric, methanol (methyl alcohol)"/>
    <s v="RUS"/>
    <s v="Russian Fed"/>
    <x v="0"/>
    <n v="40356"/>
    <s v="Kg"/>
    <n v="36480"/>
  </r>
  <r>
    <n v="218"/>
    <n v="290511"/>
    <n v="757"/>
    <x v="0"/>
    <x v="0"/>
    <n v="0.25545000000000001"/>
    <s v="H5"/>
    <s v="ECU"/>
    <x v="37"/>
    <s v="Alcohols; saturated monohydric, methanol (methyl alcohol)"/>
    <s v="CHE"/>
    <s v="Switz.Liecht"/>
    <x v="0"/>
    <n v="20"/>
    <s v="Kg"/>
    <n v="10.57"/>
  </r>
  <r>
    <n v="218"/>
    <n v="290511"/>
    <n v="780"/>
    <x v="0"/>
    <x v="0"/>
    <n v="8764.9853309999999"/>
    <s v="H5"/>
    <s v="ECU"/>
    <x v="37"/>
    <s v="Alcohols; saturated monohydric, methanol (methyl alcohol)"/>
    <s v="TTO"/>
    <s v="Trinidad Tbg"/>
    <x v="0"/>
    <n v="16177122.24"/>
    <s v="Kg"/>
    <n v="16176799.050000001"/>
  </r>
  <r>
    <n v="218"/>
    <n v="290511"/>
    <n v="826"/>
    <x v="0"/>
    <x v="0"/>
    <n v="5.4859229999999997"/>
    <s v="H5"/>
    <s v="ECU"/>
    <x v="37"/>
    <s v="Alcohols; saturated monohydric, methanol (methyl alcohol)"/>
    <s v="GBR"/>
    <s v="Untd.Kingdom"/>
    <x v="0"/>
    <n v="1209.5999999999999"/>
    <s v="Kg"/>
    <n v="1209.5999999999999"/>
  </r>
  <r>
    <n v="218"/>
    <n v="290511"/>
    <n v="842"/>
    <x v="0"/>
    <x v="0"/>
    <n v="521.76683400000002"/>
    <s v="H5"/>
    <s v="ECU"/>
    <x v="37"/>
    <s v="Alcohols; saturated monohydric, methanol (methyl alcohol)"/>
    <s v="USA"/>
    <s v="USA,PR,USVI"/>
    <x v="0"/>
    <n v="909351.01970877999"/>
    <s v="Kg"/>
    <n v="909128.27"/>
  </r>
  <r>
    <n v="222"/>
    <n v="290511"/>
    <n v="0"/>
    <x v="0"/>
    <x v="0"/>
    <n v="884.75269000000003"/>
    <s v="H5"/>
    <s v="SLV"/>
    <x v="38"/>
    <s v="Alcohols; saturated monohydric, methanol (methyl alcohol)"/>
    <s v="WLD"/>
    <s v="World"/>
    <x v="0"/>
    <n v="1231016.72"/>
    <s v="Kg"/>
    <n v="1231016.72"/>
  </r>
  <r>
    <n v="222"/>
    <n v="290511"/>
    <n v="276"/>
    <x v="0"/>
    <x v="0"/>
    <n v="45.084530000000001"/>
    <s v="H5"/>
    <s v="SLV"/>
    <x v="38"/>
    <s v="Alcohols; saturated monohydric, methanol (methyl alcohol)"/>
    <s v="DEU"/>
    <s v="Germany"/>
    <x v="0"/>
    <n v="11464.42"/>
    <s v="Kg"/>
    <n v="11464.42"/>
  </r>
  <r>
    <n v="222"/>
    <n v="290511"/>
    <n v="484"/>
    <x v="0"/>
    <x v="0"/>
    <n v="449.66336000000001"/>
    <s v="H5"/>
    <s v="SLV"/>
    <x v="38"/>
    <s v="Alcohols; saturated monohydric, methanol (methyl alcohol)"/>
    <s v="MEX"/>
    <s v="Mexico"/>
    <x v="0"/>
    <n v="578214.5"/>
    <s v="Kg"/>
    <n v="578214.5"/>
  </r>
  <r>
    <n v="222"/>
    <n v="290511"/>
    <n v="780"/>
    <x v="0"/>
    <x v="0"/>
    <n v="0.10906"/>
    <s v="H5"/>
    <s v="SLV"/>
    <x v="38"/>
    <s v="Alcohols; saturated monohydric, methanol (methyl alcohol)"/>
    <s v="TTO"/>
    <s v="Trinidad Tbg"/>
    <x v="0"/>
    <n v="33.799999999999997"/>
    <s v="Kg"/>
    <n v="33.799999999999997"/>
  </r>
  <r>
    <n v="222"/>
    <n v="290511"/>
    <n v="842"/>
    <x v="0"/>
    <x v="0"/>
    <n v="389.89573999999999"/>
    <s v="H5"/>
    <s v="SLV"/>
    <x v="38"/>
    <s v="Alcohols; saturated monohydric, methanol (methyl alcohol)"/>
    <s v="USA"/>
    <s v="USA,PR,USVI"/>
    <x v="0"/>
    <n v="641304"/>
    <s v="Kg"/>
    <n v="641304"/>
  </r>
  <r>
    <n v="231"/>
    <n v="290511"/>
    <n v="0"/>
    <x v="0"/>
    <x v="0"/>
    <n v="88.478080000000006"/>
    <s v="H5"/>
    <s v="ETH"/>
    <x v="39"/>
    <s v="Alcohols; saturated monohydric, methanol (methyl alcohol)"/>
    <s v="WLD"/>
    <s v="World"/>
    <x v="0"/>
    <n v="52933.440000000002"/>
    <s v="Kg"/>
    <n v="52933.440000000002"/>
  </r>
  <r>
    <n v="231"/>
    <n v="290511"/>
    <n v="276"/>
    <x v="0"/>
    <x v="0"/>
    <n v="0.43598999999999999"/>
    <s v="H5"/>
    <s v="ETH"/>
    <x v="39"/>
    <s v="Alcohols; saturated monohydric, methanol (methyl alcohol)"/>
    <s v="DEU"/>
    <s v="Germany"/>
    <x v="0"/>
    <n v="27.12"/>
    <s v="Kg"/>
    <n v="27.12"/>
  </r>
  <r>
    <n v="231"/>
    <n v="290511"/>
    <n v="699"/>
    <x v="0"/>
    <x v="0"/>
    <n v="13.52603"/>
    <s v="H5"/>
    <s v="ETH"/>
    <x v="39"/>
    <s v="Alcohols; saturated monohydric, methanol (methyl alcohol)"/>
    <s v="IND"/>
    <s v="India"/>
    <x v="0"/>
    <n v="5349.32"/>
    <s v="Kg"/>
    <n v="5349.32"/>
  </r>
  <r>
    <n v="231"/>
    <n v="290511"/>
    <n v="764"/>
    <x v="0"/>
    <x v="0"/>
    <n v="55.076009999999997"/>
    <s v="H5"/>
    <s v="ETH"/>
    <x v="39"/>
    <s v="Alcohols; saturated monohydric, methanol (methyl alcohol)"/>
    <s v="THA"/>
    <s v="Thailand"/>
    <x v="0"/>
    <n v="45130"/>
    <s v="Kg"/>
    <n v="45130"/>
  </r>
  <r>
    <n v="231"/>
    <n v="290511"/>
    <n v="826"/>
    <x v="0"/>
    <x v="0"/>
    <n v="19.188839999999999"/>
    <s v="H5"/>
    <s v="ETH"/>
    <x v="39"/>
    <s v="Alcohols; saturated monohydric, methanol (methyl alcohol)"/>
    <s v="GBR"/>
    <s v="Untd.Kingdom"/>
    <x v="0"/>
    <n v="2322"/>
    <s v="Kg"/>
    <n v="2322"/>
  </r>
  <r>
    <n v="231"/>
    <n v="290511"/>
    <n v="842"/>
    <x v="0"/>
    <x v="0"/>
    <n v="0.25120999999999999"/>
    <s v="H5"/>
    <s v="ETH"/>
    <x v="39"/>
    <s v="Alcohols; saturated monohydric, methanol (methyl alcohol)"/>
    <s v="USA"/>
    <s v="USA,PR,USVI"/>
    <x v="0"/>
    <n v="105"/>
    <s v="Kg"/>
    <n v="105"/>
  </r>
  <r>
    <n v="233"/>
    <n v="290511"/>
    <n v="56"/>
    <x v="0"/>
    <x v="0"/>
    <n v="0.99700999999999995"/>
    <s v="H5"/>
    <s v="EST"/>
    <x v="40"/>
    <s v="Alcohols; saturated monohydric, methanol (methyl alcohol)"/>
    <s v="BEL"/>
    <s v="Belgium"/>
    <x v="0"/>
    <n v="146.74"/>
    <s v="Kg"/>
    <n v="146.74"/>
  </r>
  <r>
    <n v="233"/>
    <n v="290511"/>
    <n v="112"/>
    <x v="0"/>
    <x v="0"/>
    <n v="0.39974999999999999"/>
    <s v="H5"/>
    <s v="EST"/>
    <x v="40"/>
    <s v="Alcohols; saturated monohydric, methanol (methyl alcohol)"/>
    <s v="BLR"/>
    <s v="Belarus"/>
    <x v="0"/>
    <n v="800"/>
    <s v="Kg"/>
    <n v="800"/>
  </r>
  <r>
    <n v="233"/>
    <n v="290511"/>
    <n v="203"/>
    <x v="0"/>
    <x v="0"/>
    <n v="0.42050999999999999"/>
    <s v="H5"/>
    <s v="EST"/>
    <x v="40"/>
    <s v="Alcohols; saturated monohydric, methanol (methyl alcohol)"/>
    <s v="CZE"/>
    <s v="Czech Rep"/>
    <x v="0"/>
    <n v="5.91"/>
    <s v="Kg"/>
    <n v="5.91"/>
  </r>
  <r>
    <n v="233"/>
    <n v="290511"/>
    <n v="233"/>
    <x v="0"/>
    <x v="0"/>
    <n v="3.5599999999999998E-3"/>
    <s v="H5"/>
    <s v="EST"/>
    <x v="40"/>
    <s v="Alcohols; saturated monohydric, methanol (methyl alcohol)"/>
    <s v="EST"/>
    <s v="Estonia"/>
    <x v="0"/>
    <n v="1.73"/>
    <s v="Kg"/>
    <n v="1.73"/>
  </r>
  <r>
    <n v="233"/>
    <n v="290511"/>
    <n v="246"/>
    <x v="0"/>
    <x v="0"/>
    <n v="0.17860000000000001"/>
    <s v="H5"/>
    <s v="EST"/>
    <x v="40"/>
    <s v="Alcohols; saturated monohydric, methanol (methyl alcohol)"/>
    <s v="FIN"/>
    <s v="Finland"/>
    <x v="0"/>
    <n v="158"/>
    <s v="Kg"/>
    <n v="158"/>
  </r>
  <r>
    <n v="233"/>
    <n v="290511"/>
    <n v="251"/>
    <x v="0"/>
    <x v="0"/>
    <n v="2.375E-2"/>
    <s v="H5"/>
    <s v="EST"/>
    <x v="40"/>
    <s v="Alcohols; saturated monohydric, methanol (methyl alcohol)"/>
    <s v="FRA"/>
    <s v="France+Monac"/>
    <x v="0"/>
    <n v="1.95"/>
    <s v="Kg"/>
    <n v="1.95"/>
  </r>
  <r>
    <n v="233"/>
    <n v="290511"/>
    <n v="276"/>
    <x v="0"/>
    <x v="0"/>
    <n v="9.7144300000000001"/>
    <s v="H5"/>
    <s v="EST"/>
    <x v="40"/>
    <s v="Alcohols; saturated monohydric, methanol (methyl alcohol)"/>
    <s v="DEU"/>
    <s v="Germany"/>
    <x v="0"/>
    <n v="2043.9"/>
    <s v="Kg"/>
    <n v="2043.9"/>
  </r>
  <r>
    <n v="233"/>
    <n v="290511"/>
    <n v="428"/>
    <x v="0"/>
    <x v="0"/>
    <n v="80.845680000000002"/>
    <s v="H5"/>
    <s v="EST"/>
    <x v="40"/>
    <s v="Alcohols; saturated monohydric, methanol (methyl alcohol)"/>
    <s v="LVA"/>
    <s v="Latvia"/>
    <x v="0"/>
    <n v="85957"/>
    <s v="Kg"/>
    <n v="85957"/>
  </r>
  <r>
    <n v="233"/>
    <n v="290511"/>
    <n v="440"/>
    <x v="0"/>
    <x v="0"/>
    <n v="1.102E-2"/>
    <s v="H5"/>
    <s v="EST"/>
    <x v="40"/>
    <s v="Alcohols; saturated monohydric, methanol (methyl alcohol)"/>
    <s v="LTU"/>
    <s v="Lithuania"/>
    <x v="0"/>
    <n v="16.02"/>
    <s v="Kg"/>
    <n v="16.02"/>
  </r>
  <r>
    <n v="233"/>
    <n v="290511"/>
    <n v="528"/>
    <x v="0"/>
    <x v="0"/>
    <n v="0.57357999999999998"/>
    <s v="H5"/>
    <s v="EST"/>
    <x v="40"/>
    <s v="Alcohols; saturated monohydric, methanol (methyl alcohol)"/>
    <s v="NLD"/>
    <s v="Netherlands"/>
    <x v="0"/>
    <n v="183.77600000000001"/>
    <s v="Kg"/>
    <n v="183.78"/>
  </r>
  <r>
    <n v="233"/>
    <n v="290511"/>
    <n v="616"/>
    <x v="0"/>
    <x v="0"/>
    <n v="183.27776"/>
    <s v="H5"/>
    <s v="EST"/>
    <x v="40"/>
    <s v="Alcohols; saturated monohydric, methanol (methyl alcohol)"/>
    <s v="POL"/>
    <s v="Poland"/>
    <x v="0"/>
    <n v="455000"/>
    <s v="Kg"/>
    <n v="455000"/>
  </r>
  <r>
    <n v="233"/>
    <n v="290511"/>
    <n v="643"/>
    <x v="0"/>
    <x v="0"/>
    <n v="1145.5365300000001"/>
    <s v="H5"/>
    <s v="EST"/>
    <x v="40"/>
    <s v="Alcohols; saturated monohydric, methanol (methyl alcohol)"/>
    <s v="RUS"/>
    <s v="Russian Fed"/>
    <x v="0"/>
    <n v="3090340"/>
    <s v="Kg"/>
    <n v="3090340"/>
  </r>
  <r>
    <n v="233"/>
    <n v="290511"/>
    <n v="757"/>
    <x v="0"/>
    <x v="0"/>
    <n v="0.10347000000000001"/>
    <s v="H5"/>
    <s v="EST"/>
    <x v="40"/>
    <s v="Alcohols; saturated monohydric, methanol (methyl alcohol)"/>
    <s v="CHE"/>
    <s v="Switz.Liecht"/>
    <x v="0"/>
    <n v="3.4"/>
    <s v="Kg"/>
    <n v="3.4"/>
  </r>
  <r>
    <n v="242"/>
    <n v="290511"/>
    <n v="0"/>
    <x v="0"/>
    <x v="0"/>
    <n v="1.90231649478"/>
    <s v="H5"/>
    <s v="FJI"/>
    <x v="41"/>
    <s v="Alcohols; saturated monohydric, methanol (methyl alcohol)"/>
    <s v="WLD"/>
    <s v="World"/>
    <x v="0"/>
    <n v="3346.6817063859098"/>
    <s v="Kg"/>
    <n v="3346.68"/>
  </r>
  <r>
    <n v="242"/>
    <n v="290511"/>
    <n v="554"/>
    <x v="0"/>
    <x v="0"/>
    <n v="1.90231649478"/>
    <s v="H5"/>
    <s v="FJI"/>
    <x v="41"/>
    <s v="Alcohols; saturated monohydric, methanol (methyl alcohol)"/>
    <s v="NZL"/>
    <s v="New Zealand"/>
    <x v="0"/>
    <n v="3346.6817063859098"/>
    <s v="Kg"/>
    <n v="3346.68"/>
  </r>
  <r>
    <n v="246"/>
    <n v="290511"/>
    <n v="0"/>
    <x v="0"/>
    <x v="0"/>
    <n v="81917.961118398394"/>
    <s v="H5"/>
    <s v="FIN"/>
    <x v="42"/>
    <s v="Alcohols; saturated monohydric, methanol (methyl alcohol)"/>
    <s v="WLD"/>
    <s v="World"/>
    <x v="0"/>
    <n v="0"/>
    <s v="N.Q."/>
    <m/>
  </r>
  <r>
    <n v="246"/>
    <n v="290511"/>
    <n v="56"/>
    <x v="0"/>
    <x v="0"/>
    <n v="0.27321301161"/>
    <s v="H5"/>
    <s v="FIN"/>
    <x v="42"/>
    <s v="Alcohols; saturated monohydric, methanol (methyl alcohol)"/>
    <s v="BEL"/>
    <s v="Belgium"/>
    <x v="0"/>
    <n v="32"/>
    <s v="Kg"/>
    <n v="32"/>
  </r>
  <r>
    <n v="246"/>
    <n v="290511"/>
    <n v="156"/>
    <x v="0"/>
    <x v="0"/>
    <n v="2.0177549688599998"/>
    <s v="H5"/>
    <s v="FIN"/>
    <x v="42"/>
    <s v="Alcohols; saturated monohydric, methanol (methyl alcohol)"/>
    <s v="CHN"/>
    <s v="China"/>
    <x v="0"/>
    <n v="0"/>
    <s v="N.Q."/>
    <m/>
  </r>
  <r>
    <n v="246"/>
    <n v="290511"/>
    <n v="196"/>
    <x v="0"/>
    <x v="0"/>
    <n v="4310.68156728336"/>
    <s v="H5"/>
    <s v="FIN"/>
    <x v="42"/>
    <s v="Alcohols; saturated monohydric, methanol (methyl alcohol)"/>
    <s v="CYP"/>
    <s v="Cyprus"/>
    <x v="0"/>
    <n v="12689760"/>
    <s v="Kg"/>
    <n v="12689760"/>
  </r>
  <r>
    <n v="246"/>
    <n v="290511"/>
    <n v="233"/>
    <x v="0"/>
    <x v="0"/>
    <n v="93.29692113342"/>
    <s v="H5"/>
    <s v="FIN"/>
    <x v="42"/>
    <s v="Alcohols; saturated monohydric, methanol (methyl alcohol)"/>
    <s v="EST"/>
    <s v="Estonia"/>
    <x v="0"/>
    <n v="52528"/>
    <s v="Kg"/>
    <n v="52528"/>
  </r>
  <r>
    <n v="246"/>
    <n v="290511"/>
    <n v="251"/>
    <x v="0"/>
    <x v="0"/>
    <n v="7.0976246003099996"/>
    <s v="H5"/>
    <s v="FIN"/>
    <x v="42"/>
    <s v="Alcohols; saturated monohydric, methanol (methyl alcohol)"/>
    <s v="FRA"/>
    <s v="France+Monac"/>
    <x v="0"/>
    <n v="421"/>
    <s v="Kg"/>
    <n v="421"/>
  </r>
  <r>
    <n v="246"/>
    <n v="290511"/>
    <n v="276"/>
    <x v="0"/>
    <x v="0"/>
    <n v="135.54440500662"/>
    <s v="H5"/>
    <s v="FIN"/>
    <x v="42"/>
    <s v="Alcohols; saturated monohydric, methanol (methyl alcohol)"/>
    <s v="DEU"/>
    <s v="Germany"/>
    <x v="0"/>
    <n v="20565.499586686699"/>
    <s v="Kg"/>
    <n v="20565.5"/>
  </r>
  <r>
    <n v="246"/>
    <n v="290511"/>
    <n v="392"/>
    <x v="0"/>
    <x v="0"/>
    <n v="1.7741104649999999E-2"/>
    <s v="H5"/>
    <s v="FIN"/>
    <x v="42"/>
    <s v="Alcohols; saturated monohydric, methanol (methyl alcohol)"/>
    <s v="JPN"/>
    <s v="Japan"/>
    <x v="0"/>
    <n v="56.936532398589399"/>
    <s v="Kg"/>
    <n v="56.94"/>
  </r>
  <r>
    <n v="246"/>
    <n v="290511"/>
    <n v="528"/>
    <x v="0"/>
    <x v="0"/>
    <n v="13.96934580141"/>
    <s v="H5"/>
    <s v="FIN"/>
    <x v="42"/>
    <s v="Alcohols; saturated monohydric, methanol (methyl alcohol)"/>
    <s v="NLD"/>
    <s v="Netherlands"/>
    <x v="0"/>
    <n v="14319.2057722846"/>
    <s v="Kg"/>
    <n v="14319.21"/>
  </r>
  <r>
    <n v="246"/>
    <n v="290511"/>
    <n v="616"/>
    <x v="0"/>
    <x v="0"/>
    <n v="222.34216813659"/>
    <s v="H5"/>
    <s v="FIN"/>
    <x v="42"/>
    <s v="Alcohols; saturated monohydric, methanol (methyl alcohol)"/>
    <s v="POL"/>
    <s v="Poland"/>
    <x v="0"/>
    <n v="623000"/>
    <s v="Kg"/>
    <n v="623000"/>
  </r>
  <r>
    <n v="246"/>
    <n v="290511"/>
    <n v="643"/>
    <x v="0"/>
    <x v="0"/>
    <n v="76989.013881465595"/>
    <s v="H5"/>
    <s v="FIN"/>
    <x v="42"/>
    <s v="Alcohols; saturated monohydric, methanol (methyl alcohol)"/>
    <s v="RUS"/>
    <s v="Russian Fed"/>
    <x v="0"/>
    <n v="249446250"/>
    <s v="Kg"/>
    <n v="249446250"/>
  </r>
  <r>
    <n v="246"/>
    <n v="290511"/>
    <n v="724"/>
    <x v="0"/>
    <x v="0"/>
    <n v="5.2040573639999997E-2"/>
    <s v="H5"/>
    <s v="FIN"/>
    <x v="42"/>
    <s v="Alcohols; saturated monohydric, methanol (methyl alcohol)"/>
    <s v="ESP"/>
    <s v="Spain"/>
    <x v="0"/>
    <n v="1"/>
    <s v="Kg"/>
    <n v="1"/>
  </r>
  <r>
    <n v="246"/>
    <n v="290511"/>
    <n v="752"/>
    <x v="0"/>
    <x v="0"/>
    <n v="109.50282886104"/>
    <s v="H5"/>
    <s v="FIN"/>
    <x v="42"/>
    <s v="Alcohols; saturated monohydric, methanol (methyl alcohol)"/>
    <s v="SWE"/>
    <s v="Sweden"/>
    <x v="0"/>
    <n v="0"/>
    <s v="N.Q."/>
    <m/>
  </r>
  <r>
    <n v="246"/>
    <n v="290511"/>
    <n v="757"/>
    <x v="0"/>
    <x v="0"/>
    <n v="5.9137015500000001E-2"/>
    <s v="H5"/>
    <s v="FIN"/>
    <x v="42"/>
    <s v="Alcohols; saturated monohydric, methanol (methyl alcohol)"/>
    <s v="CHE"/>
    <s v="Switz.Liecht"/>
    <x v="0"/>
    <n v="37"/>
    <s v="Kg"/>
    <n v="37"/>
  </r>
  <r>
    <n v="246"/>
    <n v="290511"/>
    <n v="780"/>
    <x v="0"/>
    <x v="0"/>
    <n v="12.8563871697"/>
    <s v="H5"/>
    <s v="FIN"/>
    <x v="42"/>
    <s v="Alcohols; saturated monohydric, methanol (methyl alcohol)"/>
    <s v="TTO"/>
    <s v="Trinidad Tbg"/>
    <x v="0"/>
    <n v="308"/>
    <s v="Kg"/>
    <n v="308"/>
  </r>
  <r>
    <n v="246"/>
    <n v="290511"/>
    <n v="826"/>
    <x v="0"/>
    <x v="0"/>
    <n v="19.938636145979999"/>
    <s v="H5"/>
    <s v="FIN"/>
    <x v="42"/>
    <s v="Alcohols; saturated monohydric, methanol (methyl alcohol)"/>
    <s v="GBR"/>
    <s v="Untd.Kingdom"/>
    <x v="0"/>
    <n v="26287.1222413582"/>
    <s v="Kg"/>
    <n v="26287.119999999999"/>
  </r>
  <r>
    <n v="246"/>
    <n v="290511"/>
    <n v="842"/>
    <x v="0"/>
    <x v="0"/>
    <n v="1.29746612007"/>
    <s v="H5"/>
    <s v="FIN"/>
    <x v="42"/>
    <s v="Alcohols; saturated monohydric, methanol (methyl alcohol)"/>
    <s v="USA"/>
    <s v="USA,PR,USVI"/>
    <x v="0"/>
    <n v="0"/>
    <s v="N.Q."/>
    <m/>
  </r>
  <r>
    <n v="251"/>
    <n v="290511"/>
    <n v="0"/>
    <x v="0"/>
    <x v="0"/>
    <n v="219488.36715932001"/>
    <s v="H5"/>
    <s v="FRA"/>
    <x v="43"/>
    <s v="Alcohols; saturated monohydric, methanol (methyl alcohol)"/>
    <s v="WLD"/>
    <s v="World"/>
    <x v="0"/>
    <n v="0"/>
    <s v="N.Q."/>
    <m/>
  </r>
  <r>
    <n v="251"/>
    <n v="290511"/>
    <n v="40"/>
    <x v="0"/>
    <x v="0"/>
    <n v="3.5482209300000001E-3"/>
    <s v="H5"/>
    <s v="FRA"/>
    <x v="43"/>
    <s v="Alcohols; saturated monohydric, methanol (methyl alcohol)"/>
    <s v="AUT"/>
    <s v="Austria"/>
    <x v="0"/>
    <n v="2"/>
    <s v="Kg"/>
    <n v="2"/>
  </r>
  <r>
    <n v="251"/>
    <n v="290511"/>
    <n v="56"/>
    <x v="0"/>
    <x v="0"/>
    <n v="35254.132024100203"/>
    <s v="H5"/>
    <s v="FRA"/>
    <x v="43"/>
    <s v="Alcohols; saturated monohydric, methanol (methyl alcohol)"/>
    <s v="BEL"/>
    <s v="Belgium"/>
    <x v="0"/>
    <n v="69162100"/>
    <s v="Kg"/>
    <n v="69162100"/>
  </r>
  <r>
    <n v="251"/>
    <n v="290511"/>
    <n v="156"/>
    <x v="0"/>
    <x v="0"/>
    <n v="23.389872370559999"/>
    <s v="H5"/>
    <s v="FRA"/>
    <x v="43"/>
    <s v="Alcohols; saturated monohydric, methanol (methyl alcohol)"/>
    <s v="CHN"/>
    <s v="China"/>
    <x v="0"/>
    <n v="1603"/>
    <s v="Kg"/>
    <n v="1603"/>
  </r>
  <r>
    <n v="251"/>
    <n v="290511"/>
    <n v="203"/>
    <x v="0"/>
    <x v="0"/>
    <n v="8.7522782940000002E-2"/>
    <s v="H5"/>
    <s v="FRA"/>
    <x v="43"/>
    <s v="Alcohols; saturated monohydric, methanol (methyl alcohol)"/>
    <s v="CZE"/>
    <s v="Czech Rep"/>
    <x v="0"/>
    <n v="19"/>
    <s v="Kg"/>
    <n v="19"/>
  </r>
  <r>
    <n v="251"/>
    <n v="290511"/>
    <n v="276"/>
    <x v="0"/>
    <x v="0"/>
    <n v="1100.9892997728"/>
    <s v="H5"/>
    <s v="FRA"/>
    <x v="43"/>
    <s v="Alcohols; saturated monohydric, methanol (methyl alcohol)"/>
    <s v="DEU"/>
    <s v="Germany"/>
    <x v="0"/>
    <n v="1291120"/>
    <s v="Kg"/>
    <n v="1291120"/>
  </r>
  <r>
    <n v="251"/>
    <n v="290511"/>
    <n v="344"/>
    <x v="0"/>
    <x v="0"/>
    <n v="3.0313634145299999"/>
    <s v="H5"/>
    <s v="FRA"/>
    <x v="43"/>
    <s v="Alcohols; saturated monohydric, methanol (methyl alcohol)"/>
    <s v="HKG"/>
    <s v="Hong Kong"/>
    <x v="0"/>
    <n v="400"/>
    <s v="Kg"/>
    <n v="400"/>
  </r>
  <r>
    <n v="251"/>
    <n v="290511"/>
    <n v="348"/>
    <x v="0"/>
    <x v="0"/>
    <n v="1.58132379447"/>
    <s v="H5"/>
    <s v="FRA"/>
    <x v="43"/>
    <s v="Alcohols; saturated monohydric, methanol (methyl alcohol)"/>
    <s v="HUN"/>
    <s v="Hungary"/>
    <x v="0"/>
    <n v="484"/>
    <s v="Kg"/>
    <n v="484"/>
  </r>
  <r>
    <n v="251"/>
    <n v="290511"/>
    <n v="372"/>
    <x v="0"/>
    <x v="0"/>
    <n v="0.17977652712"/>
    <s v="H5"/>
    <s v="FRA"/>
    <x v="43"/>
    <s v="Alcohols; saturated monohydric, methanol (methyl alcohol)"/>
    <s v="IRL"/>
    <s v="Ireland"/>
    <x v="0"/>
    <n v="70"/>
    <s v="Kg"/>
    <n v="70"/>
  </r>
  <r>
    <n v="251"/>
    <n v="290511"/>
    <n v="376"/>
    <x v="0"/>
    <x v="0"/>
    <n v="536.17876117415994"/>
    <s v="H5"/>
    <s v="FRA"/>
    <x v="43"/>
    <s v="Alcohols; saturated monohydric, methanol (methyl alcohol)"/>
    <s v="ISR"/>
    <s v="Israel"/>
    <x v="0"/>
    <n v="83905"/>
    <s v="Kg"/>
    <n v="83905"/>
  </r>
  <r>
    <n v="251"/>
    <n v="290511"/>
    <n v="380"/>
    <x v="0"/>
    <x v="0"/>
    <n v="924.04307021463001"/>
    <s v="H5"/>
    <s v="FRA"/>
    <x v="43"/>
    <s v="Alcohols; saturated monohydric, methanol (methyl alcohol)"/>
    <s v="ITA"/>
    <s v="Italy"/>
    <x v="0"/>
    <n v="2285470"/>
    <s v="Kg"/>
    <n v="2285470"/>
  </r>
  <r>
    <n v="251"/>
    <n v="290511"/>
    <n v="440"/>
    <x v="0"/>
    <x v="0"/>
    <n v="115.30180460097"/>
    <s v="H5"/>
    <s v="FRA"/>
    <x v="43"/>
    <s v="Alcohols; saturated monohydric, methanol (methyl alcohol)"/>
    <s v="LTU"/>
    <s v="Lithuania"/>
    <x v="0"/>
    <n v="212140"/>
    <s v="Kg"/>
    <n v="212140"/>
  </r>
  <r>
    <n v="251"/>
    <n v="290511"/>
    <n v="442"/>
    <x v="0"/>
    <x v="0"/>
    <n v="2.6682621393599999"/>
    <s v="H5"/>
    <s v="FRA"/>
    <x v="43"/>
    <s v="Alcohols; saturated monohydric, methanol (methyl alcohol)"/>
    <s v="LUX"/>
    <s v="Luxemberg"/>
    <x v="0"/>
    <n v="1762"/>
    <s v="Kg"/>
    <n v="1762"/>
  </r>
  <r>
    <n v="251"/>
    <n v="290511"/>
    <n v="528"/>
    <x v="0"/>
    <x v="0"/>
    <n v="16601.1665290786"/>
    <s v="H5"/>
    <s v="FRA"/>
    <x v="43"/>
    <s v="Alcohols; saturated monohydric, methanol (methyl alcohol)"/>
    <s v="NLD"/>
    <s v="Netherlands"/>
    <x v="0"/>
    <n v="44870600"/>
    <s v="Kg"/>
    <n v="44870600"/>
  </r>
  <r>
    <n v="251"/>
    <n v="290511"/>
    <n v="579"/>
    <x v="0"/>
    <x v="0"/>
    <n v="93.136068451260002"/>
    <s v="H5"/>
    <s v="FRA"/>
    <x v="43"/>
    <s v="Alcohols; saturated monohydric, methanol (methyl alcohol)"/>
    <s v="NOR"/>
    <s v="Norway,Sb,JM"/>
    <x v="0"/>
    <n v="191612"/>
    <s v="Kg"/>
    <n v="191612"/>
  </r>
  <r>
    <n v="251"/>
    <n v="290511"/>
    <n v="616"/>
    <x v="0"/>
    <x v="0"/>
    <n v="152.74854555588001"/>
    <s v="H5"/>
    <s v="FRA"/>
    <x v="43"/>
    <s v="Alcohols; saturated monohydric, methanol (methyl alcohol)"/>
    <s v="POL"/>
    <s v="Poland"/>
    <x v="0"/>
    <n v="41601"/>
    <s v="Kg"/>
    <n v="41601"/>
  </r>
  <r>
    <n v="251"/>
    <n v="290511"/>
    <n v="643"/>
    <x v="0"/>
    <x v="0"/>
    <n v="2704.65269321808"/>
    <s v="H5"/>
    <s v="FRA"/>
    <x v="43"/>
    <s v="Alcohols; saturated monohydric, methanol (methyl alcohol)"/>
    <s v="RUS"/>
    <s v="Russian Fed"/>
    <x v="0"/>
    <n v="6264660"/>
    <s v="Kg"/>
    <n v="6264660"/>
  </r>
  <r>
    <n v="251"/>
    <n v="290511"/>
    <n v="682"/>
    <x v="0"/>
    <x v="0"/>
    <n v="5156.6152846852801"/>
    <s v="H5"/>
    <s v="FRA"/>
    <x v="43"/>
    <s v="Alcohols; saturated monohydric, methanol (methyl alcohol)"/>
    <s v="SAU"/>
    <s v="Saudi Arabia"/>
    <x v="0"/>
    <n v="13298500"/>
    <s v="Kg"/>
    <n v="13298500"/>
  </r>
  <r>
    <n v="251"/>
    <n v="290511"/>
    <n v="699"/>
    <x v="0"/>
    <x v="0"/>
    <n v="1.2643493913899999"/>
    <s v="H5"/>
    <s v="FRA"/>
    <x v="43"/>
    <s v="Alcohols; saturated monohydric, methanol (methyl alcohol)"/>
    <s v="IND"/>
    <s v="India"/>
    <x v="0"/>
    <n v="400"/>
    <s v="Kg"/>
    <n v="400"/>
  </r>
  <r>
    <n v="251"/>
    <n v="290511"/>
    <n v="702"/>
    <x v="0"/>
    <x v="0"/>
    <n v="0.24955820541000001"/>
    <s v="H5"/>
    <s v="FRA"/>
    <x v="43"/>
    <s v="Alcohols; saturated monohydric, methanol (methyl alcohol)"/>
    <s v="SGP"/>
    <s v="Singapore"/>
    <x v="0"/>
    <n v="0"/>
    <s v="N.Q."/>
    <m/>
  </r>
  <r>
    <n v="251"/>
    <n v="290511"/>
    <n v="724"/>
    <x v="0"/>
    <x v="0"/>
    <n v="1546.7451987668401"/>
    <s v="H5"/>
    <s v="FRA"/>
    <x v="43"/>
    <s v="Alcohols; saturated monohydric, methanol (methyl alcohol)"/>
    <s v="ESP"/>
    <s v="Spain"/>
    <x v="0"/>
    <n v="2974630"/>
    <s v="Kg"/>
    <n v="2974630"/>
  </r>
  <r>
    <n v="251"/>
    <n v="290511"/>
    <n v="757"/>
    <x v="0"/>
    <x v="0"/>
    <n v="3.7433730811500001"/>
    <s v="H5"/>
    <s v="FRA"/>
    <x v="43"/>
    <s v="Alcohols; saturated monohydric, methanol (methyl alcohol)"/>
    <s v="CHE"/>
    <s v="Switz.Liecht"/>
    <x v="0"/>
    <n v="469"/>
    <s v="Kg"/>
    <n v="469"/>
  </r>
  <r>
    <n v="251"/>
    <n v="290511"/>
    <n v="780"/>
    <x v="0"/>
    <x v="0"/>
    <n v="57580.732683373302"/>
    <s v="H5"/>
    <s v="FRA"/>
    <x v="43"/>
    <s v="Alcohols; saturated monohydric, methanol (methyl alcohol)"/>
    <s v="TTO"/>
    <s v="Trinidad Tbg"/>
    <x v="0"/>
    <n v="164539030"/>
    <s v="Kg"/>
    <n v="164539030"/>
  </r>
  <r>
    <n v="251"/>
    <n v="290511"/>
    <n v="784"/>
    <x v="0"/>
    <x v="0"/>
    <n v="1699.1980592452201"/>
    <s v="H5"/>
    <s v="FRA"/>
    <x v="43"/>
    <s v="Alcohols; saturated monohydric, methanol (methyl alcohol)"/>
    <s v="ARE"/>
    <s v="Untd Arab Em"/>
    <x v="0"/>
    <n v="4779320"/>
    <s v="Kg"/>
    <n v="4779320"/>
  </r>
  <r>
    <n v="251"/>
    <n v="290511"/>
    <n v="818"/>
    <x v="0"/>
    <x v="0"/>
    <n v="73701.429885359394"/>
    <s v="H5"/>
    <s v="FRA"/>
    <x v="43"/>
    <s v="Alcohols; saturated monohydric, methanol (methyl alcohol)"/>
    <s v="EGY"/>
    <s v="Egypt"/>
    <x v="0"/>
    <n v="211008000"/>
    <s v="Kg"/>
    <n v="211008000"/>
  </r>
  <r>
    <n v="251"/>
    <n v="290511"/>
    <n v="826"/>
    <x v="0"/>
    <x v="0"/>
    <n v="376.09249473504002"/>
    <s v="H5"/>
    <s v="FRA"/>
    <x v="43"/>
    <s v="Alcohols; saturated monohydric, methanol (methyl alcohol)"/>
    <s v="GBR"/>
    <s v="Untd.Kingdom"/>
    <x v="0"/>
    <n v="98606"/>
    <s v="Kg"/>
    <n v="98606"/>
  </r>
  <r>
    <n v="251"/>
    <n v="290511"/>
    <n v="842"/>
    <x v="0"/>
    <x v="0"/>
    <n v="21909.005807060199"/>
    <s v="H5"/>
    <s v="FRA"/>
    <x v="43"/>
    <s v="Alcohols; saturated monohydric, methanol (methyl alcohol)"/>
    <s v="USA"/>
    <s v="USA,PR,USVI"/>
    <x v="0"/>
    <n v="60295300"/>
    <s v="Kg"/>
    <n v="60295300"/>
  </r>
  <r>
    <n v="258"/>
    <n v="290511"/>
    <n v="0"/>
    <x v="0"/>
    <x v="0"/>
    <n v="53.866582999999999"/>
    <s v="H5"/>
    <s v="PYF"/>
    <x v="44"/>
    <s v="Alcohols; saturated monohydric, methanol (methyl alcohol)"/>
    <s v="WLD"/>
    <s v="World"/>
    <x v="0"/>
    <n v="7195.0209999999997"/>
    <s v="Kg"/>
    <n v="7195.02"/>
  </r>
  <r>
    <n v="258"/>
    <n v="290511"/>
    <n v="156"/>
    <x v="0"/>
    <x v="0"/>
    <n v="1.1711800000000001"/>
    <s v="H5"/>
    <s v="PYF"/>
    <x v="44"/>
    <s v="Alcohols; saturated monohydric, methanol (methyl alcohol)"/>
    <s v="CHN"/>
    <s v="China"/>
    <x v="0"/>
    <n v="156.43600000000001"/>
    <s v="Kg"/>
    <n v="156.44"/>
  </r>
  <r>
    <n v="258"/>
    <n v="290511"/>
    <n v="251"/>
    <x v="0"/>
    <x v="0"/>
    <n v="46.498443000000002"/>
    <s v="H5"/>
    <s v="PYF"/>
    <x v="44"/>
    <s v="Alcohols; saturated monohydric, methanol (methyl alcohol)"/>
    <s v="FRA"/>
    <s v="France+Monac"/>
    <x v="0"/>
    <n v="4664.7740000000003"/>
    <s v="Kg"/>
    <n v="4664.7700000000004"/>
  </r>
  <r>
    <n v="258"/>
    <n v="290511"/>
    <n v="276"/>
    <x v="0"/>
    <x v="0"/>
    <n v="1.168623"/>
    <s v="H5"/>
    <s v="PYF"/>
    <x v="44"/>
    <s v="Alcohols; saturated monohydric, methanol (methyl alcohol)"/>
    <s v="DEU"/>
    <s v="Germany"/>
    <x v="0"/>
    <n v="156.09399999999999"/>
    <s v="Kg"/>
    <n v="156.09"/>
  </r>
  <r>
    <n v="258"/>
    <n v="290511"/>
    <n v="554"/>
    <x v="0"/>
    <x v="0"/>
    <n v="1.3046059999999999"/>
    <s v="H5"/>
    <s v="PYF"/>
    <x v="44"/>
    <s v="Alcohols; saturated monohydric, methanol (methyl alcohol)"/>
    <s v="NZL"/>
    <s v="New Zealand"/>
    <x v="0"/>
    <n v="287.935"/>
    <s v="Kg"/>
    <n v="287.94"/>
  </r>
  <r>
    <n v="258"/>
    <n v="290511"/>
    <n v="702"/>
    <x v="0"/>
    <x v="0"/>
    <n v="1.4793670000000001"/>
    <s v="H5"/>
    <s v="PYF"/>
    <x v="44"/>
    <s v="Alcohols; saturated monohydric, methanol (methyl alcohol)"/>
    <s v="SGP"/>
    <s v="Singapore"/>
    <x v="0"/>
    <n v="1630"/>
    <s v="Kg"/>
    <n v="1630"/>
  </r>
  <r>
    <n v="258"/>
    <n v="290511"/>
    <n v="780"/>
    <x v="0"/>
    <x v="0"/>
    <n v="2.068997"/>
    <s v="H5"/>
    <s v="PYF"/>
    <x v="44"/>
    <s v="Alcohols; saturated monohydric, methanol (methyl alcohol)"/>
    <s v="TTO"/>
    <s v="Trinidad Tbg"/>
    <x v="0"/>
    <n v="276.358"/>
    <s v="Kg"/>
    <n v="276.36"/>
  </r>
  <r>
    <n v="258"/>
    <n v="290511"/>
    <n v="842"/>
    <x v="0"/>
    <x v="0"/>
    <n v="0.17536599999999999"/>
    <s v="H5"/>
    <s v="PYF"/>
    <x v="44"/>
    <s v="Alcohols; saturated monohydric, methanol (methyl alcohol)"/>
    <s v="USA"/>
    <s v="USA,PR,USVI"/>
    <x v="0"/>
    <n v="23.423999999999999"/>
    <s v="Kg"/>
    <n v="23.42"/>
  </r>
  <r>
    <n v="268"/>
    <n v="290511"/>
    <n v="40"/>
    <x v="0"/>
    <x v="0"/>
    <n v="0.50409000000000004"/>
    <s v="H5"/>
    <s v="GEO"/>
    <x v="45"/>
    <s v="Alcohols; saturated monohydric, methanol (methyl alcohol)"/>
    <s v="AUT"/>
    <s v="Austria"/>
    <x v="0"/>
    <n v="7.6"/>
    <s v="Kg"/>
    <n v="7.6"/>
  </r>
  <r>
    <n v="268"/>
    <n v="290511"/>
    <n v="56"/>
    <x v="0"/>
    <x v="0"/>
    <n v="6.2549999999999994E-2"/>
    <s v="H5"/>
    <s v="GEO"/>
    <x v="45"/>
    <s v="Alcohols; saturated monohydric, methanol (methyl alcohol)"/>
    <s v="BEL"/>
    <s v="Belgium"/>
    <x v="0"/>
    <n v="5"/>
    <s v="Kg"/>
    <n v="5"/>
  </r>
  <r>
    <n v="268"/>
    <n v="290511"/>
    <n v="203"/>
    <x v="0"/>
    <x v="0"/>
    <n v="1.502"/>
    <s v="H5"/>
    <s v="GEO"/>
    <x v="45"/>
    <s v="Alcohols; saturated monohydric, methanol (methyl alcohol)"/>
    <s v="CZE"/>
    <s v="Czech Rep"/>
    <x v="0"/>
    <n v="199.33"/>
    <s v="Kg"/>
    <n v="199.33"/>
  </r>
  <r>
    <n v="268"/>
    <n v="290511"/>
    <n v="251"/>
    <x v="0"/>
    <x v="0"/>
    <n v="3.6797599999999999"/>
    <s v="H5"/>
    <s v="GEO"/>
    <x v="45"/>
    <s v="Alcohols; saturated monohydric, methanol (methyl alcohol)"/>
    <s v="FRA"/>
    <s v="France+Monac"/>
    <x v="0"/>
    <n v="316.8"/>
    <s v="Kg"/>
    <n v="316.8"/>
  </r>
  <r>
    <n v="268"/>
    <n v="290511"/>
    <n v="276"/>
    <x v="0"/>
    <x v="0"/>
    <n v="4.8447199999999997"/>
    <s v="H5"/>
    <s v="GEO"/>
    <x v="45"/>
    <s v="Alcohols; saturated monohydric, methanol (methyl alcohol)"/>
    <s v="DEU"/>
    <s v="Germany"/>
    <x v="0"/>
    <n v="377.28"/>
    <s v="Kg"/>
    <n v="377.28"/>
  </r>
  <r>
    <n v="268"/>
    <n v="290511"/>
    <n v="616"/>
    <x v="0"/>
    <x v="0"/>
    <n v="8.1015700000000006"/>
    <s v="H5"/>
    <s v="GEO"/>
    <x v="45"/>
    <s v="Alcohols; saturated monohydric, methanol (methyl alcohol)"/>
    <s v="POL"/>
    <s v="Poland"/>
    <x v="0"/>
    <n v="2293"/>
    <s v="Kg"/>
    <n v="2293"/>
  </r>
  <r>
    <n v="268"/>
    <n v="290511"/>
    <n v="792"/>
    <x v="0"/>
    <x v="0"/>
    <n v="1.8351599999999999"/>
    <s v="H5"/>
    <s v="GEO"/>
    <x v="45"/>
    <s v="Alcohols; saturated monohydric, methanol (methyl alcohol)"/>
    <s v="TUR"/>
    <s v="Turkey"/>
    <x v="0"/>
    <n v="450"/>
    <s v="Kg"/>
    <n v="450"/>
  </r>
  <r>
    <n v="268"/>
    <n v="290511"/>
    <n v="826"/>
    <x v="0"/>
    <x v="0"/>
    <n v="0.43586999999999998"/>
    <s v="H5"/>
    <s v="GEO"/>
    <x v="45"/>
    <s v="Alcohols; saturated monohydric, methanol (methyl alcohol)"/>
    <s v="GBR"/>
    <s v="Untd.Kingdom"/>
    <x v="0"/>
    <n v="22.5"/>
    <s v="Kg"/>
    <n v="22.5"/>
  </r>
  <r>
    <n v="276"/>
    <n v="290511"/>
    <n v="0"/>
    <x v="0"/>
    <x v="0"/>
    <n v="592293.21254193201"/>
    <s v="H5"/>
    <s v="DEU"/>
    <x v="46"/>
    <s v="Alcohols; saturated monohydric, methanol (methyl alcohol)"/>
    <s v="WLD"/>
    <s v="World"/>
    <x v="0"/>
    <n v="0"/>
    <s v="N.Q."/>
    <m/>
  </r>
  <r>
    <n v="276"/>
    <n v="290511"/>
    <n v="40"/>
    <x v="0"/>
    <x v="0"/>
    <n v="23.43636547613"/>
    <s v="H5"/>
    <s v="DEU"/>
    <x v="46"/>
    <s v="Alcohols; saturated monohydric, methanol (methyl alcohol)"/>
    <s v="AUT"/>
    <s v="Austria"/>
    <x v="0"/>
    <n v="54475"/>
    <s v="Kg"/>
    <n v="54475"/>
  </r>
  <r>
    <n v="276"/>
    <n v="290511"/>
    <n v="56"/>
    <x v="0"/>
    <x v="0"/>
    <n v="108806.442400381"/>
    <s v="H5"/>
    <s v="DEU"/>
    <x v="46"/>
    <s v="Alcohols; saturated monohydric, methanol (methyl alcohol)"/>
    <s v="BEL"/>
    <s v="Belgium"/>
    <x v="0"/>
    <n v="280688786"/>
    <s v="Kg"/>
    <n v="280688786"/>
  </r>
  <r>
    <n v="276"/>
    <n v="290511"/>
    <n v="124"/>
    <x v="0"/>
    <x v="0"/>
    <n v="0.43927686587999998"/>
    <s v="H5"/>
    <s v="DEU"/>
    <x v="46"/>
    <s v="Alcohols; saturated monohydric, methanol (methyl alcohol)"/>
    <s v="CAN"/>
    <s v="Canada"/>
    <x v="0"/>
    <n v="1187.2192544310101"/>
    <s v="Kg"/>
    <n v="1187.22"/>
  </r>
  <r>
    <n v="276"/>
    <n v="290511"/>
    <n v="156"/>
    <x v="0"/>
    <x v="0"/>
    <n v="717.12538780805005"/>
    <s v="H5"/>
    <s v="DEU"/>
    <x v="46"/>
    <s v="Alcohols; saturated monohydric, methanol (methyl alcohol)"/>
    <s v="CHN"/>
    <s v="China"/>
    <x v="0"/>
    <n v="2700745"/>
    <s v="Kg"/>
    <n v="2700745"/>
  </r>
  <r>
    <n v="276"/>
    <n v="290511"/>
    <n v="203"/>
    <x v="0"/>
    <x v="0"/>
    <n v="53.855107586530004"/>
    <s v="H5"/>
    <s v="DEU"/>
    <x v="46"/>
    <s v="Alcohols; saturated monohydric, methanol (methyl alcohol)"/>
    <s v="CZE"/>
    <s v="Czech Rep"/>
    <x v="0"/>
    <n v="92170"/>
    <s v="Kg"/>
    <n v="92170"/>
  </r>
  <r>
    <n v="276"/>
    <n v="290511"/>
    <n v="208"/>
    <x v="0"/>
    <x v="0"/>
    <n v="16.428010102479998"/>
    <s v="H5"/>
    <s v="DEU"/>
    <x v="46"/>
    <s v="Alcohols; saturated monohydric, methanol (methyl alcohol)"/>
    <s v="DNK"/>
    <s v="Denmark"/>
    <x v="0"/>
    <n v="45825"/>
    <s v="Kg"/>
    <n v="45825"/>
  </r>
  <r>
    <n v="276"/>
    <n v="290511"/>
    <n v="226"/>
    <x v="0"/>
    <x v="0"/>
    <n v="33335.176797491898"/>
    <s v="H5"/>
    <s v="DEU"/>
    <x v="46"/>
    <s v="Alcohols; saturated monohydric, methanol (methyl alcohol)"/>
    <s v="GNQ"/>
    <s v="Eq.Guinea"/>
    <x v="0"/>
    <n v="91172872"/>
    <s v="Kg"/>
    <n v="91172872"/>
  </r>
  <r>
    <n v="276"/>
    <n v="290511"/>
    <n v="251"/>
    <x v="0"/>
    <x v="0"/>
    <n v="2924.4550324495599"/>
    <s v="H5"/>
    <s v="DEU"/>
    <x v="46"/>
    <s v="Alcohols; saturated monohydric, methanol (methyl alcohol)"/>
    <s v="FRA"/>
    <s v="France+Monac"/>
    <x v="0"/>
    <n v="7647838"/>
    <s v="Kg"/>
    <n v="7647838"/>
  </r>
  <r>
    <n v="276"/>
    <n v="290511"/>
    <n v="268"/>
    <x v="0"/>
    <x v="0"/>
    <n v="841.11836831341998"/>
    <s v="H5"/>
    <s v="DEU"/>
    <x v="46"/>
    <s v="Alcohols; saturated monohydric, methanol (methyl alcohol)"/>
    <s v="GEO"/>
    <s v="Georgia"/>
    <x v="0"/>
    <n v="2179870"/>
    <s v="Kg"/>
    <n v="2179870"/>
  </r>
  <r>
    <n v="276"/>
    <n v="290511"/>
    <n v="324"/>
    <x v="0"/>
    <x v="0"/>
    <n v="8578.9673714199307"/>
    <s v="H5"/>
    <s v="DEU"/>
    <x v="46"/>
    <s v="Alcohols; saturated monohydric, methanol (methyl alcohol)"/>
    <s v="GIN"/>
    <s v="Guinea"/>
    <x v="0"/>
    <n v="24349760"/>
    <s v="Kg"/>
    <n v="24349760"/>
  </r>
  <r>
    <n v="276"/>
    <n v="290511"/>
    <n v="348"/>
    <x v="0"/>
    <x v="0"/>
    <n v="112.35686696671"/>
    <s v="H5"/>
    <s v="DEU"/>
    <x v="46"/>
    <s v="Alcohols; saturated monohydric, methanol (methyl alcohol)"/>
    <s v="HUN"/>
    <s v="Hungary"/>
    <x v="0"/>
    <n v="166248"/>
    <s v="Kg"/>
    <n v="166248"/>
  </r>
  <r>
    <n v="276"/>
    <n v="290511"/>
    <n v="376"/>
    <x v="0"/>
    <x v="0"/>
    <n v="321.66875100316003"/>
    <s v="H5"/>
    <s v="DEU"/>
    <x v="46"/>
    <s v="Alcohols; saturated monohydric, methanol (methyl alcohol)"/>
    <s v="ISR"/>
    <s v="Israel"/>
    <x v="0"/>
    <n v="1213974.8463391899"/>
    <s v="Kg"/>
    <n v="1213974.8500000001"/>
  </r>
  <r>
    <n v="276"/>
    <n v="290511"/>
    <n v="380"/>
    <x v="0"/>
    <x v="0"/>
    <n v="306.45937994795997"/>
    <s v="H5"/>
    <s v="DEU"/>
    <x v="46"/>
    <s v="Alcohols; saturated monohydric, methanol (methyl alcohol)"/>
    <s v="ITA"/>
    <s v="Italy"/>
    <x v="0"/>
    <n v="1268334"/>
    <s v="Kg"/>
    <n v="1268334"/>
  </r>
  <r>
    <n v="276"/>
    <n v="290511"/>
    <n v="392"/>
    <x v="0"/>
    <x v="0"/>
    <n v="21.739481453900002"/>
    <s v="H5"/>
    <s v="DEU"/>
    <x v="46"/>
    <s v="Alcohols; saturated monohydric, methanol (methyl alcohol)"/>
    <s v="JPN"/>
    <s v="Japan"/>
    <x v="0"/>
    <n v="79015"/>
    <s v="Kg"/>
    <n v="79015"/>
  </r>
  <r>
    <n v="276"/>
    <n v="290511"/>
    <n v="428"/>
    <x v="0"/>
    <x v="0"/>
    <n v="0.82895795658000004"/>
    <s v="H5"/>
    <s v="DEU"/>
    <x v="46"/>
    <s v="Alcohols; saturated monohydric, methanol (methyl alcohol)"/>
    <s v="LVA"/>
    <s v="Latvia"/>
    <x v="0"/>
    <n v="2240.3976252972302"/>
    <s v="Kg"/>
    <n v="2240.4"/>
  </r>
  <r>
    <n v="276"/>
    <n v="290511"/>
    <n v="434"/>
    <x v="0"/>
    <x v="0"/>
    <n v="1157.16862649976"/>
    <s v="H5"/>
    <s v="DEU"/>
    <x v="46"/>
    <s v="Alcohols; saturated monohydric, methanol (methyl alcohol)"/>
    <s v="LBY"/>
    <s v="Libya"/>
    <x v="0"/>
    <n v="3027640"/>
    <s v="Kg"/>
    <n v="3027640"/>
  </r>
  <r>
    <n v="276"/>
    <n v="290511"/>
    <n v="440"/>
    <x v="0"/>
    <x v="0"/>
    <n v="534.68142454946997"/>
    <s v="H5"/>
    <s v="DEU"/>
    <x v="46"/>
    <s v="Alcohols; saturated monohydric, methanol (methyl alcohol)"/>
    <s v="LTU"/>
    <s v="Lithuania"/>
    <x v="0"/>
    <n v="1590490"/>
    <s v="Kg"/>
    <n v="1590490"/>
  </r>
  <r>
    <n v="276"/>
    <n v="290511"/>
    <n v="442"/>
    <x v="0"/>
    <x v="0"/>
    <n v="5022.4661417800298"/>
    <s v="H5"/>
    <s v="DEU"/>
    <x v="46"/>
    <s v="Alcohols; saturated monohydric, methanol (methyl alcohol)"/>
    <s v="LUX"/>
    <s v="Luxemberg"/>
    <x v="0"/>
    <n v="10711044"/>
    <s v="Kg"/>
    <n v="10711044"/>
  </r>
  <r>
    <n v="276"/>
    <n v="290511"/>
    <n v="512"/>
    <x v="0"/>
    <x v="0"/>
    <n v="2498.2006001096802"/>
    <s v="H5"/>
    <s v="DEU"/>
    <x v="46"/>
    <s v="Alcohols; saturated monohydric, methanol (methyl alcohol)"/>
    <s v="OMN"/>
    <s v="Oman"/>
    <x v="0"/>
    <n v="6130436"/>
    <s v="Kg"/>
    <n v="6130436"/>
  </r>
  <r>
    <n v="276"/>
    <n v="290511"/>
    <n v="528"/>
    <x v="0"/>
    <x v="0"/>
    <n v="196473.05641774999"/>
    <s v="H5"/>
    <s v="DEU"/>
    <x v="46"/>
    <s v="Alcohols; saturated monohydric, methanol (methyl alcohol)"/>
    <s v="NLD"/>
    <s v="Netherlands"/>
    <x v="0"/>
    <n v="560028439.56236506"/>
    <s v="Kg"/>
    <n v="560028439.55999994"/>
  </r>
  <r>
    <n v="276"/>
    <n v="290511"/>
    <n v="579"/>
    <x v="0"/>
    <x v="0"/>
    <n v="64858.713214949799"/>
    <s v="H5"/>
    <s v="DEU"/>
    <x v="46"/>
    <s v="Alcohols; saturated monohydric, methanol (methyl alcohol)"/>
    <s v="NOR"/>
    <s v="Norway,Sb,JM"/>
    <x v="0"/>
    <n v="170427745"/>
    <s v="Kg"/>
    <n v="170427745"/>
  </r>
  <r>
    <n v="276"/>
    <n v="290511"/>
    <n v="616"/>
    <x v="0"/>
    <x v="0"/>
    <n v="41001.599618376596"/>
    <s v="H5"/>
    <s v="DEU"/>
    <x v="46"/>
    <s v="Alcohols; saturated monohydric, methanol (methyl alcohol)"/>
    <s v="POL"/>
    <s v="Poland"/>
    <x v="0"/>
    <n v="98561841.720956996"/>
    <s v="Kg"/>
    <n v="98561841.719999999"/>
  </r>
  <r>
    <n v="276"/>
    <n v="290511"/>
    <n v="643"/>
    <x v="0"/>
    <x v="0"/>
    <n v="24573.954399099799"/>
    <s v="H5"/>
    <s v="DEU"/>
    <x v="46"/>
    <s v="Alcohols; saturated monohydric, methanol (methyl alcohol)"/>
    <s v="RUS"/>
    <s v="Russian Fed"/>
    <x v="0"/>
    <n v="68626115.892185897"/>
    <s v="Kg"/>
    <n v="68626115.890000001"/>
  </r>
  <r>
    <n v="276"/>
    <n v="290511"/>
    <n v="682"/>
    <x v="0"/>
    <x v="0"/>
    <n v="7566.7754617338396"/>
    <s v="H5"/>
    <s v="DEU"/>
    <x v="46"/>
    <s v="Alcohols; saturated monohydric, methanol (methyl alcohol)"/>
    <s v="SAU"/>
    <s v="Saudi Arabia"/>
    <x v="0"/>
    <n v="21611037"/>
    <s v="Kg"/>
    <n v="21611037"/>
  </r>
  <r>
    <n v="276"/>
    <n v="290511"/>
    <n v="699"/>
    <x v="0"/>
    <x v="0"/>
    <n v="152.79867907062999"/>
    <s v="H5"/>
    <s v="DEU"/>
    <x v="46"/>
    <s v="Alcohols; saturated monohydric, methanol (methyl alcohol)"/>
    <s v="IND"/>
    <s v="India"/>
    <x v="0"/>
    <n v="383204"/>
    <s v="Kg"/>
    <n v="383204"/>
  </r>
  <r>
    <n v="276"/>
    <n v="290511"/>
    <n v="705"/>
    <x v="0"/>
    <x v="0"/>
    <n v="13.793529758989999"/>
    <s v="H5"/>
    <s v="DEU"/>
    <x v="46"/>
    <s v="Alcohols; saturated monohydric, methanol (methyl alcohol)"/>
    <s v="SVN"/>
    <s v="Slovenia"/>
    <x v="0"/>
    <n v="47483"/>
    <s v="Kg"/>
    <n v="47483"/>
  </r>
  <r>
    <n v="276"/>
    <n v="290511"/>
    <n v="724"/>
    <x v="0"/>
    <x v="0"/>
    <n v="107.07609776183"/>
    <s v="H5"/>
    <s v="DEU"/>
    <x v="46"/>
    <s v="Alcohols; saturated monohydric, methanol (methyl alcohol)"/>
    <s v="ESP"/>
    <s v="Spain"/>
    <x v="0"/>
    <n v="175184"/>
    <s v="Kg"/>
    <n v="175184"/>
  </r>
  <r>
    <n v="276"/>
    <n v="290511"/>
    <n v="757"/>
    <x v="0"/>
    <x v="0"/>
    <n v="2399.2771031060101"/>
    <s v="H5"/>
    <s v="DEU"/>
    <x v="46"/>
    <s v="Alcohols; saturated monohydric, methanol (methyl alcohol)"/>
    <s v="CHE"/>
    <s v="Switz.Liecht"/>
    <x v="0"/>
    <n v="5007449.7416198701"/>
    <s v="Kg"/>
    <n v="5007449.74"/>
  </r>
  <r>
    <n v="276"/>
    <n v="290511"/>
    <n v="780"/>
    <x v="0"/>
    <x v="0"/>
    <n v="34243.173887783698"/>
    <s v="H5"/>
    <s v="DEU"/>
    <x v="46"/>
    <s v="Alcohols; saturated monohydric, methanol (methyl alcohol)"/>
    <s v="TTO"/>
    <s v="Trinidad Tbg"/>
    <x v="0"/>
    <n v="89393555"/>
    <s v="Kg"/>
    <n v="89393555"/>
  </r>
  <r>
    <n v="276"/>
    <n v="290511"/>
    <n v="826"/>
    <x v="0"/>
    <x v="0"/>
    <n v="171.51754164571"/>
    <s v="H5"/>
    <s v="DEU"/>
    <x v="46"/>
    <s v="Alcohols; saturated monohydric, methanol (methyl alcohol)"/>
    <s v="GBR"/>
    <s v="Untd.Kingdom"/>
    <x v="0"/>
    <n v="617512.91625395103"/>
    <s v="Kg"/>
    <n v="617512.92000000004"/>
  </r>
  <r>
    <n v="276"/>
    <n v="290511"/>
    <n v="842"/>
    <x v="0"/>
    <x v="0"/>
    <n v="53161.711415441998"/>
    <s v="H5"/>
    <s v="DEU"/>
    <x v="46"/>
    <s v="Alcohols; saturated monohydric, methanol (methyl alcohol)"/>
    <s v="USA"/>
    <s v="USA,PR,USVI"/>
    <x v="0"/>
    <n v="0"/>
    <s v="N.Q."/>
    <m/>
  </r>
  <r>
    <n v="276"/>
    <n v="290511"/>
    <n v="862"/>
    <x v="0"/>
    <x v="0"/>
    <n v="2296.75082729105"/>
    <s v="H5"/>
    <s v="DEU"/>
    <x v="46"/>
    <s v="Alcohols; saturated monohydric, methanol (methyl alcohol)"/>
    <s v="VEN"/>
    <s v="Venezuela"/>
    <x v="0"/>
    <n v="5721976"/>
    <s v="Kg"/>
    <n v="5721976"/>
  </r>
  <r>
    <n v="300"/>
    <n v="290511"/>
    <n v="0"/>
    <x v="0"/>
    <x v="0"/>
    <n v="34328.493437207399"/>
    <s v="H5"/>
    <s v="GRC"/>
    <x v="47"/>
    <s v="Alcohols; saturated monohydric, methanol (methyl alcohol)"/>
    <s v="WLD"/>
    <s v="World"/>
    <x v="0"/>
    <n v="0"/>
    <s v="N.Q."/>
    <m/>
  </r>
  <r>
    <n v="300"/>
    <n v="290511"/>
    <n v="31"/>
    <x v="0"/>
    <x v="0"/>
    <n v="70.964418600000002"/>
    <s v="H5"/>
    <s v="GRC"/>
    <x v="47"/>
    <s v="Alcohols; saturated monohydric, methanol (methyl alcohol)"/>
    <s v="AZE"/>
    <s v="Azerbaijan"/>
    <x v="0"/>
    <n v="150000"/>
    <s v="Kg"/>
    <n v="150000"/>
  </r>
  <r>
    <n v="300"/>
    <n v="290511"/>
    <n v="40"/>
    <x v="0"/>
    <x v="0"/>
    <n v="3.1413582633599999"/>
    <s v="H5"/>
    <s v="GRC"/>
    <x v="47"/>
    <s v="Alcohols; saturated monohydric, methanol (methyl alcohol)"/>
    <s v="AUT"/>
    <s v="Austria"/>
    <x v="0"/>
    <n v="704"/>
    <s v="Kg"/>
    <n v="704"/>
  </r>
  <r>
    <n v="300"/>
    <n v="290511"/>
    <n v="56"/>
    <x v="0"/>
    <x v="0"/>
    <n v="17.305856215919999"/>
    <s v="H5"/>
    <s v="GRC"/>
    <x v="47"/>
    <s v="Alcohols; saturated monohydric, methanol (methyl alcohol)"/>
    <s v="BEL"/>
    <s v="Belgium"/>
    <x v="0"/>
    <n v="2098"/>
    <s v="Kg"/>
    <n v="2098"/>
  </r>
  <r>
    <n v="300"/>
    <n v="290511"/>
    <n v="100"/>
    <x v="0"/>
    <x v="0"/>
    <n v="204.98308860672"/>
    <s v="H5"/>
    <s v="GRC"/>
    <x v="47"/>
    <s v="Alcohols; saturated monohydric, methanol (methyl alcohol)"/>
    <s v="BGR"/>
    <s v="Bulgaria"/>
    <x v="0"/>
    <n v="379400"/>
    <s v="Kg"/>
    <n v="379400"/>
  </r>
  <r>
    <n v="300"/>
    <n v="290511"/>
    <n v="203"/>
    <x v="0"/>
    <x v="0"/>
    <n v="2.1525873642"/>
    <s v="H5"/>
    <s v="GRC"/>
    <x v="47"/>
    <s v="Alcohols; saturated monohydric, methanol (methyl alcohol)"/>
    <s v="CZE"/>
    <s v="Czech Rep"/>
    <x v="0"/>
    <n v="1474"/>
    <s v="Kg"/>
    <n v="1474"/>
  </r>
  <r>
    <n v="300"/>
    <n v="290511"/>
    <n v="251"/>
    <x v="0"/>
    <x v="0"/>
    <n v="3.9976622478000001"/>
    <s v="H5"/>
    <s v="GRC"/>
    <x v="47"/>
    <s v="Alcohols; saturated monohydric, methanol (methyl alcohol)"/>
    <s v="FRA"/>
    <s v="France+Monac"/>
    <x v="0"/>
    <n v="602"/>
    <s v="Kg"/>
    <n v="602"/>
  </r>
  <r>
    <n v="300"/>
    <n v="290511"/>
    <n v="276"/>
    <x v="0"/>
    <x v="0"/>
    <n v="116.4053013102"/>
    <s v="H5"/>
    <s v="GRC"/>
    <x v="47"/>
    <s v="Alcohols; saturated monohydric, methanol (methyl alcohol)"/>
    <s v="DEU"/>
    <s v="Germany"/>
    <x v="0"/>
    <n v="13340"/>
    <s v="Kg"/>
    <n v="13340"/>
  </r>
  <r>
    <n v="300"/>
    <n v="290511"/>
    <n v="348"/>
    <x v="0"/>
    <x v="0"/>
    <n v="1.03844599218"/>
    <s v="H5"/>
    <s v="GRC"/>
    <x v="47"/>
    <s v="Alcohols; saturated monohydric, methanol (methyl alcohol)"/>
    <s v="HUN"/>
    <s v="Hungary"/>
    <x v="0"/>
    <n v="0"/>
    <s v="N.Q."/>
    <m/>
  </r>
  <r>
    <n v="300"/>
    <n v="290511"/>
    <n v="380"/>
    <x v="0"/>
    <x v="0"/>
    <n v="114.42066307002"/>
    <s v="H5"/>
    <s v="GRC"/>
    <x v="47"/>
    <s v="Alcohols; saturated monohydric, methanol (methyl alcohol)"/>
    <s v="ITA"/>
    <s v="Italy"/>
    <x v="0"/>
    <n v="80066"/>
    <s v="Kg"/>
    <n v="80066"/>
  </r>
  <r>
    <n v="300"/>
    <n v="290511"/>
    <n v="616"/>
    <x v="0"/>
    <x v="0"/>
    <n v="33.161672811780001"/>
    <s v="H5"/>
    <s v="GRC"/>
    <x v="47"/>
    <s v="Alcohols; saturated monohydric, methanol (methyl alcohol)"/>
    <s v="POL"/>
    <s v="Poland"/>
    <x v="0"/>
    <n v="7772"/>
    <s v="Kg"/>
    <n v="7772"/>
  </r>
  <r>
    <n v="300"/>
    <n v="290511"/>
    <n v="642"/>
    <x v="0"/>
    <x v="0"/>
    <n v="1961.72619489468"/>
    <s v="H5"/>
    <s v="GRC"/>
    <x v="47"/>
    <s v="Alcohols; saturated monohydric, methanol (methyl alcohol)"/>
    <s v="ROM"/>
    <s v="Romania"/>
    <x v="0"/>
    <n v="3482408"/>
    <s v="Kg"/>
    <n v="3482408"/>
  </r>
  <r>
    <n v="300"/>
    <n v="290511"/>
    <n v="643"/>
    <x v="0"/>
    <x v="0"/>
    <n v="1383.5696146380001"/>
    <s v="H5"/>
    <s v="GRC"/>
    <x v="47"/>
    <s v="Alcohols; saturated monohydric, methanol (methyl alcohol)"/>
    <s v="RUS"/>
    <s v="Russian Fed"/>
    <x v="0"/>
    <n v="3054082"/>
    <s v="Kg"/>
    <n v="3054082"/>
  </r>
  <r>
    <n v="300"/>
    <n v="290511"/>
    <n v="724"/>
    <x v="0"/>
    <x v="0"/>
    <n v="60.170730530939998"/>
    <s v="H5"/>
    <s v="GRC"/>
    <x v="47"/>
    <s v="Alcohols; saturated monohydric, methanol (methyl alcohol)"/>
    <s v="ESP"/>
    <s v="Spain"/>
    <x v="0"/>
    <n v="20418"/>
    <s v="Kg"/>
    <n v="20418"/>
  </r>
  <r>
    <n v="300"/>
    <n v="290511"/>
    <n v="818"/>
    <x v="0"/>
    <x v="0"/>
    <n v="29603.753411238002"/>
    <s v="H5"/>
    <s v="GRC"/>
    <x v="47"/>
    <s v="Alcohols; saturated monohydric, methanol (methyl alcohol)"/>
    <s v="EGY"/>
    <s v="Egypt"/>
    <x v="0"/>
    <n v="68862920"/>
    <s v="Kg"/>
    <n v="68862920"/>
  </r>
  <r>
    <n v="300"/>
    <n v="290511"/>
    <n v="826"/>
    <x v="0"/>
    <x v="0"/>
    <n v="0.10881210852000001"/>
    <s v="H5"/>
    <s v="GRC"/>
    <x v="47"/>
    <s v="Alcohols; saturated monohydric, methanol (methyl alcohol)"/>
    <s v="GBR"/>
    <s v="Untd.Kingdom"/>
    <x v="0"/>
    <n v="4"/>
    <s v="Kg"/>
    <n v="4"/>
  </r>
  <r>
    <n v="300"/>
    <n v="290511"/>
    <n v="842"/>
    <x v="0"/>
    <x v="0"/>
    <n v="53.776836415079998"/>
    <s v="H5"/>
    <s v="GRC"/>
    <x v="47"/>
    <s v="Alcohols; saturated monohydric, methanol (methyl alcohol)"/>
    <s v="USA"/>
    <s v="USA,PR,USVI"/>
    <x v="0"/>
    <n v="23800"/>
    <s v="Kg"/>
    <n v="23800"/>
  </r>
  <r>
    <n v="300"/>
    <n v="290511"/>
    <n v="862"/>
    <x v="0"/>
    <x v="0"/>
    <n v="697.81678290000002"/>
    <s v="H5"/>
    <s v="GRC"/>
    <x v="47"/>
    <s v="Alcohols; saturated monohydric, methanol (methyl alcohol)"/>
    <s v="VEN"/>
    <s v="Venezuela"/>
    <x v="0"/>
    <n v="1450000"/>
    <s v="Kg"/>
    <n v="1450000"/>
  </r>
  <r>
    <n v="320"/>
    <n v="290511"/>
    <n v="0"/>
    <x v="0"/>
    <x v="0"/>
    <n v="2080.1329999999998"/>
    <s v="H5"/>
    <s v="GTM"/>
    <x v="48"/>
    <s v="Alcohols; saturated monohydric, methanol (methyl alcohol)"/>
    <s v="WLD"/>
    <s v="World"/>
    <x v="0"/>
    <n v="3496995.00692057"/>
    <s v="Kg"/>
    <n v="3496995.01"/>
  </r>
  <r>
    <n v="320"/>
    <n v="290511"/>
    <n v="276"/>
    <x v="0"/>
    <x v="0"/>
    <n v="34.951000000000001"/>
    <s v="H5"/>
    <s v="GTM"/>
    <x v="48"/>
    <s v="Alcohols; saturated monohydric, methanol (methyl alcohol)"/>
    <s v="DEU"/>
    <s v="Germany"/>
    <x v="0"/>
    <n v="10701.0069205733"/>
    <s v="Kg"/>
    <n v="10701.01"/>
  </r>
  <r>
    <n v="320"/>
    <n v="290511"/>
    <n v="340"/>
    <x v="0"/>
    <x v="0"/>
    <n v="0.114"/>
    <s v="H5"/>
    <s v="GTM"/>
    <x v="48"/>
    <s v="Alcohols; saturated monohydric, methanol (methyl alcohol)"/>
    <s v="HND"/>
    <s v="Honduras"/>
    <x v="0"/>
    <n v="100"/>
    <s v="Kg"/>
    <n v="100"/>
  </r>
  <r>
    <n v="320"/>
    <n v="290511"/>
    <n v="484"/>
    <x v="0"/>
    <x v="0"/>
    <n v="207.88800000000001"/>
    <s v="H5"/>
    <s v="GTM"/>
    <x v="48"/>
    <s v="Alcohols; saturated monohydric, methanol (methyl alcohol)"/>
    <s v="MEX"/>
    <s v="Mexico"/>
    <x v="0"/>
    <n v="288164"/>
    <s v="Kg"/>
    <n v="288164"/>
  </r>
  <r>
    <n v="320"/>
    <n v="290511"/>
    <n v="528"/>
    <x v="0"/>
    <x v="0"/>
    <n v="133.624"/>
    <s v="H5"/>
    <s v="GTM"/>
    <x v="48"/>
    <s v="Alcohols; saturated monohydric, methanol (methyl alcohol)"/>
    <s v="NLD"/>
    <s v="Netherlands"/>
    <x v="0"/>
    <n v="25478"/>
    <s v="Kg"/>
    <n v="25478"/>
  </r>
  <r>
    <n v="320"/>
    <n v="290511"/>
    <n v="757"/>
    <x v="0"/>
    <x v="0"/>
    <n v="0.10299999999999999"/>
    <s v="H5"/>
    <s v="GTM"/>
    <x v="48"/>
    <s v="Alcohols; saturated monohydric, methanol (methyl alcohol)"/>
    <s v="CHE"/>
    <s v="Switz.Liecht"/>
    <x v="0"/>
    <n v="3"/>
    <s v="Kg"/>
    <n v="3"/>
  </r>
  <r>
    <n v="320"/>
    <n v="290511"/>
    <n v="780"/>
    <x v="0"/>
    <x v="0"/>
    <n v="0.26400000000000001"/>
    <s v="H5"/>
    <s v="GTM"/>
    <x v="48"/>
    <s v="Alcohols; saturated monohydric, methanol (methyl alcohol)"/>
    <s v="TTO"/>
    <s v="Trinidad Tbg"/>
    <x v="0"/>
    <n v="64"/>
    <s v="Kg"/>
    <n v="64"/>
  </r>
  <r>
    <n v="320"/>
    <n v="290511"/>
    <n v="826"/>
    <x v="0"/>
    <x v="0"/>
    <n v="7.14"/>
    <s v="H5"/>
    <s v="GTM"/>
    <x v="48"/>
    <s v="Alcohols; saturated monohydric, methanol (methyl alcohol)"/>
    <s v="GBR"/>
    <s v="Untd.Kingdom"/>
    <x v="0"/>
    <n v="505"/>
    <s v="Kg"/>
    <n v="505"/>
  </r>
  <r>
    <n v="320"/>
    <n v="290511"/>
    <n v="842"/>
    <x v="0"/>
    <x v="0"/>
    <n v="1696.049"/>
    <s v="H5"/>
    <s v="GTM"/>
    <x v="48"/>
    <s v="Alcohols; saturated monohydric, methanol (methyl alcohol)"/>
    <s v="USA"/>
    <s v="USA,PR,USVI"/>
    <x v="0"/>
    <n v="3171980"/>
    <s v="Kg"/>
    <n v="3171980"/>
  </r>
  <r>
    <n v="328"/>
    <n v="290511"/>
    <n v="0"/>
    <x v="0"/>
    <x v="0"/>
    <n v="329.46555412992001"/>
    <s v="H5"/>
    <s v="GUY"/>
    <x v="49"/>
    <s v="Alcohols; saturated monohydric, methanol (methyl alcohol)"/>
    <s v="WLD"/>
    <s v="World"/>
    <x v="0"/>
    <n v="241477.48008318199"/>
    <s v="Kg"/>
    <n v="241477.48"/>
  </r>
  <r>
    <n v="328"/>
    <n v="290511"/>
    <n v="528"/>
    <x v="0"/>
    <x v="0"/>
    <n v="0.66833050752000001"/>
    <s v="H5"/>
    <s v="GUY"/>
    <x v="49"/>
    <s v="Alcohols; saturated monohydric, methanol (methyl alcohol)"/>
    <s v="NLD"/>
    <s v="Netherlands"/>
    <x v="0"/>
    <n v="800"/>
    <s v="Kg"/>
    <n v="800"/>
  </r>
  <r>
    <n v="328"/>
    <n v="290511"/>
    <n v="780"/>
    <x v="0"/>
    <x v="0"/>
    <n v="1.4689007385599999"/>
    <s v="H5"/>
    <s v="GUY"/>
    <x v="49"/>
    <s v="Alcohols; saturated monohydric, methanol (methyl alcohol)"/>
    <s v="TTO"/>
    <s v="Trinidad Tbg"/>
    <x v="0"/>
    <n v="1979.98"/>
    <s v="Kg"/>
    <n v="1979.98"/>
  </r>
  <r>
    <n v="328"/>
    <n v="290511"/>
    <n v="842"/>
    <x v="0"/>
    <x v="0"/>
    <n v="327.32832288383997"/>
    <s v="H5"/>
    <s v="GUY"/>
    <x v="49"/>
    <s v="Alcohols; saturated monohydric, methanol (methyl alcohol)"/>
    <s v="USA"/>
    <s v="USA,PR,USVI"/>
    <x v="0"/>
    <n v="238697.50008318201"/>
    <s v="Kg"/>
    <n v="238697.5"/>
  </r>
  <r>
    <n v="340"/>
    <n v="290511"/>
    <n v="0"/>
    <x v="0"/>
    <x v="0"/>
    <n v="920.66201000000001"/>
    <s v="H5"/>
    <s v="HND"/>
    <x v="50"/>
    <s v="Alcohols; saturated monohydric, methanol (methyl alcohol)"/>
    <s v="WLD"/>
    <s v="World"/>
    <x v="0"/>
    <n v="1353217.18"/>
    <s v="Kg"/>
    <n v="1353217.18"/>
  </r>
  <r>
    <n v="340"/>
    <n v="290511"/>
    <n v="276"/>
    <x v="0"/>
    <x v="0"/>
    <n v="5.24892"/>
    <s v="H5"/>
    <s v="HND"/>
    <x v="50"/>
    <s v="Alcohols; saturated monohydric, methanol (methyl alcohol)"/>
    <s v="DEU"/>
    <s v="Germany"/>
    <x v="0"/>
    <n v="456"/>
    <s v="Kg"/>
    <n v="456"/>
  </r>
  <r>
    <n v="340"/>
    <n v="290511"/>
    <n v="484"/>
    <x v="0"/>
    <x v="0"/>
    <n v="9.4535"/>
    <s v="H5"/>
    <s v="HND"/>
    <x v="50"/>
    <s v="Alcohols; saturated monohydric, methanol (methyl alcohol)"/>
    <s v="MEX"/>
    <s v="Mexico"/>
    <x v="0"/>
    <n v="1271.18"/>
    <s v="Kg"/>
    <n v="1271.18"/>
  </r>
  <r>
    <n v="340"/>
    <n v="290511"/>
    <n v="780"/>
    <x v="0"/>
    <x v="0"/>
    <n v="0.8196"/>
    <s v="H5"/>
    <s v="HND"/>
    <x v="50"/>
    <s v="Alcohols; saturated monohydric, methanol (methyl alcohol)"/>
    <s v="TTO"/>
    <s v="Trinidad Tbg"/>
    <x v="0"/>
    <n v="240"/>
    <s v="Kg"/>
    <n v="240"/>
  </r>
  <r>
    <n v="340"/>
    <n v="290511"/>
    <n v="842"/>
    <x v="0"/>
    <x v="0"/>
    <n v="905.13999000000001"/>
    <s v="H5"/>
    <s v="HND"/>
    <x v="50"/>
    <s v="Alcohols; saturated monohydric, methanol (methyl alcohol)"/>
    <s v="USA"/>
    <s v="USA,PR,USVI"/>
    <x v="0"/>
    <n v="1351250"/>
    <s v="Kg"/>
    <n v="1351250"/>
  </r>
  <r>
    <n v="344"/>
    <n v="290511"/>
    <n v="0"/>
    <x v="0"/>
    <x v="0"/>
    <n v="1751.8792057327601"/>
    <s v="H5"/>
    <s v="HKG"/>
    <x v="51"/>
    <s v="Alcohols; saturated monohydric, methanol (methyl alcohol)"/>
    <s v="WLD"/>
    <s v="World"/>
    <x v="0"/>
    <n v="0"/>
    <s v="N.Q."/>
    <m/>
  </r>
  <r>
    <n v="344"/>
    <n v="290511"/>
    <n v="56"/>
    <x v="0"/>
    <x v="0"/>
    <n v="6.79689914254"/>
    <s v="H5"/>
    <s v="HKG"/>
    <x v="51"/>
    <s v="Alcohols; saturated monohydric, methanol (methyl alcohol)"/>
    <s v="BEL"/>
    <s v="Belgium"/>
    <x v="0"/>
    <n v="883"/>
    <s v="Kg"/>
    <n v="883"/>
  </r>
  <r>
    <n v="344"/>
    <n v="290511"/>
    <n v="156"/>
    <x v="0"/>
    <x v="0"/>
    <n v="1622.03764286655"/>
    <s v="H5"/>
    <s v="HKG"/>
    <x v="51"/>
    <s v="Alcohols; saturated monohydric, methanol (methyl alcohol)"/>
    <s v="CHN"/>
    <s v="China"/>
    <x v="0"/>
    <n v="3820990"/>
    <s v="Kg"/>
    <n v="3820990"/>
  </r>
  <r>
    <n v="344"/>
    <n v="290511"/>
    <n v="276"/>
    <x v="0"/>
    <x v="0"/>
    <n v="10.95178901661"/>
    <s v="H5"/>
    <s v="HKG"/>
    <x v="51"/>
    <s v="Alcohols; saturated monohydric, methanol (methyl alcohol)"/>
    <s v="DEU"/>
    <s v="Germany"/>
    <x v="0"/>
    <n v="2098"/>
    <s v="Kg"/>
    <n v="2098"/>
  </r>
  <r>
    <n v="344"/>
    <n v="290511"/>
    <n v="410"/>
    <x v="0"/>
    <x v="0"/>
    <n v="49.320679620420002"/>
    <s v="H5"/>
    <s v="HKG"/>
    <x v="51"/>
    <s v="Alcohols; saturated monohydric, methanol (methyl alcohol)"/>
    <s v="KOR"/>
    <s v="Korea Rep."/>
    <x v="0"/>
    <n v="16843"/>
    <s v="Kg"/>
    <n v="16843"/>
  </r>
  <r>
    <n v="344"/>
    <n v="290511"/>
    <n v="490"/>
    <x v="0"/>
    <x v="0"/>
    <n v="3.3233201262300001"/>
    <s v="H5"/>
    <s v="HKG"/>
    <x v="51"/>
    <s v="Alcohols; saturated monohydric, methanol (methyl alcohol)"/>
    <s v="OAS"/>
    <s v="Asia Othr.ns"/>
    <x v="0"/>
    <n v="544"/>
    <s v="Kg"/>
    <n v="544"/>
  </r>
  <r>
    <n v="344"/>
    <n v="290511"/>
    <n v="702"/>
    <x v="0"/>
    <x v="0"/>
    <n v="7.4491359342400001"/>
    <s v="H5"/>
    <s v="HKG"/>
    <x v="51"/>
    <s v="Alcohols; saturated monohydric, methanol (methyl alcohol)"/>
    <s v="SGP"/>
    <s v="Singapore"/>
    <x v="0"/>
    <n v="0"/>
    <s v="N.Q."/>
    <m/>
  </r>
  <r>
    <n v="344"/>
    <n v="290511"/>
    <n v="724"/>
    <x v="0"/>
    <x v="0"/>
    <n v="13.964942889430001"/>
    <s v="H5"/>
    <s v="HKG"/>
    <x v="51"/>
    <s v="Alcohols; saturated monohydric, methanol (methyl alcohol)"/>
    <s v="ESP"/>
    <s v="Spain"/>
    <x v="0"/>
    <n v="3292"/>
    <s v="Kg"/>
    <n v="3292"/>
  </r>
  <r>
    <n v="344"/>
    <n v="290511"/>
    <n v="764"/>
    <x v="0"/>
    <x v="0"/>
    <n v="18.254396803759999"/>
    <s v="H5"/>
    <s v="HKG"/>
    <x v="51"/>
    <s v="Alcohols; saturated monohydric, methanol (methyl alcohol)"/>
    <s v="THA"/>
    <s v="Thailand"/>
    <x v="0"/>
    <n v="5885"/>
    <s v="Kg"/>
    <n v="5885"/>
  </r>
  <r>
    <n v="344"/>
    <n v="290511"/>
    <n v="826"/>
    <x v="0"/>
    <x v="0"/>
    <n v="19.53957344066"/>
    <s v="H5"/>
    <s v="HKG"/>
    <x v="51"/>
    <s v="Alcohols; saturated monohydric, methanol (methyl alcohol)"/>
    <s v="GBR"/>
    <s v="Untd.Kingdom"/>
    <x v="0"/>
    <n v="2971"/>
    <s v="Kg"/>
    <n v="2971"/>
  </r>
  <r>
    <n v="344"/>
    <n v="290511"/>
    <n v="842"/>
    <x v="0"/>
    <x v="0"/>
    <n v="0.24082589232000001"/>
    <s v="H5"/>
    <s v="HKG"/>
    <x v="51"/>
    <s v="Alcohols; saturated monohydric, methanol (methyl alcohol)"/>
    <s v="USA"/>
    <s v="USA,PR,USVI"/>
    <x v="0"/>
    <n v="14"/>
    <s v="Kg"/>
    <n v="14"/>
  </r>
  <r>
    <n v="348"/>
    <n v="290511"/>
    <n v="0"/>
    <x v="0"/>
    <x v="0"/>
    <n v="46005.821000000004"/>
    <s v="H5"/>
    <s v="HUN"/>
    <x v="52"/>
    <s v="Alcohols; saturated monohydric, methanol (methyl alcohol)"/>
    <s v="WLD"/>
    <s v="World"/>
    <x v="0"/>
    <n v="110762612.49158201"/>
    <s v="Kg"/>
    <n v="110762611.48999999"/>
  </r>
  <r>
    <n v="348"/>
    <n v="290511"/>
    <n v="40"/>
    <x v="0"/>
    <x v="0"/>
    <n v="1598.134"/>
    <s v="H5"/>
    <s v="HUN"/>
    <x v="52"/>
    <s v="Alcohols; saturated monohydric, methanol (methyl alcohol)"/>
    <s v="AUT"/>
    <s v="Austria"/>
    <x v="0"/>
    <n v="3335553"/>
    <s v="Kg"/>
    <n v="3335553"/>
  </r>
  <r>
    <n v="348"/>
    <n v="290511"/>
    <n v="56"/>
    <x v="0"/>
    <x v="0"/>
    <n v="65.096999999999994"/>
    <s v="H5"/>
    <s v="HUN"/>
    <x v="52"/>
    <s v="Alcohols; saturated monohydric, methanol (methyl alcohol)"/>
    <s v="BEL"/>
    <s v="Belgium"/>
    <x v="0"/>
    <n v="15710"/>
    <s v="Kg"/>
    <n v="15710"/>
  </r>
  <r>
    <n v="348"/>
    <n v="290511"/>
    <n v="203"/>
    <x v="0"/>
    <x v="0"/>
    <n v="54.173999999999999"/>
    <s v="H5"/>
    <s v="HUN"/>
    <x v="52"/>
    <s v="Alcohols; saturated monohydric, methanol (methyl alcohol)"/>
    <s v="CZE"/>
    <s v="Czech Rep"/>
    <x v="0"/>
    <n v="96015"/>
    <s v="Kg"/>
    <n v="96015"/>
  </r>
  <r>
    <n v="348"/>
    <n v="290511"/>
    <n v="251"/>
    <x v="0"/>
    <x v="0"/>
    <n v="24.527000000000001"/>
    <s v="H5"/>
    <s v="HUN"/>
    <x v="52"/>
    <s v="Alcohols; saturated monohydric, methanol (methyl alcohol)"/>
    <s v="FRA"/>
    <s v="France+Monac"/>
    <x v="0"/>
    <n v="8069"/>
    <s v="Kg"/>
    <n v="8069"/>
  </r>
  <r>
    <n v="348"/>
    <n v="290511"/>
    <n v="276"/>
    <x v="0"/>
    <x v="0"/>
    <n v="1302.952"/>
    <s v="H5"/>
    <s v="HUN"/>
    <x v="52"/>
    <s v="Alcohols; saturated monohydric, methanol (methyl alcohol)"/>
    <s v="DEU"/>
    <s v="Germany"/>
    <x v="0"/>
    <n v="2213929"/>
    <s v="Kg"/>
    <n v="2213928"/>
  </r>
  <r>
    <n v="348"/>
    <n v="290511"/>
    <n v="380"/>
    <x v="0"/>
    <x v="0"/>
    <n v="14.635999999999999"/>
    <s v="H5"/>
    <s v="HUN"/>
    <x v="52"/>
    <s v="Alcohols; saturated monohydric, methanol (methyl alcohol)"/>
    <s v="ITA"/>
    <s v="Italy"/>
    <x v="0"/>
    <n v="19440"/>
    <s v="Kg"/>
    <n v="19440"/>
  </r>
  <r>
    <n v="348"/>
    <n v="290511"/>
    <n v="428"/>
    <x v="0"/>
    <x v="0"/>
    <n v="11.566000000000001"/>
    <s v="H5"/>
    <s v="HUN"/>
    <x v="52"/>
    <s v="Alcohols; saturated monohydric, methanol (methyl alcohol)"/>
    <s v="LVA"/>
    <s v="Latvia"/>
    <x v="0"/>
    <n v="23780"/>
    <s v="Kg"/>
    <n v="23780"/>
  </r>
  <r>
    <n v="348"/>
    <n v="290511"/>
    <n v="440"/>
    <x v="0"/>
    <x v="0"/>
    <n v="11.178000000000001"/>
    <s v="H5"/>
    <s v="HUN"/>
    <x v="52"/>
    <s v="Alcohols; saturated monohydric, methanol (methyl alcohol)"/>
    <s v="LTU"/>
    <s v="Lithuania"/>
    <x v="0"/>
    <n v="22460"/>
    <s v="Kg"/>
    <n v="22460"/>
  </r>
  <r>
    <n v="348"/>
    <n v="290511"/>
    <n v="528"/>
    <x v="0"/>
    <x v="0"/>
    <n v="4039.8589999999999"/>
    <s v="H5"/>
    <s v="HUN"/>
    <x v="52"/>
    <s v="Alcohols; saturated monohydric, methanol (methyl alcohol)"/>
    <s v="NLD"/>
    <s v="Netherlands"/>
    <x v="0"/>
    <n v="2886104"/>
    <s v="Kg"/>
    <n v="2886104"/>
  </r>
  <r>
    <n v="348"/>
    <n v="290511"/>
    <n v="616"/>
    <x v="0"/>
    <x v="0"/>
    <n v="198.09100000000001"/>
    <s v="H5"/>
    <s v="HUN"/>
    <x v="52"/>
    <s v="Alcohols; saturated monohydric, methanol (methyl alcohol)"/>
    <s v="POL"/>
    <s v="Poland"/>
    <x v="0"/>
    <n v="402419"/>
    <s v="Kg"/>
    <n v="402419"/>
  </r>
  <r>
    <n v="348"/>
    <n v="290511"/>
    <n v="642"/>
    <x v="0"/>
    <x v="0"/>
    <n v="282.495"/>
    <s v="H5"/>
    <s v="HUN"/>
    <x v="52"/>
    <s v="Alcohols; saturated monohydric, methanol (methyl alcohol)"/>
    <s v="ROM"/>
    <s v="Romania"/>
    <x v="0"/>
    <n v="557089"/>
    <s v="Kg"/>
    <n v="557089"/>
  </r>
  <r>
    <n v="348"/>
    <n v="290511"/>
    <n v="643"/>
    <x v="0"/>
    <x v="0"/>
    <n v="18037.994999999999"/>
    <s v="H5"/>
    <s v="HUN"/>
    <x v="52"/>
    <s v="Alcohols; saturated monohydric, methanol (methyl alcohol)"/>
    <s v="RUS"/>
    <s v="Russian Fed"/>
    <x v="0"/>
    <n v="48575000"/>
    <s v="Kg"/>
    <n v="48575000"/>
  </r>
  <r>
    <n v="348"/>
    <n v="290511"/>
    <n v="688"/>
    <x v="0"/>
    <x v="0"/>
    <n v="7103.067"/>
    <s v="H5"/>
    <s v="HUN"/>
    <x v="52"/>
    <s v="Alcohols; saturated monohydric, methanol (methyl alcohol)"/>
    <s v="SER"/>
    <s v="Yugoslavia"/>
    <x v="0"/>
    <n v="18043740"/>
    <s v="Kg"/>
    <n v="18043740"/>
  </r>
  <r>
    <n v="348"/>
    <n v="290511"/>
    <n v="702"/>
    <x v="0"/>
    <x v="0"/>
    <n v="2.181"/>
    <s v="H5"/>
    <s v="HUN"/>
    <x v="52"/>
    <s v="Alcohols; saturated monohydric, methanol (methyl alcohol)"/>
    <s v="SGP"/>
    <s v="Singapore"/>
    <x v="0"/>
    <n v="652"/>
    <s v="Kg"/>
    <n v="652"/>
  </r>
  <r>
    <n v="348"/>
    <n v="290511"/>
    <n v="703"/>
    <x v="0"/>
    <x v="0"/>
    <n v="12838.87"/>
    <s v="H5"/>
    <s v="HUN"/>
    <x v="52"/>
    <s v="Alcohols; saturated monohydric, methanol (methyl alcohol)"/>
    <s v="SVK"/>
    <s v="Slovakia"/>
    <x v="0"/>
    <n v="33765950"/>
    <s v="Kg"/>
    <n v="33765950"/>
  </r>
  <r>
    <n v="348"/>
    <n v="290511"/>
    <n v="705"/>
    <x v="0"/>
    <x v="0"/>
    <n v="402.76900000000001"/>
    <s v="H5"/>
    <s v="HUN"/>
    <x v="52"/>
    <s v="Alcohols; saturated monohydric, methanol (methyl alcohol)"/>
    <s v="SVN"/>
    <s v="Slovenia"/>
    <x v="0"/>
    <n v="793916"/>
    <s v="Kg"/>
    <n v="793916"/>
  </r>
  <r>
    <n v="348"/>
    <n v="290511"/>
    <n v="724"/>
    <x v="0"/>
    <x v="0"/>
    <n v="8.2720000000000002"/>
    <s v="H5"/>
    <s v="HUN"/>
    <x v="52"/>
    <s v="Alcohols; saturated monohydric, methanol (methyl alcohol)"/>
    <s v="ESP"/>
    <s v="Spain"/>
    <x v="0"/>
    <n v="1726"/>
    <s v="Kg"/>
    <n v="1726"/>
  </r>
  <r>
    <n v="348"/>
    <n v="290511"/>
    <n v="826"/>
    <x v="0"/>
    <x v="0"/>
    <n v="9.6820000000000004"/>
    <s v="H5"/>
    <s v="HUN"/>
    <x v="52"/>
    <s v="Alcohols; saturated monohydric, methanol (methyl alcohol)"/>
    <s v="GBR"/>
    <s v="Untd.Kingdom"/>
    <x v="0"/>
    <n v="396"/>
    <s v="Kg"/>
    <n v="396"/>
  </r>
  <r>
    <n v="348"/>
    <n v="290511"/>
    <n v="842"/>
    <x v="0"/>
    <x v="0"/>
    <n v="0.27600000000000002"/>
    <s v="H5"/>
    <s v="HUN"/>
    <x v="52"/>
    <s v="Alcohols; saturated monohydric, methanol (methyl alcohol)"/>
    <s v="USA"/>
    <s v="USA,PR,USVI"/>
    <x v="0"/>
    <n v="664.49158187344597"/>
    <s v="Kg"/>
    <n v="664.49"/>
  </r>
  <r>
    <n v="352"/>
    <n v="290511"/>
    <n v="0"/>
    <x v="0"/>
    <x v="0"/>
    <n v="42.079018553700003"/>
    <s v="H5"/>
    <s v="ISL"/>
    <x v="53"/>
    <s v="Alcohols; saturated monohydric, methanol (methyl alcohol)"/>
    <s v="WLD"/>
    <s v="World"/>
    <x v="0"/>
    <n v="109980.296556513"/>
    <s v="Kg"/>
    <n v="109980.3"/>
  </r>
  <r>
    <n v="352"/>
    <n v="290511"/>
    <n v="56"/>
    <x v="0"/>
    <x v="0"/>
    <n v="1.5607497906000001"/>
    <s v="H5"/>
    <s v="ISL"/>
    <x v="53"/>
    <s v="Alcohols; saturated monohydric, methanol (methyl alcohol)"/>
    <s v="BEL"/>
    <s v="Belgium"/>
    <x v="0"/>
    <n v="4079.2711123156701"/>
    <s v="Kg"/>
    <n v="4079.27"/>
  </r>
  <r>
    <n v="352"/>
    <n v="290511"/>
    <n v="251"/>
    <x v="0"/>
    <x v="0"/>
    <n v="0.90734655809999998"/>
    <s v="H5"/>
    <s v="ISL"/>
    <x v="53"/>
    <s v="Alcohols; saturated monohydric, methanol (methyl alcohol)"/>
    <s v="FRA"/>
    <s v="France+Monac"/>
    <x v="0"/>
    <n v="2371.4964599761302"/>
    <s v="Kg"/>
    <n v="2371.5"/>
  </r>
  <r>
    <n v="352"/>
    <n v="290511"/>
    <n v="276"/>
    <x v="0"/>
    <x v="0"/>
    <n v="9.2241479655000003"/>
    <s v="H5"/>
    <s v="ISL"/>
    <x v="53"/>
    <s v="Alcohols; saturated monohydric, methanol (methyl alcohol)"/>
    <s v="DEU"/>
    <s v="Germany"/>
    <x v="0"/>
    <n v="24108.797296025401"/>
    <s v="Kg"/>
    <n v="24108.799999999999"/>
  </r>
  <r>
    <n v="352"/>
    <n v="290511"/>
    <n v="376"/>
    <x v="0"/>
    <x v="0"/>
    <n v="2.1096715035"/>
    <s v="H5"/>
    <s v="ISL"/>
    <x v="53"/>
    <s v="Alcohols; saturated monohydric, methanol (methyl alcohol)"/>
    <s v="ISR"/>
    <s v="Israel"/>
    <x v="0"/>
    <n v="5513.9664746613398"/>
    <s v="Kg"/>
    <n v="5513.97"/>
  </r>
  <r>
    <n v="352"/>
    <n v="290511"/>
    <n v="528"/>
    <x v="0"/>
    <x v="0"/>
    <n v="23.355643602299999"/>
    <s v="H5"/>
    <s v="ISL"/>
    <x v="53"/>
    <s v="Alcohols; saturated monohydric, methanol (methyl alcohol)"/>
    <s v="NLD"/>
    <s v="Netherlands"/>
    <x v="0"/>
    <n v="61043.738612180998"/>
    <s v="Kg"/>
    <n v="61043.74"/>
  </r>
  <r>
    <n v="352"/>
    <n v="290511"/>
    <n v="579"/>
    <x v="0"/>
    <x v="0"/>
    <n v="0.19628477220000001"/>
    <s v="H5"/>
    <s v="ISL"/>
    <x v="53"/>
    <s v="Alcohols; saturated monohydric, methanol (methyl alcohol)"/>
    <s v="NOR"/>
    <s v="Norway,Sb,JM"/>
    <x v="0"/>
    <n v="513.02188592004097"/>
    <s v="Kg"/>
    <n v="513.02"/>
  </r>
  <r>
    <n v="352"/>
    <n v="290511"/>
    <n v="826"/>
    <x v="0"/>
    <x v="0"/>
    <n v="4.7251743614999997"/>
    <s v="H5"/>
    <s v="ISL"/>
    <x v="53"/>
    <s v="Alcohols; saturated monohydric, methanol (methyl alcohol)"/>
    <s v="GBR"/>
    <s v="Untd.Kingdom"/>
    <x v="0"/>
    <n v="12350.004715433301"/>
    <s v="Kg"/>
    <n v="12350"/>
  </r>
  <r>
    <n v="360"/>
    <n v="290511"/>
    <n v="0"/>
    <x v="0"/>
    <x v="0"/>
    <n v="392067.94400000002"/>
    <s v="H5"/>
    <s v="IDN"/>
    <x v="54"/>
    <s v="Alcohols; saturated monohydric, methanol (methyl alcohol)"/>
    <s v="WLD"/>
    <s v="World"/>
    <x v="0"/>
    <n v="979980285.34969401"/>
    <s v="Kg"/>
    <n v="979980285.35000002"/>
  </r>
  <r>
    <n v="360"/>
    <n v="290511"/>
    <n v="96"/>
    <x v="0"/>
    <x v="0"/>
    <n v="49955.747000000003"/>
    <s v="H5"/>
    <s v="IDN"/>
    <x v="54"/>
    <s v="Alcohols; saturated monohydric, methanol (methyl alcohol)"/>
    <s v="BRN"/>
    <s v="Brunei Darsm"/>
    <x v="0"/>
    <n v="122467710"/>
    <s v="Kg"/>
    <n v="122467710"/>
  </r>
  <r>
    <n v="360"/>
    <n v="290511"/>
    <n v="124"/>
    <x v="0"/>
    <x v="0"/>
    <n v="3570.558"/>
    <s v="H5"/>
    <s v="IDN"/>
    <x v="54"/>
    <s v="Alcohols; saturated monohydric, methanol (methyl alcohol)"/>
    <s v="CAN"/>
    <s v="Canada"/>
    <x v="0"/>
    <n v="7360029"/>
    <s v="Kg"/>
    <n v="7360029"/>
  </r>
  <r>
    <n v="360"/>
    <n v="290511"/>
    <n v="156"/>
    <x v="0"/>
    <x v="0"/>
    <n v="24282.903999999999"/>
    <s v="H5"/>
    <s v="IDN"/>
    <x v="54"/>
    <s v="Alcohols; saturated monohydric, methanol (methyl alcohol)"/>
    <s v="CHN"/>
    <s v="China"/>
    <x v="0"/>
    <n v="62237303"/>
    <s v="Kg"/>
    <n v="62237303"/>
  </r>
  <r>
    <n v="360"/>
    <n v="290511"/>
    <n v="276"/>
    <x v="0"/>
    <x v="0"/>
    <n v="505.38299999999998"/>
    <s v="H5"/>
    <s v="IDN"/>
    <x v="54"/>
    <s v="Alcohols; saturated monohydric, methanol (methyl alcohol)"/>
    <s v="DEU"/>
    <s v="Germany"/>
    <x v="0"/>
    <n v="172436.91586665099"/>
    <s v="Kg"/>
    <n v="172436.92"/>
  </r>
  <r>
    <n v="360"/>
    <n v="290511"/>
    <n v="392"/>
    <x v="0"/>
    <x v="0"/>
    <n v="52.212000000000003"/>
    <s v="H5"/>
    <s v="IDN"/>
    <x v="54"/>
    <s v="Alcohols; saturated monohydric, methanol (methyl alcohol)"/>
    <s v="JPN"/>
    <s v="Japan"/>
    <x v="0"/>
    <n v="35796.376252757596"/>
    <s v="Kg"/>
    <n v="35796.379999999997"/>
  </r>
  <r>
    <n v="360"/>
    <n v="290511"/>
    <n v="410"/>
    <x v="0"/>
    <x v="0"/>
    <n v="6.6829999999999998"/>
    <s v="H5"/>
    <s v="IDN"/>
    <x v="54"/>
    <s v="Alcohols; saturated monohydric, methanol (methyl alcohol)"/>
    <s v="KOR"/>
    <s v="Korea Rep."/>
    <x v="0"/>
    <n v="1972"/>
    <s v="Kg"/>
    <n v="1972"/>
  </r>
  <r>
    <n v="360"/>
    <n v="290511"/>
    <n v="458"/>
    <x v="0"/>
    <x v="0"/>
    <n v="149924.43700000001"/>
    <s v="H5"/>
    <s v="IDN"/>
    <x v="54"/>
    <s v="Alcohols; saturated monohydric, methanol (methyl alcohol)"/>
    <s v="MYS"/>
    <s v="Malaysia"/>
    <x v="0"/>
    <n v="366064060"/>
    <s v="Kg"/>
    <n v="366064060"/>
  </r>
  <r>
    <n v="360"/>
    <n v="290511"/>
    <n v="512"/>
    <x v="0"/>
    <x v="0"/>
    <n v="76796.513000000006"/>
    <s v="H5"/>
    <s v="IDN"/>
    <x v="54"/>
    <s v="Alcohols; saturated monohydric, methanol (methyl alcohol)"/>
    <s v="OMN"/>
    <s v="Oman"/>
    <x v="0"/>
    <n v="193133910"/>
    <s v="Kg"/>
    <n v="193133910"/>
  </r>
  <r>
    <n v="360"/>
    <n v="290511"/>
    <n v="608"/>
    <x v="0"/>
    <x v="0"/>
    <n v="660.13300000000004"/>
    <s v="H5"/>
    <s v="IDN"/>
    <x v="54"/>
    <s v="Alcohols; saturated monohydric, methanol (methyl alcohol)"/>
    <s v="PHL"/>
    <s v="Philippines"/>
    <x v="0"/>
    <n v="2781882"/>
    <s v="Kg"/>
    <n v="2781882"/>
  </r>
  <r>
    <n v="360"/>
    <n v="290511"/>
    <n v="616"/>
    <x v="0"/>
    <x v="0"/>
    <n v="70.087999999999994"/>
    <s v="H5"/>
    <s v="IDN"/>
    <x v="54"/>
    <s v="Alcohols; saturated monohydric, methanol (methyl alcohol)"/>
    <s v="POL"/>
    <s v="Poland"/>
    <x v="0"/>
    <n v="31919"/>
    <s v="Kg"/>
    <n v="31919"/>
  </r>
  <r>
    <n v="360"/>
    <n v="290511"/>
    <n v="634"/>
    <x v="0"/>
    <x v="0"/>
    <n v="28551.905999999999"/>
    <s v="H5"/>
    <s v="IDN"/>
    <x v="54"/>
    <s v="Alcohols; saturated monohydric, methanol (methyl alcohol)"/>
    <s v="QAT"/>
    <s v="Qatar"/>
    <x v="0"/>
    <n v="79236330"/>
    <s v="Kg"/>
    <n v="79236330"/>
  </r>
  <r>
    <n v="360"/>
    <n v="290511"/>
    <n v="682"/>
    <x v="0"/>
    <x v="0"/>
    <n v="57307.707000000002"/>
    <s v="H5"/>
    <s v="IDN"/>
    <x v="54"/>
    <s v="Alcohols; saturated monohydric, methanol (methyl alcohol)"/>
    <s v="SAU"/>
    <s v="Saudi Arabia"/>
    <x v="0"/>
    <n v="146131310"/>
    <s v="Kg"/>
    <n v="146131310"/>
  </r>
  <r>
    <n v="360"/>
    <n v="290511"/>
    <n v="699"/>
    <x v="0"/>
    <x v="0"/>
    <n v="2.8010000000000002"/>
    <s v="H5"/>
    <s v="IDN"/>
    <x v="54"/>
    <s v="Alcohols; saturated monohydric, methanol (methyl alcohol)"/>
    <s v="IND"/>
    <s v="India"/>
    <x v="0"/>
    <n v="948"/>
    <s v="Kg"/>
    <n v="948"/>
  </r>
  <r>
    <n v="360"/>
    <n v="290511"/>
    <n v="702"/>
    <x v="0"/>
    <x v="0"/>
    <n v="323.048"/>
    <s v="H5"/>
    <s v="IDN"/>
    <x v="54"/>
    <s v="Alcohols; saturated monohydric, methanol (methyl alcohol)"/>
    <s v="SGP"/>
    <s v="Singapore"/>
    <x v="0"/>
    <n v="303608.699247454"/>
    <s v="Kg"/>
    <n v="303608.7"/>
  </r>
  <r>
    <n v="360"/>
    <n v="290511"/>
    <n v="757"/>
    <x v="0"/>
    <x v="0"/>
    <n v="0.12"/>
    <s v="H5"/>
    <s v="IDN"/>
    <x v="54"/>
    <s v="Alcohols; saturated monohydric, methanol (methyl alcohol)"/>
    <s v="CHE"/>
    <s v="Switz.Liecht"/>
    <x v="0"/>
    <n v="3"/>
    <s v="Kg"/>
    <n v="3"/>
  </r>
  <r>
    <n v="360"/>
    <n v="290511"/>
    <n v="764"/>
    <x v="0"/>
    <x v="0"/>
    <n v="12.673999999999999"/>
    <s v="H5"/>
    <s v="IDN"/>
    <x v="54"/>
    <s v="Alcohols; saturated monohydric, methanol (methyl alcohol)"/>
    <s v="THA"/>
    <s v="Thailand"/>
    <x v="0"/>
    <n v="6928"/>
    <s v="Kg"/>
    <n v="6928"/>
  </r>
  <r>
    <n v="360"/>
    <n v="290511"/>
    <n v="842"/>
    <x v="0"/>
    <x v="0"/>
    <n v="45.03"/>
    <s v="H5"/>
    <s v="IDN"/>
    <x v="54"/>
    <s v="Alcohols; saturated monohydric, methanol (methyl alcohol)"/>
    <s v="USA"/>
    <s v="USA,PR,USVI"/>
    <x v="0"/>
    <n v="14139.3583271767"/>
    <s v="Kg"/>
    <n v="14139.36"/>
  </r>
  <r>
    <n v="372"/>
    <n v="290511"/>
    <n v="0"/>
    <x v="0"/>
    <x v="0"/>
    <n v="16703.414428878099"/>
    <s v="H5"/>
    <s v="IRL"/>
    <x v="55"/>
    <s v="Alcohols; saturated monohydric, methanol (methyl alcohol)"/>
    <s v="WLD"/>
    <s v="World"/>
    <x v="0"/>
    <n v="0"/>
    <s v="N.Q."/>
    <m/>
  </r>
  <r>
    <n v="372"/>
    <n v="290511"/>
    <n v="48"/>
    <x v="0"/>
    <x v="0"/>
    <n v="0.22945162014000001"/>
    <s v="H5"/>
    <s v="IRL"/>
    <x v="55"/>
    <s v="Alcohols; saturated monohydric, methanol (methyl alcohol)"/>
    <s v="BHR"/>
    <s v="Bahrain"/>
    <x v="0"/>
    <n v="0"/>
    <s v="N.Q."/>
    <m/>
  </r>
  <r>
    <n v="372"/>
    <n v="290511"/>
    <n v="56"/>
    <x v="0"/>
    <x v="0"/>
    <n v="673.49964212639998"/>
    <s v="H5"/>
    <s v="IRL"/>
    <x v="55"/>
    <s v="Alcohols; saturated monohydric, methanol (methyl alcohol)"/>
    <s v="BEL"/>
    <s v="Belgium"/>
    <x v="0"/>
    <n v="376072"/>
    <s v="Kg"/>
    <n v="376072"/>
  </r>
  <r>
    <n v="372"/>
    <n v="290511"/>
    <n v="156"/>
    <x v="0"/>
    <x v="0"/>
    <n v="0.94027854644999997"/>
    <s v="H5"/>
    <s v="IRL"/>
    <x v="55"/>
    <s v="Alcohols; saturated monohydric, methanol (methyl alcohol)"/>
    <s v="CHN"/>
    <s v="China"/>
    <x v="0"/>
    <n v="12"/>
    <s v="Kg"/>
    <n v="12"/>
  </r>
  <r>
    <n v="372"/>
    <n v="290511"/>
    <n v="188"/>
    <x v="0"/>
    <x v="0"/>
    <n v="8.5216439335499992"/>
    <s v="H5"/>
    <s v="IRL"/>
    <x v="55"/>
    <s v="Alcohols; saturated monohydric, methanol (methyl alcohol)"/>
    <s v="CRI"/>
    <s v="Costa Rica"/>
    <x v="0"/>
    <n v="800"/>
    <s v="Kg"/>
    <n v="800"/>
  </r>
  <r>
    <n v="372"/>
    <n v="290511"/>
    <n v="226"/>
    <x v="0"/>
    <x v="0"/>
    <n v="20.608067161440001"/>
    <s v="H5"/>
    <s v="IRL"/>
    <x v="55"/>
    <s v="Alcohols; saturated monohydric, methanol (methyl alcohol)"/>
    <s v="GNQ"/>
    <s v="Eq.Guinea"/>
    <x v="0"/>
    <n v="41275"/>
    <s v="Kg"/>
    <n v="41275"/>
  </r>
  <r>
    <n v="372"/>
    <n v="290511"/>
    <n v="251"/>
    <x v="0"/>
    <x v="0"/>
    <n v="74.530380634650001"/>
    <s v="H5"/>
    <s v="IRL"/>
    <x v="55"/>
    <s v="Alcohols; saturated monohydric, methanol (methyl alcohol)"/>
    <s v="FRA"/>
    <s v="France+Monac"/>
    <x v="0"/>
    <n v="26043"/>
    <s v="Kg"/>
    <n v="26043"/>
  </r>
  <r>
    <n v="372"/>
    <n v="290511"/>
    <n v="276"/>
    <x v="0"/>
    <x v="0"/>
    <n v="47.058871454280002"/>
    <s v="H5"/>
    <s v="IRL"/>
    <x v="55"/>
    <s v="Alcohols; saturated monohydric, methanol (methyl alcohol)"/>
    <s v="DEU"/>
    <s v="Germany"/>
    <x v="0"/>
    <n v="3035"/>
    <s v="Kg"/>
    <n v="3035"/>
  </r>
  <r>
    <n v="372"/>
    <n v="290511"/>
    <n v="528"/>
    <x v="0"/>
    <x v="0"/>
    <n v="1250.8354006079401"/>
    <s v="H5"/>
    <s v="IRL"/>
    <x v="55"/>
    <s v="Alcohols; saturated monohydric, methanol (methyl alcohol)"/>
    <s v="NLD"/>
    <s v="Netherlands"/>
    <x v="0"/>
    <n v="223468"/>
    <s v="Kg"/>
    <n v="223468"/>
  </r>
  <r>
    <n v="372"/>
    <n v="290511"/>
    <n v="579"/>
    <x v="0"/>
    <x v="0"/>
    <n v="4198.2136084651502"/>
    <s v="H5"/>
    <s v="IRL"/>
    <x v="55"/>
    <s v="Alcohols; saturated monohydric, methanol (methyl alcohol)"/>
    <s v="NOR"/>
    <s v="Norway,Sb,JM"/>
    <x v="0"/>
    <n v="9933520"/>
    <s v="Kg"/>
    <n v="9933520"/>
  </r>
  <r>
    <n v="372"/>
    <n v="290511"/>
    <n v="616"/>
    <x v="0"/>
    <x v="0"/>
    <n v="0.51094381391999999"/>
    <s v="H5"/>
    <s v="IRL"/>
    <x v="55"/>
    <s v="Alcohols; saturated monohydric, methanol (methyl alcohol)"/>
    <s v="POL"/>
    <s v="Poland"/>
    <x v="0"/>
    <n v="150"/>
    <s v="Kg"/>
    <n v="150"/>
  </r>
  <r>
    <n v="372"/>
    <n v="290511"/>
    <n v="724"/>
    <x v="0"/>
    <x v="0"/>
    <n v="45.806349465990003"/>
    <s v="H5"/>
    <s v="IRL"/>
    <x v="55"/>
    <s v="Alcohols; saturated monohydric, methanol (methyl alcohol)"/>
    <s v="ESP"/>
    <s v="Spain"/>
    <x v="0"/>
    <n v="1386"/>
    <s v="Kg"/>
    <n v="1386"/>
  </r>
  <r>
    <n v="372"/>
    <n v="290511"/>
    <n v="757"/>
    <x v="0"/>
    <x v="0"/>
    <n v="0.62212140305999997"/>
    <s v="H5"/>
    <s v="IRL"/>
    <x v="55"/>
    <s v="Alcohols; saturated monohydric, methanol (methyl alcohol)"/>
    <s v="CHE"/>
    <s v="Switz.Liecht"/>
    <x v="0"/>
    <n v="7"/>
    <s v="Kg"/>
    <n v="7"/>
  </r>
  <r>
    <n v="372"/>
    <n v="290511"/>
    <n v="780"/>
    <x v="0"/>
    <x v="0"/>
    <n v="7213.6809932287497"/>
    <s v="H5"/>
    <s v="IRL"/>
    <x v="55"/>
    <s v="Alcohols; saturated monohydric, methanol (methyl alcohol)"/>
    <s v="TTO"/>
    <s v="Trinidad Tbg"/>
    <x v="0"/>
    <n v="15564200"/>
    <s v="Kg"/>
    <n v="15564200"/>
  </r>
  <r>
    <n v="372"/>
    <n v="290511"/>
    <n v="788"/>
    <x v="0"/>
    <x v="0"/>
    <n v="5.4145851391799997"/>
    <s v="H5"/>
    <s v="IRL"/>
    <x v="55"/>
    <s v="Alcohols; saturated monohydric, methanol (methyl alcohol)"/>
    <s v="TUN"/>
    <s v="Tunisia"/>
    <x v="0"/>
    <n v="1402"/>
    <s v="Kg"/>
    <n v="1402"/>
  </r>
  <r>
    <n v="372"/>
    <n v="290511"/>
    <n v="792"/>
    <x v="0"/>
    <x v="0"/>
    <n v="4.1395910850000002E-2"/>
    <s v="H5"/>
    <s v="IRL"/>
    <x v="55"/>
    <s v="Alcohols; saturated monohydric, methanol (methyl alcohol)"/>
    <s v="TUR"/>
    <s v="Turkey"/>
    <x v="0"/>
    <n v="3"/>
    <s v="Kg"/>
    <n v="3"/>
  </r>
  <r>
    <n v="372"/>
    <n v="290511"/>
    <n v="826"/>
    <x v="0"/>
    <x v="0"/>
    <n v="428.51036253392999"/>
    <s v="H5"/>
    <s v="IRL"/>
    <x v="55"/>
    <s v="Alcohols; saturated monohydric, methanol (methyl alcohol)"/>
    <s v="GBR"/>
    <s v="Untd.Kingdom"/>
    <x v="0"/>
    <n v="219896"/>
    <s v="Kg"/>
    <n v="219896"/>
  </r>
  <r>
    <n v="372"/>
    <n v="290511"/>
    <n v="842"/>
    <x v="0"/>
    <x v="0"/>
    <n v="2730.7250206117201"/>
    <s v="H5"/>
    <s v="IRL"/>
    <x v="55"/>
    <s v="Alcohols; saturated monohydric, methanol (methyl alcohol)"/>
    <s v="USA"/>
    <s v="USA,PR,USVI"/>
    <x v="0"/>
    <n v="7051600"/>
    <s v="Kg"/>
    <n v="7051600"/>
  </r>
  <r>
    <n v="372"/>
    <n v="290511"/>
    <n v="862"/>
    <x v="0"/>
    <x v="0"/>
    <n v="0.60319755809999998"/>
    <s v="H5"/>
    <s v="IRL"/>
    <x v="55"/>
    <s v="Alcohols; saturated monohydric, methanol (methyl alcohol)"/>
    <s v="VEN"/>
    <s v="Venezuela"/>
    <x v="0"/>
    <n v="9"/>
    <s v="Kg"/>
    <n v="9"/>
  </r>
  <r>
    <n v="372"/>
    <n v="290511"/>
    <n v="899"/>
    <x v="0"/>
    <x v="0"/>
    <n v="3.06211466259"/>
    <s v="H5"/>
    <s v="IRL"/>
    <x v="55"/>
    <s v="Alcohols; saturated monohydric, methanol (methyl alcohol)"/>
    <s v="UNS"/>
    <s v="Areas nes"/>
    <x v="0"/>
    <n v="153"/>
    <s v="Kg"/>
    <n v="153"/>
  </r>
  <r>
    <n v="376"/>
    <n v="290511"/>
    <n v="0"/>
    <x v="0"/>
    <x v="0"/>
    <n v="22250"/>
    <s v="H5"/>
    <s v="ISR"/>
    <x v="56"/>
    <s v="Alcohols; saturated monohydric, methanol (methyl alcohol)"/>
    <s v="WLD"/>
    <s v="World"/>
    <x v="0"/>
    <n v="55534776.3548605"/>
    <s v="Kg"/>
    <n v="55534776.350000001"/>
  </r>
  <r>
    <n v="376"/>
    <n v="290511"/>
    <n v="56"/>
    <x v="0"/>
    <x v="0"/>
    <n v="30"/>
    <s v="H5"/>
    <s v="ISR"/>
    <x v="56"/>
    <s v="Alcohols; saturated monohydric, methanol (methyl alcohol)"/>
    <s v="BEL"/>
    <s v="Belgium"/>
    <x v="0"/>
    <n v="74878.350141384901"/>
    <s v="Kg"/>
    <n v="74878.350000000006"/>
  </r>
  <r>
    <n v="376"/>
    <n v="290511"/>
    <n v="203"/>
    <x v="0"/>
    <x v="0"/>
    <n v="1"/>
    <s v="H5"/>
    <s v="ISR"/>
    <x v="56"/>
    <s v="Alcohols; saturated monohydric, methanol (methyl alcohol)"/>
    <s v="CZE"/>
    <s v="Czech Rep"/>
    <x v="0"/>
    <n v="2495.9450047128298"/>
    <s v="Kg"/>
    <n v="2495.9499999999998"/>
  </r>
  <r>
    <n v="376"/>
    <n v="290511"/>
    <n v="251"/>
    <x v="0"/>
    <x v="0"/>
    <n v="4"/>
    <s v="H5"/>
    <s v="ISR"/>
    <x v="56"/>
    <s v="Alcohols; saturated monohydric, methanol (methyl alcohol)"/>
    <s v="FRA"/>
    <s v="France+Monac"/>
    <x v="0"/>
    <n v="9983.7800188513193"/>
    <s v="Kg"/>
    <n v="9983.7800000000007"/>
  </r>
  <r>
    <n v="376"/>
    <n v="290511"/>
    <n v="276"/>
    <x v="0"/>
    <x v="0"/>
    <n v="9164"/>
    <s v="H5"/>
    <s v="ISR"/>
    <x v="56"/>
    <s v="Alcohols; saturated monohydric, methanol (methyl alcohol)"/>
    <s v="DEU"/>
    <s v="Germany"/>
    <x v="0"/>
    <n v="22872840.023188401"/>
    <s v="Kg"/>
    <n v="22872840.02"/>
  </r>
  <r>
    <n v="376"/>
    <n v="290511"/>
    <n v="410"/>
    <x v="0"/>
    <x v="0"/>
    <n v="3"/>
    <s v="H5"/>
    <s v="ISR"/>
    <x v="56"/>
    <s v="Alcohols; saturated monohydric, methanol (methyl alcohol)"/>
    <s v="KOR"/>
    <s v="Korea Rep."/>
    <x v="0"/>
    <n v="7487.8350141384899"/>
    <s v="Kg"/>
    <n v="7487.84"/>
  </r>
  <r>
    <n v="376"/>
    <n v="290511"/>
    <n v="528"/>
    <x v="0"/>
    <x v="0"/>
    <n v="267"/>
    <s v="H5"/>
    <s v="ISR"/>
    <x v="56"/>
    <s v="Alcohols; saturated monohydric, methanol (methyl alcohol)"/>
    <s v="NLD"/>
    <s v="Netherlands"/>
    <x v="0"/>
    <n v="666417.31625832606"/>
    <s v="Kg"/>
    <n v="666417.31999999995"/>
  </r>
  <r>
    <n v="376"/>
    <n v="290511"/>
    <n v="616"/>
    <x v="0"/>
    <x v="0"/>
    <n v="31"/>
    <s v="H5"/>
    <s v="ISR"/>
    <x v="56"/>
    <s v="Alcohols; saturated monohydric, methanol (methyl alcohol)"/>
    <s v="POL"/>
    <s v="Poland"/>
    <x v="0"/>
    <n v="77374.295146097793"/>
    <s v="Kg"/>
    <n v="77374.3"/>
  </r>
  <r>
    <n v="376"/>
    <n v="290511"/>
    <n v="699"/>
    <x v="0"/>
    <x v="0"/>
    <n v="3"/>
    <s v="H5"/>
    <s v="ISR"/>
    <x v="56"/>
    <s v="Alcohols; saturated monohydric, methanol (methyl alcohol)"/>
    <s v="IND"/>
    <s v="India"/>
    <x v="0"/>
    <n v="7487.8350141384899"/>
    <s v="Kg"/>
    <n v="7487.84"/>
  </r>
  <r>
    <n v="376"/>
    <n v="290511"/>
    <n v="784"/>
    <x v="0"/>
    <x v="0"/>
    <n v="12689"/>
    <s v="H5"/>
    <s v="ISR"/>
    <x v="56"/>
    <s v="Alcohols; saturated monohydric, methanol (methyl alcohol)"/>
    <s v="ARE"/>
    <s v="Untd Arab Em"/>
    <x v="0"/>
    <n v="31671046.164801098"/>
    <s v="Kg"/>
    <n v="31671046.16"/>
  </r>
  <r>
    <n v="376"/>
    <n v="290511"/>
    <n v="842"/>
    <x v="0"/>
    <x v="0"/>
    <n v="54"/>
    <s v="H5"/>
    <s v="ISR"/>
    <x v="56"/>
    <s v="Alcohols; saturated monohydric, methanol (methyl alcohol)"/>
    <s v="USA"/>
    <s v="USA,PR,USVI"/>
    <x v="0"/>
    <n v="134781.030254493"/>
    <s v="Kg"/>
    <n v="134781.03"/>
  </r>
  <r>
    <n v="376"/>
    <n v="290511"/>
    <n v="899"/>
    <x v="0"/>
    <x v="0"/>
    <n v="4"/>
    <s v="H5"/>
    <s v="ISR"/>
    <x v="56"/>
    <s v="Alcohols; saturated monohydric, methanol (methyl alcohol)"/>
    <s v="UNS"/>
    <s v="Areas nes"/>
    <x v="0"/>
    <n v="9983.7800188513193"/>
    <s v="Kg"/>
    <n v="9983.7800000000007"/>
  </r>
  <r>
    <n v="380"/>
    <n v="290511"/>
    <n v="0"/>
    <x v="0"/>
    <x v="0"/>
    <n v="193242.032645792"/>
    <s v="H5"/>
    <s v="ITA"/>
    <x v="57"/>
    <s v="Alcohols; saturated monohydric, methanol (methyl alcohol)"/>
    <s v="WLD"/>
    <s v="World"/>
    <x v="0"/>
    <n v="510581530"/>
    <s v="Kg"/>
    <n v="510581530"/>
  </r>
  <r>
    <n v="380"/>
    <n v="290511"/>
    <n v="12"/>
    <x v="0"/>
    <x v="0"/>
    <n v="490.95550268099998"/>
    <s v="H5"/>
    <s v="ITA"/>
    <x v="57"/>
    <s v="Alcohols; saturated monohydric, methanol (methyl alcohol)"/>
    <s v="DZA"/>
    <s v="Algeria"/>
    <x v="0"/>
    <n v="1000000"/>
    <s v="Kg"/>
    <n v="1000000"/>
  </r>
  <r>
    <n v="380"/>
    <n v="290511"/>
    <n v="31"/>
    <x v="0"/>
    <x v="0"/>
    <n v="10491.1206256961"/>
    <s v="H5"/>
    <s v="ITA"/>
    <x v="57"/>
    <s v="Alcohols; saturated monohydric, methanol (methyl alcohol)"/>
    <s v="AZE"/>
    <s v="Azerbaijan"/>
    <x v="0"/>
    <n v="27470200"/>
    <s v="Kg"/>
    <n v="27470200"/>
  </r>
  <r>
    <n v="380"/>
    <n v="290511"/>
    <n v="40"/>
    <x v="0"/>
    <x v="0"/>
    <n v="0.67061375577000004"/>
    <s v="H5"/>
    <s v="ITA"/>
    <x v="57"/>
    <s v="Alcohols; saturated monohydric, methanol (methyl alcohol)"/>
    <s v="AUT"/>
    <s v="Austria"/>
    <x v="0"/>
    <n v="31"/>
    <s v="Kg"/>
    <n v="31"/>
  </r>
  <r>
    <n v="380"/>
    <n v="290511"/>
    <n v="56"/>
    <x v="0"/>
    <x v="0"/>
    <n v="225.33331838058001"/>
    <s v="H5"/>
    <s v="ITA"/>
    <x v="57"/>
    <s v="Alcohols; saturated monohydric, methanol (methyl alcohol)"/>
    <s v="BEL"/>
    <s v="Belgium"/>
    <x v="0"/>
    <n v="33541"/>
    <s v="Kg"/>
    <n v="33541"/>
  </r>
  <r>
    <n v="380"/>
    <n v="290511"/>
    <n v="152"/>
    <x v="0"/>
    <x v="0"/>
    <n v="3840.6215376591299"/>
    <s v="H5"/>
    <s v="ITA"/>
    <x v="57"/>
    <s v="Alcohols; saturated monohydric, methanol (methyl alcohol)"/>
    <s v="CHL"/>
    <s v="Chile"/>
    <x v="0"/>
    <n v="11358800"/>
    <s v="Kg"/>
    <n v="11358800"/>
  </r>
  <r>
    <n v="380"/>
    <n v="290511"/>
    <n v="251"/>
    <x v="0"/>
    <x v="0"/>
    <n v="329.81778010629"/>
    <s v="H5"/>
    <s v="ITA"/>
    <x v="57"/>
    <s v="Alcohols; saturated monohydric, methanol (methyl alcohol)"/>
    <s v="FRA"/>
    <s v="France+Monac"/>
    <x v="0"/>
    <n v="137701"/>
    <s v="Kg"/>
    <n v="137701"/>
  </r>
  <r>
    <n v="380"/>
    <n v="290511"/>
    <n v="276"/>
    <x v="0"/>
    <x v="0"/>
    <n v="651.93237257354997"/>
    <s v="H5"/>
    <s v="ITA"/>
    <x v="57"/>
    <s v="Alcohols; saturated monohydric, methanol (methyl alcohol)"/>
    <s v="DEU"/>
    <s v="Germany"/>
    <x v="0"/>
    <n v="104731"/>
    <s v="Kg"/>
    <n v="104731"/>
  </r>
  <r>
    <n v="380"/>
    <n v="290511"/>
    <n v="434"/>
    <x v="0"/>
    <x v="0"/>
    <n v="9793.5250152340795"/>
    <s v="H5"/>
    <s v="ITA"/>
    <x v="57"/>
    <s v="Alcohols; saturated monohydric, methanol (methyl alcohol)"/>
    <s v="LBY"/>
    <s v="Libya"/>
    <x v="0"/>
    <n v="24992300"/>
    <s v="Kg"/>
    <n v="24992300"/>
  </r>
  <r>
    <n v="380"/>
    <n v="290511"/>
    <n v="512"/>
    <x v="0"/>
    <x v="0"/>
    <n v="6289.5693240761402"/>
    <s v="H5"/>
    <s v="ITA"/>
    <x v="57"/>
    <s v="Alcohols; saturated monohydric, methanol (methyl alcohol)"/>
    <s v="OMN"/>
    <s v="Oman"/>
    <x v="0"/>
    <n v="14845900"/>
    <s v="Kg"/>
    <n v="14845900"/>
  </r>
  <r>
    <n v="380"/>
    <n v="290511"/>
    <n v="528"/>
    <x v="0"/>
    <x v="0"/>
    <n v="425.93317139843998"/>
    <s v="H5"/>
    <s v="ITA"/>
    <x v="57"/>
    <s v="Alcohols; saturated monohydric, methanol (methyl alcohol)"/>
    <s v="NLD"/>
    <s v="Netherlands"/>
    <x v="0"/>
    <n v="1249070"/>
    <s v="Kg"/>
    <n v="1249070"/>
  </r>
  <r>
    <n v="380"/>
    <n v="290511"/>
    <n v="616"/>
    <x v="0"/>
    <x v="0"/>
    <n v="7.0384875848100004"/>
    <s v="H5"/>
    <s v="ITA"/>
    <x v="57"/>
    <s v="Alcohols; saturated monohydric, methanol (methyl alcohol)"/>
    <s v="POL"/>
    <s v="Poland"/>
    <x v="0"/>
    <n v="879"/>
    <s v="Kg"/>
    <n v="879"/>
  </r>
  <r>
    <n v="380"/>
    <n v="290511"/>
    <n v="682"/>
    <x v="0"/>
    <x v="0"/>
    <n v="31219.318720422802"/>
    <s v="H5"/>
    <s v="ITA"/>
    <x v="57"/>
    <s v="Alcohols; saturated monohydric, methanol (methyl alcohol)"/>
    <s v="SAU"/>
    <s v="Saudi Arabia"/>
    <x v="0"/>
    <n v="82475200"/>
    <s v="Kg"/>
    <n v="82475200"/>
  </r>
  <r>
    <n v="380"/>
    <n v="290511"/>
    <n v="699"/>
    <x v="0"/>
    <x v="0"/>
    <n v="27.344955967200001"/>
    <s v="H5"/>
    <s v="ITA"/>
    <x v="57"/>
    <s v="Alcohols; saturated monohydric, methanol (methyl alcohol)"/>
    <s v="IND"/>
    <s v="India"/>
    <x v="0"/>
    <n v="2720"/>
    <s v="Kg"/>
    <n v="2720"/>
  </r>
  <r>
    <n v="380"/>
    <n v="290511"/>
    <n v="705"/>
    <x v="0"/>
    <x v="0"/>
    <n v="1576.8849700865701"/>
    <s v="H5"/>
    <s v="ITA"/>
    <x v="57"/>
    <s v="Alcohols; saturated monohydric, methanol (methyl alcohol)"/>
    <s v="SVN"/>
    <s v="Slovenia"/>
    <x v="0"/>
    <n v="3699690"/>
    <s v="Kg"/>
    <n v="3699690"/>
  </r>
  <r>
    <n v="380"/>
    <n v="290511"/>
    <n v="724"/>
    <x v="0"/>
    <x v="0"/>
    <n v="988.07663059802996"/>
    <s v="H5"/>
    <s v="ITA"/>
    <x v="57"/>
    <s v="Alcohols; saturated monohydric, methanol (methyl alcohol)"/>
    <s v="ESP"/>
    <s v="Spain"/>
    <x v="0"/>
    <n v="2499690"/>
    <s v="Kg"/>
    <n v="2499690"/>
  </r>
  <r>
    <n v="380"/>
    <n v="290511"/>
    <n v="780"/>
    <x v="0"/>
    <x v="0"/>
    <n v="17491.6481602567"/>
    <s v="H5"/>
    <s v="ITA"/>
    <x v="57"/>
    <s v="Alcohols; saturated monohydric, methanol (methyl alcohol)"/>
    <s v="TTO"/>
    <s v="Trinidad Tbg"/>
    <x v="0"/>
    <n v="46358700"/>
    <s v="Kg"/>
    <n v="46358700"/>
  </r>
  <r>
    <n v="380"/>
    <n v="290511"/>
    <n v="818"/>
    <x v="0"/>
    <x v="0"/>
    <n v="88400.914396861001"/>
    <s v="H5"/>
    <s v="ITA"/>
    <x v="57"/>
    <s v="Alcohols; saturated monohydric, methanol (methyl alcohol)"/>
    <s v="EGY"/>
    <s v="Egypt"/>
    <x v="0"/>
    <n v="235427000"/>
    <s v="Kg"/>
    <n v="235427000"/>
  </r>
  <r>
    <n v="380"/>
    <n v="290511"/>
    <n v="826"/>
    <x v="0"/>
    <x v="0"/>
    <n v="35.063519230259999"/>
    <s v="H5"/>
    <s v="ITA"/>
    <x v="57"/>
    <s v="Alcohols; saturated monohydric, methanol (methyl alcohol)"/>
    <s v="GBR"/>
    <s v="Untd.Kingdom"/>
    <x v="0"/>
    <n v="1992"/>
    <s v="Kg"/>
    <n v="1992"/>
  </r>
  <r>
    <n v="380"/>
    <n v="290511"/>
    <n v="842"/>
    <x v="0"/>
    <x v="0"/>
    <n v="12736.340210975301"/>
    <s v="H5"/>
    <s v="ITA"/>
    <x v="57"/>
    <s v="Alcohols; saturated monohydric, methanol (methyl alcohol)"/>
    <s v="USA"/>
    <s v="USA,PR,USVI"/>
    <x v="0"/>
    <n v="37998400"/>
    <s v="Kg"/>
    <n v="37998400"/>
  </r>
  <r>
    <n v="380"/>
    <n v="290511"/>
    <n v="862"/>
    <x v="0"/>
    <x v="0"/>
    <n v="8215.5956854537799"/>
    <s v="H5"/>
    <s v="ITA"/>
    <x v="57"/>
    <s v="Alcohols; saturated monohydric, methanol (methyl alcohol)"/>
    <s v="VEN"/>
    <s v="Venezuela"/>
    <x v="0"/>
    <n v="20923800"/>
    <s v="Kg"/>
    <n v="20923800"/>
  </r>
  <r>
    <n v="380"/>
    <n v="290511"/>
    <n v="899"/>
    <x v="0"/>
    <x v="0"/>
    <n v="4.3276467942899997"/>
    <s v="H5"/>
    <s v="ITA"/>
    <x v="57"/>
    <s v="Alcohols; saturated monohydric, methanol (methyl alcohol)"/>
    <s v="UNS"/>
    <s v="Areas nes"/>
    <x v="0"/>
    <n v="1185"/>
    <s v="Kg"/>
    <n v="1185"/>
  </r>
  <r>
    <n v="388"/>
    <n v="290511"/>
    <n v="0"/>
    <x v="0"/>
    <x v="0"/>
    <n v="104.40694000000001"/>
    <s v="H5"/>
    <s v="JAM"/>
    <x v="58"/>
    <s v="Alcohols; saturated monohydric, methanol (methyl alcohol)"/>
    <s v="WLD"/>
    <s v="World"/>
    <x v="0"/>
    <n v="94466.8"/>
    <s v="Kg"/>
    <n v="94466.8"/>
  </r>
  <r>
    <n v="388"/>
    <n v="290511"/>
    <n v="528"/>
    <x v="0"/>
    <x v="0"/>
    <n v="6.8325899999999997"/>
    <s v="H5"/>
    <s v="JAM"/>
    <x v="58"/>
    <s v="Alcohols; saturated monohydric, methanol (methyl alcohol)"/>
    <s v="NLD"/>
    <s v="Netherlands"/>
    <x v="0"/>
    <n v="7040"/>
    <s v="Kg"/>
    <n v="7040"/>
  </r>
  <r>
    <n v="388"/>
    <n v="290511"/>
    <n v="842"/>
    <x v="0"/>
    <x v="0"/>
    <n v="97.574349999999995"/>
    <s v="H5"/>
    <s v="JAM"/>
    <x v="58"/>
    <s v="Alcohols; saturated monohydric, methanol (methyl alcohol)"/>
    <s v="USA"/>
    <s v="USA,PR,USVI"/>
    <x v="0"/>
    <n v="87426.8"/>
    <s v="Kg"/>
    <n v="87426.8"/>
  </r>
  <r>
    <n v="392"/>
    <n v="290511"/>
    <n v="0"/>
    <x v="0"/>
    <x v="0"/>
    <n v="690103.0401475"/>
    <s v="H5"/>
    <s v="JPN"/>
    <x v="59"/>
    <s v="Alcohols; saturated monohydric, methanol (methyl alcohol)"/>
    <s v="WLD"/>
    <s v="World"/>
    <x v="0"/>
    <n v="1798665353"/>
    <s v="Kg"/>
    <n v="1798665353"/>
  </r>
  <r>
    <n v="392"/>
    <n v="290511"/>
    <n v="96"/>
    <x v="0"/>
    <x v="0"/>
    <n v="26634.078890000001"/>
    <s v="H5"/>
    <s v="JPN"/>
    <x v="59"/>
    <s v="Alcohols; saturated monohydric, methanol (methyl alcohol)"/>
    <s v="BRN"/>
    <s v="Brunei Darsm"/>
    <x v="0"/>
    <n v="76871100"/>
    <s v="Kg"/>
    <n v="76871100"/>
  </r>
  <r>
    <n v="392"/>
    <n v="290511"/>
    <n v="156"/>
    <x v="0"/>
    <x v="0"/>
    <n v="2.6513737499999999"/>
    <s v="H5"/>
    <s v="JPN"/>
    <x v="59"/>
    <s v="Alcohols; saturated monohydric, methanol (methyl alcohol)"/>
    <s v="CHN"/>
    <s v="China"/>
    <x v="0"/>
    <n v="588"/>
    <s v="Kg"/>
    <n v="588"/>
  </r>
  <r>
    <n v="392"/>
    <n v="290511"/>
    <n v="276"/>
    <x v="0"/>
    <x v="0"/>
    <n v="337.53536750000001"/>
    <s v="H5"/>
    <s v="JPN"/>
    <x v="59"/>
    <s v="Alcohols; saturated monohydric, methanol (methyl alcohol)"/>
    <s v="DEU"/>
    <s v="Germany"/>
    <x v="0"/>
    <n v="43177"/>
    <s v="Kg"/>
    <n v="43177"/>
  </r>
  <r>
    <n v="392"/>
    <n v="290511"/>
    <n v="458"/>
    <x v="0"/>
    <x v="0"/>
    <n v="36438.084561249998"/>
    <s v="H5"/>
    <s v="JPN"/>
    <x v="59"/>
    <s v="Alcohols; saturated monohydric, methanol (methyl alcohol)"/>
    <s v="MYS"/>
    <s v="Malaysia"/>
    <x v="0"/>
    <n v="88917600"/>
    <s v="Kg"/>
    <n v="88917600"/>
  </r>
  <r>
    <n v="392"/>
    <n v="290511"/>
    <n v="490"/>
    <x v="0"/>
    <x v="0"/>
    <n v="16.564252499999998"/>
    <s v="H5"/>
    <s v="JPN"/>
    <x v="59"/>
    <s v="Alcohols; saturated monohydric, methanol (methyl alcohol)"/>
    <s v="OAS"/>
    <s v="Asia Othr.ns"/>
    <x v="0"/>
    <n v="25600"/>
    <s v="Kg"/>
    <n v="25600"/>
  </r>
  <r>
    <n v="392"/>
    <n v="290511"/>
    <n v="512"/>
    <x v="0"/>
    <x v="0"/>
    <n v="20007.503209999999"/>
    <s v="H5"/>
    <s v="JPN"/>
    <x v="59"/>
    <s v="Alcohols; saturated monohydric, methanol (methyl alcohol)"/>
    <s v="OMN"/>
    <s v="Oman"/>
    <x v="0"/>
    <n v="51011800"/>
    <s v="Kg"/>
    <n v="51011800"/>
  </r>
  <r>
    <n v="392"/>
    <n v="290511"/>
    <n v="554"/>
    <x v="0"/>
    <x v="0"/>
    <n v="18986.56031375"/>
    <s v="H5"/>
    <s v="JPN"/>
    <x v="59"/>
    <s v="Alcohols; saturated monohydric, methanol (methyl alcohol)"/>
    <s v="NZL"/>
    <s v="New Zealand"/>
    <x v="0"/>
    <n v="44150400"/>
    <s v="Kg"/>
    <n v="44150400"/>
  </r>
  <r>
    <n v="392"/>
    <n v="290511"/>
    <n v="616"/>
    <x v="0"/>
    <x v="0"/>
    <n v="1.9498074999999999"/>
    <s v="H5"/>
    <s v="JPN"/>
    <x v="59"/>
    <s v="Alcohols; saturated monohydric, methanol (methyl alcohol)"/>
    <s v="POL"/>
    <s v="Poland"/>
    <x v="0"/>
    <n v="88"/>
    <s v="Kg"/>
    <n v="88"/>
  </r>
  <r>
    <n v="392"/>
    <n v="290511"/>
    <n v="682"/>
    <x v="0"/>
    <x v="0"/>
    <n v="347329.58768875001"/>
    <s v="H5"/>
    <s v="JPN"/>
    <x v="59"/>
    <s v="Alcohols; saturated monohydric, methanol (methyl alcohol)"/>
    <s v="SAU"/>
    <s v="Saudi Arabia"/>
    <x v="0"/>
    <n v="898993000"/>
    <s v="Kg"/>
    <n v="898993000"/>
  </r>
  <r>
    <n v="392"/>
    <n v="290511"/>
    <n v="780"/>
    <x v="0"/>
    <x v="0"/>
    <n v="100510.16214375"/>
    <s v="H5"/>
    <s v="JPN"/>
    <x v="59"/>
    <s v="Alcohols; saturated monohydric, methanol (methyl alcohol)"/>
    <s v="TTO"/>
    <s v="Trinidad Tbg"/>
    <x v="0"/>
    <n v="259286000"/>
    <s v="Kg"/>
    <n v="259286000"/>
  </r>
  <r>
    <n v="392"/>
    <n v="290511"/>
    <n v="842"/>
    <x v="0"/>
    <x v="0"/>
    <n v="97484.434464999998"/>
    <s v="H5"/>
    <s v="JPN"/>
    <x v="59"/>
    <s v="Alcohols; saturated monohydric, methanol (methyl alcohol)"/>
    <s v="USA"/>
    <s v="USA,PR,USVI"/>
    <x v="0"/>
    <n v="253489000"/>
    <s v="Kg"/>
    <n v="253489000"/>
  </r>
  <r>
    <n v="392"/>
    <n v="290511"/>
    <n v="862"/>
    <x v="0"/>
    <x v="0"/>
    <n v="42353.928073750001"/>
    <s v="H5"/>
    <s v="JPN"/>
    <x v="59"/>
    <s v="Alcohols; saturated monohydric, methanol (methyl alcohol)"/>
    <s v="VEN"/>
    <s v="Venezuela"/>
    <x v="0"/>
    <n v="125877000"/>
    <s v="Kg"/>
    <n v="125877000"/>
  </r>
  <r>
    <n v="398"/>
    <n v="290511"/>
    <n v="0"/>
    <x v="0"/>
    <x v="0"/>
    <n v="16700.134620000001"/>
    <s v="H5"/>
    <s v="KAZ"/>
    <x v="60"/>
    <s v="Alcohols; saturated monohydric, methanol (methyl alcohol)"/>
    <s v="WLD"/>
    <s v="World"/>
    <x v="0"/>
    <n v="41822682.259999998"/>
    <s v="Kg"/>
    <n v="41822682.259999998"/>
  </r>
  <r>
    <n v="398"/>
    <n v="290511"/>
    <n v="251"/>
    <x v="0"/>
    <x v="0"/>
    <n v="14.371840000000001"/>
    <s v="H5"/>
    <s v="KAZ"/>
    <x v="60"/>
    <s v="Alcohols; saturated monohydric, methanol (methyl alcohol)"/>
    <s v="FRA"/>
    <s v="France+Monac"/>
    <x v="0"/>
    <n v="1900.47"/>
    <s v="Kg"/>
    <n v="1900.47"/>
  </r>
  <r>
    <n v="398"/>
    <n v="290511"/>
    <n v="276"/>
    <x v="0"/>
    <x v="0"/>
    <n v="3.0338099999999999"/>
    <s v="H5"/>
    <s v="KAZ"/>
    <x v="60"/>
    <s v="Alcohols; saturated monohydric, methanol (methyl alcohol)"/>
    <s v="DEU"/>
    <s v="Germany"/>
    <x v="0"/>
    <n v="158.38999999999999"/>
    <s v="Kg"/>
    <n v="158.38999999999999"/>
  </r>
  <r>
    <n v="398"/>
    <n v="290511"/>
    <n v="528"/>
    <x v="0"/>
    <x v="0"/>
    <n v="5.58"/>
    <s v="H5"/>
    <s v="KAZ"/>
    <x v="60"/>
    <s v="Alcohols; saturated monohydric, methanol (methyl alcohol)"/>
    <s v="NLD"/>
    <s v="Netherlands"/>
    <x v="0"/>
    <n v="1500"/>
    <s v="Kg"/>
    <n v="1500"/>
  </r>
  <r>
    <n v="398"/>
    <n v="290511"/>
    <n v="579"/>
    <x v="0"/>
    <x v="0"/>
    <n v="4.96"/>
    <s v="H5"/>
    <s v="KAZ"/>
    <x v="60"/>
    <s v="Alcohols; saturated monohydric, methanol (methyl alcohol)"/>
    <s v="NOR"/>
    <s v="Norway,Sb,JM"/>
    <x v="0"/>
    <n v="1000"/>
    <s v="Kg"/>
    <n v="1000"/>
  </r>
  <r>
    <n v="398"/>
    <n v="290511"/>
    <n v="643"/>
    <x v="0"/>
    <x v="0"/>
    <n v="13851.38653"/>
    <s v="H5"/>
    <s v="KAZ"/>
    <x v="60"/>
    <s v="Alcohols; saturated monohydric, methanol (methyl alcohol)"/>
    <s v="RUS"/>
    <s v="Russian Fed"/>
    <x v="0"/>
    <n v="32394525"/>
    <s v="Kg"/>
    <n v="32394525"/>
  </r>
  <r>
    <n v="398"/>
    <n v="290511"/>
    <n v="842"/>
    <x v="0"/>
    <x v="0"/>
    <n v="2.29515"/>
    <s v="H5"/>
    <s v="KAZ"/>
    <x v="60"/>
    <s v="Alcohols; saturated monohydric, methanol (methyl alcohol)"/>
    <s v="USA"/>
    <s v="USA,PR,USVI"/>
    <x v="0"/>
    <n v="158.4"/>
    <s v="Kg"/>
    <n v="158.4"/>
  </r>
  <r>
    <n v="398"/>
    <n v="290511"/>
    <n v="860"/>
    <x v="0"/>
    <x v="0"/>
    <n v="2818.50729"/>
    <s v="H5"/>
    <s v="KAZ"/>
    <x v="60"/>
    <s v="Alcohols; saturated monohydric, methanol (methyl alcohol)"/>
    <s v="UZB"/>
    <s v="Uzbekistan"/>
    <x v="0"/>
    <n v="9423440"/>
    <s v="Kg"/>
    <n v="9423440"/>
  </r>
  <r>
    <n v="400"/>
    <n v="290511"/>
    <n v="0"/>
    <x v="0"/>
    <x v="0"/>
    <n v="908.97881417447195"/>
    <s v="H5"/>
    <s v="JOR"/>
    <x v="61"/>
    <s v="Alcohols; saturated monohydric, methanol (methyl alcohol)"/>
    <s v="WLD"/>
    <s v="World"/>
    <x v="0"/>
    <n v="2268761.13062857"/>
    <s v="Kg"/>
    <n v="2268761.13"/>
  </r>
  <r>
    <n v="400"/>
    <n v="290511"/>
    <n v="56"/>
    <x v="0"/>
    <x v="0"/>
    <n v="6.1649577279840004"/>
    <s v="H5"/>
    <s v="JOR"/>
    <x v="61"/>
    <s v="Alcohols; saturated monohydric, methanol (methyl alcohol)"/>
    <s v="BEL"/>
    <s v="Belgium"/>
    <x v="0"/>
    <n v="15387.395445427401"/>
    <s v="Kg"/>
    <n v="15387.4"/>
  </r>
  <r>
    <n v="400"/>
    <n v="290511"/>
    <n v="251"/>
    <x v="0"/>
    <x v="0"/>
    <n v="86.115703967005004"/>
    <s v="H5"/>
    <s v="JOR"/>
    <x v="61"/>
    <s v="Alcohols; saturated monohydric, methanol (methyl alcohol)"/>
    <s v="FRA"/>
    <s v="France+Monac"/>
    <x v="0"/>
    <n v="214940.061143775"/>
    <s v="Kg"/>
    <n v="214940.06"/>
  </r>
  <r>
    <n v="400"/>
    <n v="290511"/>
    <n v="276"/>
    <x v="0"/>
    <x v="0"/>
    <n v="30.681380189645999"/>
    <s v="H5"/>
    <s v="JOR"/>
    <x v="61"/>
    <s v="Alcohols; saturated monohydric, methanol (methyl alcohol)"/>
    <s v="DEU"/>
    <s v="Germany"/>
    <x v="0"/>
    <n v="76579.037622042102"/>
    <s v="Kg"/>
    <n v="76579.039999999994"/>
  </r>
  <r>
    <n v="400"/>
    <n v="290511"/>
    <n v="616"/>
    <x v="0"/>
    <x v="0"/>
    <n v="3.130380272299"/>
    <s v="H5"/>
    <s v="JOR"/>
    <x v="61"/>
    <s v="Alcohols; saturated monohydric, methanol (methyl alcohol)"/>
    <s v="POL"/>
    <s v="Poland"/>
    <x v="0"/>
    <n v="7813.25700349628"/>
    <s v="Kg"/>
    <n v="7813.26"/>
  </r>
  <r>
    <n v="400"/>
    <n v="290511"/>
    <n v="682"/>
    <x v="0"/>
    <x v="0"/>
    <n v="730.23630766844599"/>
    <s v="H5"/>
    <s v="JOR"/>
    <x v="61"/>
    <s v="Alcohols; saturated monohydric, methanol (methyl alcohol)"/>
    <s v="SAU"/>
    <s v="Saudi Arabia"/>
    <x v="0"/>
    <n v="1822629.664385"/>
    <s v="Kg"/>
    <n v="1822629.66"/>
  </r>
  <r>
    <n v="400"/>
    <n v="290511"/>
    <n v="699"/>
    <x v="0"/>
    <x v="0"/>
    <n v="15.494197136616"/>
    <s v="H5"/>
    <s v="JOR"/>
    <x v="61"/>
    <s v="Alcohols; saturated monohydric, methanol (methyl alcohol)"/>
    <s v="IND"/>
    <s v="India"/>
    <x v="0"/>
    <n v="38672.663945172499"/>
    <s v="Kg"/>
    <n v="38672.660000000003"/>
  </r>
  <r>
    <n v="400"/>
    <n v="290511"/>
    <n v="792"/>
    <x v="0"/>
    <x v="0"/>
    <n v="7.5688591322230003"/>
    <s v="H5"/>
    <s v="JOR"/>
    <x v="61"/>
    <s v="Alcohols; saturated monohydric, methanol (methyl alcohol)"/>
    <s v="TUR"/>
    <s v="Turkey"/>
    <x v="0"/>
    <n v="18891.456142447099"/>
    <s v="Kg"/>
    <n v="18891.46"/>
  </r>
  <r>
    <n v="400"/>
    <n v="290511"/>
    <n v="826"/>
    <x v="0"/>
    <x v="0"/>
    <n v="26.582225272365999"/>
    <s v="H5"/>
    <s v="JOR"/>
    <x v="61"/>
    <s v="Alcohols; saturated monohydric, methanol (methyl alcohol)"/>
    <s v="GBR"/>
    <s v="Untd.Kingdom"/>
    <x v="0"/>
    <n v="66347.772382713098"/>
    <s v="Kg"/>
    <n v="66347.77"/>
  </r>
  <r>
    <n v="400"/>
    <n v="290511"/>
    <n v="842"/>
    <x v="0"/>
    <x v="0"/>
    <n v="3.0048028078870002"/>
    <s v="H5"/>
    <s v="JOR"/>
    <x v="61"/>
    <s v="Alcohols; saturated monohydric, methanol (methyl alcohol)"/>
    <s v="USA"/>
    <s v="USA,PR,USVI"/>
    <x v="0"/>
    <n v="7499.8225584926404"/>
    <s v="Kg"/>
    <n v="7499.82"/>
  </r>
  <r>
    <n v="404"/>
    <n v="290511"/>
    <n v="0"/>
    <x v="0"/>
    <x v="0"/>
    <n v="3494.6979685643601"/>
    <s v="H5"/>
    <s v="KEN"/>
    <x v="62"/>
    <s v="Alcohols; saturated monohydric, methanol (methyl alcohol)"/>
    <s v="WLD"/>
    <s v="World"/>
    <x v="0"/>
    <n v="5843970"/>
    <s v="Kg"/>
    <n v="5843970"/>
  </r>
  <r>
    <n v="404"/>
    <n v="290511"/>
    <n v="251"/>
    <x v="0"/>
    <x v="0"/>
    <n v="13.307549601314401"/>
    <s v="H5"/>
    <s v="KEN"/>
    <x v="62"/>
    <s v="Alcohols; saturated monohydric, methanol (methyl alcohol)"/>
    <s v="FRA"/>
    <s v="France+Monac"/>
    <x v="0"/>
    <n v="2947"/>
    <s v="Kg"/>
    <n v="2947"/>
  </r>
  <r>
    <n v="404"/>
    <n v="290511"/>
    <n v="276"/>
    <x v="0"/>
    <x v="0"/>
    <n v="5.5811952162846001"/>
    <s v="H5"/>
    <s v="KEN"/>
    <x v="62"/>
    <s v="Alcohols; saturated monohydric, methanol (methyl alcohol)"/>
    <s v="DEU"/>
    <s v="Germany"/>
    <x v="0"/>
    <n v="2976"/>
    <s v="Kg"/>
    <n v="2976"/>
  </r>
  <r>
    <n v="404"/>
    <n v="290511"/>
    <n v="368"/>
    <x v="0"/>
    <x v="0"/>
    <n v="32.421458139385798"/>
    <s v="H5"/>
    <s v="KEN"/>
    <x v="62"/>
    <s v="Alcohols; saturated monohydric, methanol (methyl alcohol)"/>
    <s v="IRQ"/>
    <s v="Iraq"/>
    <x v="0"/>
    <n v="50160"/>
    <s v="Kg"/>
    <n v="50160"/>
  </r>
  <r>
    <n v="404"/>
    <n v="290511"/>
    <n v="410"/>
    <x v="0"/>
    <x v="0"/>
    <n v="26.348067996112"/>
    <s v="H5"/>
    <s v="KEN"/>
    <x v="62"/>
    <s v="Alcohols; saturated monohydric, methanol (methyl alcohol)"/>
    <s v="KOR"/>
    <s v="Korea Rep."/>
    <x v="0"/>
    <n v="51200"/>
    <s v="Kg"/>
    <n v="51200"/>
  </r>
  <r>
    <n v="404"/>
    <n v="290511"/>
    <n v="512"/>
    <x v="0"/>
    <x v="0"/>
    <n v="233.94996894724099"/>
    <s v="H5"/>
    <s v="KEN"/>
    <x v="62"/>
    <s v="Alcohols; saturated monohydric, methanol (methyl alcohol)"/>
    <s v="OMN"/>
    <s v="Oman"/>
    <x v="0"/>
    <n v="411540"/>
    <s v="Kg"/>
    <n v="411540"/>
  </r>
  <r>
    <n v="404"/>
    <n v="290511"/>
    <n v="528"/>
    <x v="0"/>
    <x v="0"/>
    <n v="0.1208212613852"/>
    <s v="H5"/>
    <s v="KEN"/>
    <x v="62"/>
    <s v="Alcohols; saturated monohydric, methanol (methyl alcohol)"/>
    <s v="NLD"/>
    <s v="Netherlands"/>
    <x v="0"/>
    <n v="6.7"/>
    <s v="Kg"/>
    <n v="6.7"/>
  </r>
  <r>
    <n v="404"/>
    <n v="290511"/>
    <n v="620"/>
    <x v="0"/>
    <x v="0"/>
    <n v="1.8224868534806"/>
    <s v="H5"/>
    <s v="KEN"/>
    <x v="62"/>
    <s v="Alcohols; saturated monohydric, methanol (methyl alcohol)"/>
    <s v="PRT"/>
    <s v="Portugal"/>
    <x v="0"/>
    <n v="285"/>
    <s v="Kg"/>
    <n v="285"/>
  </r>
  <r>
    <n v="404"/>
    <n v="290511"/>
    <n v="682"/>
    <x v="0"/>
    <x v="0"/>
    <n v="1647.2984967940599"/>
    <s v="H5"/>
    <s v="KEN"/>
    <x v="62"/>
    <s v="Alcohols; saturated monohydric, methanol (methyl alcohol)"/>
    <s v="SAU"/>
    <s v="Saudi Arabia"/>
    <x v="0"/>
    <n v="2998930"/>
    <s v="Kg"/>
    <n v="2998930"/>
  </r>
  <r>
    <n v="404"/>
    <n v="290511"/>
    <n v="699"/>
    <x v="0"/>
    <x v="0"/>
    <n v="104.66578409693101"/>
    <s v="H5"/>
    <s v="KEN"/>
    <x v="62"/>
    <s v="Alcohols; saturated monohydric, methanol (methyl alcohol)"/>
    <s v="IND"/>
    <s v="India"/>
    <x v="0"/>
    <n v="83696"/>
    <s v="Kg"/>
    <n v="83696"/>
  </r>
  <r>
    <n v="404"/>
    <n v="290511"/>
    <n v="724"/>
    <x v="0"/>
    <x v="0"/>
    <n v="6.6957182641318003"/>
    <s v="H5"/>
    <s v="KEN"/>
    <x v="62"/>
    <s v="Alcohols; saturated monohydric, methanol (methyl alcohol)"/>
    <s v="ESP"/>
    <s v="Spain"/>
    <x v="0"/>
    <n v="990"/>
    <s v="Kg"/>
    <n v="990"/>
  </r>
  <r>
    <n v="404"/>
    <n v="290511"/>
    <n v="784"/>
    <x v="0"/>
    <x v="0"/>
    <n v="60.330704807474"/>
    <s v="H5"/>
    <s v="KEN"/>
    <x v="62"/>
    <s v="Alcohols; saturated monohydric, methanol (methyl alcohol)"/>
    <s v="ARE"/>
    <s v="Untd Arab Em"/>
    <x v="0"/>
    <n v="98856"/>
    <s v="Kg"/>
    <n v="98856"/>
  </r>
  <r>
    <n v="404"/>
    <n v="290511"/>
    <n v="818"/>
    <x v="0"/>
    <x v="0"/>
    <n v="1357.5214598237401"/>
    <s v="H5"/>
    <s v="KEN"/>
    <x v="62"/>
    <s v="Alcohols; saturated monohydric, methanol (methyl alcohol)"/>
    <s v="EGY"/>
    <s v="Egypt"/>
    <x v="0"/>
    <n v="2141600"/>
    <s v="Kg"/>
    <n v="2141600"/>
  </r>
  <r>
    <n v="404"/>
    <n v="290511"/>
    <n v="826"/>
    <x v="0"/>
    <x v="0"/>
    <n v="3.8577337699181999"/>
    <s v="H5"/>
    <s v="KEN"/>
    <x v="62"/>
    <s v="Alcohols; saturated monohydric, methanol (methyl alcohol)"/>
    <s v="GBR"/>
    <s v="Untd.Kingdom"/>
    <x v="0"/>
    <n v="642"/>
    <s v="Kg"/>
    <n v="642"/>
  </r>
  <r>
    <n v="404"/>
    <n v="290511"/>
    <n v="842"/>
    <x v="0"/>
    <x v="0"/>
    <n v="0.77652299291259996"/>
    <s v="H5"/>
    <s v="KEN"/>
    <x v="62"/>
    <s v="Alcohols; saturated monohydric, methanol (methyl alcohol)"/>
    <s v="USA"/>
    <s v="USA,PR,USVI"/>
    <x v="0"/>
    <n v="141.30000000000001"/>
    <s v="Kg"/>
    <n v="141.30000000000001"/>
  </r>
  <r>
    <n v="410"/>
    <n v="290511"/>
    <n v="48"/>
    <x v="0"/>
    <x v="0"/>
    <n v="3302.105"/>
    <s v="H5"/>
    <s v="KOR"/>
    <x v="63"/>
    <s v="Alcohols; saturated monohydric, methanol (methyl alcohol)"/>
    <s v="BHR"/>
    <s v="Bahrain"/>
    <x v="0"/>
    <n v="8999616.3149999995"/>
    <s v="Kg"/>
    <n v="8999616.3200000003"/>
  </r>
  <r>
    <n v="410"/>
    <n v="290511"/>
    <n v="56"/>
    <x v="0"/>
    <x v="0"/>
    <n v="4.4999999999999998E-2"/>
    <s v="H5"/>
    <s v="KOR"/>
    <x v="63"/>
    <s v="Alcohols; saturated monohydric, methanol (methyl alcohol)"/>
    <s v="BEL"/>
    <s v="Belgium"/>
    <x v="0"/>
    <n v="1.9770000000000001"/>
    <s v="Kg"/>
    <n v="1.98"/>
  </r>
  <r>
    <n v="410"/>
    <n v="290511"/>
    <n v="96"/>
    <x v="0"/>
    <x v="0"/>
    <n v="10946.928"/>
    <s v="H5"/>
    <s v="KOR"/>
    <x v="63"/>
    <s v="Alcohols; saturated monohydric, methanol (methyl alcohol)"/>
    <s v="BRN"/>
    <s v="Brunei Darsm"/>
    <x v="0"/>
    <n v="25961860"/>
    <s v="Kg"/>
    <n v="25961860"/>
  </r>
  <r>
    <n v="410"/>
    <n v="290511"/>
    <n v="124"/>
    <x v="0"/>
    <x v="0"/>
    <n v="0.23100000000000001"/>
    <s v="H5"/>
    <s v="KOR"/>
    <x v="63"/>
    <s v="Alcohols; saturated monohydric, methanol (methyl alcohol)"/>
    <s v="CAN"/>
    <s v="Canada"/>
    <x v="0"/>
    <n v="265.64299999999997"/>
    <s v="Kg"/>
    <n v="265.64"/>
  </r>
  <r>
    <n v="410"/>
    <n v="290511"/>
    <n v="156"/>
    <x v="0"/>
    <x v="0"/>
    <n v="2647.4670000000001"/>
    <s v="H5"/>
    <s v="KOR"/>
    <x v="63"/>
    <s v="Alcohols; saturated monohydric, methanol (methyl alcohol)"/>
    <s v="CHN"/>
    <s v="China"/>
    <x v="0"/>
    <n v="7018050.2829999998"/>
    <s v="Kg"/>
    <n v="7018050.2800000003"/>
  </r>
  <r>
    <n v="410"/>
    <n v="290511"/>
    <n v="208"/>
    <x v="0"/>
    <x v="0"/>
    <n v="98.180999999999997"/>
    <s v="H5"/>
    <s v="KOR"/>
    <x v="63"/>
    <s v="Alcohols; saturated monohydric, methanol (methyl alcohol)"/>
    <s v="DNK"/>
    <s v="Denmark"/>
    <x v="0"/>
    <n v="5140"/>
    <s v="Kg"/>
    <n v="5140"/>
  </r>
  <r>
    <n v="410"/>
    <n v="290511"/>
    <n v="251"/>
    <x v="0"/>
    <x v="0"/>
    <n v="156.666"/>
    <s v="H5"/>
    <s v="KOR"/>
    <x v="63"/>
    <s v="Alcohols; saturated monohydric, methanol (methyl alcohol)"/>
    <s v="FRA"/>
    <s v="France+Monac"/>
    <x v="0"/>
    <n v="8476.1460000000006"/>
    <s v="Kg"/>
    <n v="8476.15"/>
  </r>
  <r>
    <n v="410"/>
    <n v="290511"/>
    <n v="276"/>
    <x v="0"/>
    <x v="0"/>
    <n v="525.53399999999999"/>
    <s v="H5"/>
    <s v="KOR"/>
    <x v="63"/>
    <s v="Alcohols; saturated monohydric, methanol (methyl alcohol)"/>
    <s v="DEU"/>
    <s v="Germany"/>
    <x v="0"/>
    <n v="64769.836000000003"/>
    <s v="Kg"/>
    <n v="64769.84"/>
  </r>
  <r>
    <n v="410"/>
    <n v="290511"/>
    <n v="392"/>
    <x v="0"/>
    <x v="0"/>
    <n v="2356.7710000000002"/>
    <s v="H5"/>
    <s v="KOR"/>
    <x v="63"/>
    <s v="Alcohols; saturated monohydric, methanol (methyl alcohol)"/>
    <s v="JPN"/>
    <s v="Japan"/>
    <x v="0"/>
    <n v="4914541.7079999996"/>
    <s v="Kg"/>
    <n v="4914541.71"/>
  </r>
  <r>
    <n v="410"/>
    <n v="290511"/>
    <n v="458"/>
    <x v="0"/>
    <x v="0"/>
    <n v="4257.6670000000004"/>
    <s v="H5"/>
    <s v="KOR"/>
    <x v="63"/>
    <s v="Alcohols; saturated monohydric, methanol (methyl alcohol)"/>
    <s v="MYS"/>
    <s v="Malaysia"/>
    <x v="0"/>
    <n v="11451995"/>
    <s v="Kg"/>
    <n v="11451995"/>
  </r>
  <r>
    <n v="410"/>
    <n v="290511"/>
    <n v="512"/>
    <x v="0"/>
    <x v="0"/>
    <n v="133392.804"/>
    <s v="H5"/>
    <s v="KOR"/>
    <x v="63"/>
    <s v="Alcohols; saturated monohydric, methanol (methyl alcohol)"/>
    <s v="OMN"/>
    <s v="Oman"/>
    <x v="0"/>
    <n v="344588200"/>
    <s v="Kg"/>
    <n v="344588200"/>
  </r>
  <r>
    <n v="410"/>
    <n v="290511"/>
    <n v="528"/>
    <x v="0"/>
    <x v="0"/>
    <n v="59.072000000000003"/>
    <s v="H5"/>
    <s v="KOR"/>
    <x v="63"/>
    <s v="Alcohols; saturated monohydric, methanol (methyl alcohol)"/>
    <s v="NLD"/>
    <s v="Netherlands"/>
    <x v="0"/>
    <n v="54659.428999999996"/>
    <s v="Kg"/>
    <n v="54659.43"/>
  </r>
  <r>
    <n v="410"/>
    <n v="290511"/>
    <n v="554"/>
    <x v="0"/>
    <x v="0"/>
    <n v="1903.5"/>
    <s v="H5"/>
    <s v="KOR"/>
    <x v="63"/>
    <s v="Alcohols; saturated monohydric, methanol (methyl alcohol)"/>
    <s v="NZL"/>
    <s v="New Zealand"/>
    <x v="0"/>
    <n v="4696240"/>
    <s v="Kg"/>
    <n v="4696240"/>
  </r>
  <r>
    <n v="410"/>
    <n v="290511"/>
    <n v="616"/>
    <x v="0"/>
    <x v="0"/>
    <n v="5.7869999999999999"/>
    <s v="H5"/>
    <s v="KOR"/>
    <x v="63"/>
    <s v="Alcohols; saturated monohydric, methanol (methyl alcohol)"/>
    <s v="POL"/>
    <s v="Poland"/>
    <x v="0"/>
    <n v="268.67599999999999"/>
    <s v="Kg"/>
    <n v="268.68"/>
  </r>
  <r>
    <n v="410"/>
    <n v="290511"/>
    <n v="634"/>
    <x v="0"/>
    <x v="0"/>
    <n v="6806.7250000000004"/>
    <s v="H5"/>
    <s v="KOR"/>
    <x v="63"/>
    <s v="Alcohols; saturated monohydric, methanol (methyl alcohol)"/>
    <s v="QAT"/>
    <s v="Qatar"/>
    <x v="0"/>
    <n v="16291300"/>
    <s v="Kg"/>
    <n v="16291300"/>
  </r>
  <r>
    <n v="410"/>
    <n v="290511"/>
    <n v="682"/>
    <x v="0"/>
    <x v="0"/>
    <n v="112727.31600000001"/>
    <s v="H5"/>
    <s v="KOR"/>
    <x v="63"/>
    <s v="Alcohols; saturated monohydric, methanol (methyl alcohol)"/>
    <s v="SAU"/>
    <s v="Saudi Arabia"/>
    <x v="0"/>
    <n v="289333570"/>
    <s v="Kg"/>
    <n v="289333570"/>
  </r>
  <r>
    <n v="410"/>
    <n v="290511"/>
    <n v="702"/>
    <x v="0"/>
    <x v="0"/>
    <n v="2.1000000000000001E-2"/>
    <s v="H5"/>
    <s v="KOR"/>
    <x v="63"/>
    <s v="Alcohols; saturated monohydric, methanol (methyl alcohol)"/>
    <s v="SGP"/>
    <s v="Singapore"/>
    <x v="0"/>
    <n v="1.7"/>
    <s v="Kg"/>
    <n v="1.7"/>
  </r>
  <r>
    <n v="410"/>
    <n v="290511"/>
    <n v="724"/>
    <x v="0"/>
    <x v="0"/>
    <n v="12.321"/>
    <s v="H5"/>
    <s v="KOR"/>
    <x v="63"/>
    <s v="Alcohols; saturated monohydric, methanol (methyl alcohol)"/>
    <s v="ESP"/>
    <s v="Spain"/>
    <x v="0"/>
    <n v="1949.902"/>
    <s v="Kg"/>
    <n v="1949.9"/>
  </r>
  <r>
    <n v="410"/>
    <n v="290511"/>
    <n v="780"/>
    <x v="0"/>
    <x v="0"/>
    <n v="204104.364"/>
    <s v="H5"/>
    <s v="KOR"/>
    <x v="63"/>
    <s v="Alcohols; saturated monohydric, methanol (methyl alcohol)"/>
    <s v="TTO"/>
    <s v="Trinidad Tbg"/>
    <x v="0"/>
    <n v="523279200"/>
    <s v="Kg"/>
    <n v="523279200"/>
  </r>
  <r>
    <n v="410"/>
    <n v="290511"/>
    <n v="792"/>
    <x v="0"/>
    <x v="0"/>
    <n v="0.22900000000000001"/>
    <s v="H5"/>
    <s v="KOR"/>
    <x v="63"/>
    <s v="Alcohols; saturated monohydric, methanol (methyl alcohol)"/>
    <s v="TUR"/>
    <s v="Turkey"/>
    <x v="0"/>
    <n v="3.1640000000000001"/>
    <s v="Kg"/>
    <n v="3.16"/>
  </r>
  <r>
    <n v="410"/>
    <n v="290511"/>
    <n v="826"/>
    <x v="0"/>
    <x v="0"/>
    <n v="17.311"/>
    <s v="H5"/>
    <s v="KOR"/>
    <x v="63"/>
    <s v="Alcohols; saturated monohydric, methanol (methyl alcohol)"/>
    <s v="GBR"/>
    <s v="Untd.Kingdom"/>
    <x v="0"/>
    <n v="10270.191999999999"/>
    <s v="Kg"/>
    <n v="10270.19"/>
  </r>
  <r>
    <n v="410"/>
    <n v="290511"/>
    <n v="842"/>
    <x v="0"/>
    <x v="0"/>
    <n v="308336.196"/>
    <s v="H5"/>
    <s v="KOR"/>
    <x v="63"/>
    <s v="Alcohols; saturated monohydric, methanol (methyl alcohol)"/>
    <s v="USA"/>
    <s v="USA,PR,USVI"/>
    <x v="0"/>
    <n v="781107800"/>
    <s v="Kg"/>
    <n v="781107800"/>
  </r>
  <r>
    <n v="410"/>
    <n v="290511"/>
    <n v="862"/>
    <x v="0"/>
    <x v="0"/>
    <n v="45.311"/>
    <s v="H5"/>
    <s v="KOR"/>
    <x v="63"/>
    <s v="Alcohols; saturated monohydric, methanol (methyl alcohol)"/>
    <s v="VEN"/>
    <s v="Venezuela"/>
    <x v="0"/>
    <n v="27423.252"/>
    <s v="Kg"/>
    <n v="27423.25"/>
  </r>
  <r>
    <n v="414"/>
    <n v="290511"/>
    <n v="0"/>
    <x v="0"/>
    <x v="0"/>
    <n v="972.73599999999999"/>
    <s v="H5"/>
    <s v="KWT"/>
    <x v="64"/>
    <s v="Alcohols; saturated monohydric, methanol (methyl alcohol)"/>
    <s v="WLD"/>
    <s v="World"/>
    <x v="0"/>
    <n v="1907235.82"/>
    <s v="Kg"/>
    <n v="1907235.82"/>
  </r>
  <r>
    <n v="414"/>
    <n v="290511"/>
    <n v="56"/>
    <x v="0"/>
    <x v="0"/>
    <n v="9.4529999999999994"/>
    <s v="H5"/>
    <s v="KWT"/>
    <x v="64"/>
    <s v="Alcohols; saturated monohydric, methanol (methyl alcohol)"/>
    <s v="BEL"/>
    <s v="Belgium"/>
    <x v="0"/>
    <n v="21800"/>
    <s v="Kg"/>
    <n v="21800"/>
  </r>
  <r>
    <n v="414"/>
    <n v="290511"/>
    <n v="156"/>
    <x v="0"/>
    <x v="0"/>
    <n v="12.054"/>
    <s v="H5"/>
    <s v="KWT"/>
    <x v="64"/>
    <s v="Alcohols; saturated monohydric, methanol (methyl alcohol)"/>
    <s v="CHN"/>
    <s v="China"/>
    <x v="0"/>
    <n v="24353"/>
    <s v="Kg"/>
    <n v="24353"/>
  </r>
  <r>
    <n v="414"/>
    <n v="290511"/>
    <n v="251"/>
    <x v="0"/>
    <x v="0"/>
    <n v="19"/>
    <s v="H5"/>
    <s v="KWT"/>
    <x v="64"/>
    <s v="Alcohols; saturated monohydric, methanol (methyl alcohol)"/>
    <s v="FRA"/>
    <s v="France+Monac"/>
    <x v="0"/>
    <n v="35705.938999999998"/>
    <s v="Kg"/>
    <n v="35705.94"/>
  </r>
  <r>
    <n v="414"/>
    <n v="290511"/>
    <n v="276"/>
    <x v="0"/>
    <x v="0"/>
    <n v="0.60899999999999999"/>
    <s v="H5"/>
    <s v="KWT"/>
    <x v="64"/>
    <s v="Alcohols; saturated monohydric, methanol (methyl alcohol)"/>
    <s v="DEU"/>
    <s v="Germany"/>
    <x v="0"/>
    <n v="1326"/>
    <s v="Kg"/>
    <n v="1326"/>
  </r>
  <r>
    <n v="414"/>
    <n v="290511"/>
    <n v="360"/>
    <x v="0"/>
    <x v="0"/>
    <n v="25.844999999999999"/>
    <s v="H5"/>
    <s v="KWT"/>
    <x v="64"/>
    <s v="Alcohols; saturated monohydric, methanol (methyl alcohol)"/>
    <s v="IDN"/>
    <s v="Indonesia"/>
    <x v="0"/>
    <n v="57531"/>
    <s v="Kg"/>
    <n v="57531"/>
  </r>
  <r>
    <n v="414"/>
    <n v="290511"/>
    <n v="368"/>
    <x v="0"/>
    <x v="0"/>
    <n v="35.808999999999997"/>
    <s v="H5"/>
    <s v="KWT"/>
    <x v="64"/>
    <s v="Alcohols; saturated monohydric, methanol (methyl alcohol)"/>
    <s v="IRQ"/>
    <s v="Iraq"/>
    <x v="0"/>
    <n v="57090"/>
    <s v="Kg"/>
    <n v="57090"/>
  </r>
  <r>
    <n v="414"/>
    <n v="290511"/>
    <n v="682"/>
    <x v="0"/>
    <x v="0"/>
    <n v="781.46"/>
    <s v="H5"/>
    <s v="KWT"/>
    <x v="64"/>
    <s v="Alcohols; saturated monohydric, methanol (methyl alcohol)"/>
    <s v="SAU"/>
    <s v="Saudi Arabia"/>
    <x v="0"/>
    <n v="1597748"/>
    <s v="Kg"/>
    <n v="1597748"/>
  </r>
  <r>
    <n v="414"/>
    <n v="290511"/>
    <n v="764"/>
    <x v="0"/>
    <x v="0"/>
    <n v="2.532"/>
    <s v="H5"/>
    <s v="KWT"/>
    <x v="64"/>
    <s v="Alcohols; saturated monohydric, methanol (methyl alcohol)"/>
    <s v="THA"/>
    <s v="Thailand"/>
    <x v="0"/>
    <n v="5828"/>
    <s v="Kg"/>
    <n v="5828"/>
  </r>
  <r>
    <n v="414"/>
    <n v="290511"/>
    <n v="780"/>
    <x v="0"/>
    <x v="0"/>
    <n v="14.904999999999999"/>
    <s v="H5"/>
    <s v="KWT"/>
    <x v="64"/>
    <s v="Alcohols; saturated monohydric, methanol (methyl alcohol)"/>
    <s v="TTO"/>
    <s v="Trinidad Tbg"/>
    <x v="0"/>
    <n v="20132.5"/>
    <s v="Kg"/>
    <n v="20132.5"/>
  </r>
  <r>
    <n v="414"/>
    <n v="290511"/>
    <n v="826"/>
    <x v="0"/>
    <x v="0"/>
    <n v="3.0390000000000001"/>
    <s v="H5"/>
    <s v="KWT"/>
    <x v="64"/>
    <s v="Alcohols; saturated monohydric, methanol (methyl alcohol)"/>
    <s v="GBR"/>
    <s v="Untd.Kingdom"/>
    <x v="0"/>
    <n v="4312.3810000000003"/>
    <s v="Kg"/>
    <n v="4312.38"/>
  </r>
  <r>
    <n v="414"/>
    <n v="290511"/>
    <n v="842"/>
    <x v="0"/>
    <x v="0"/>
    <n v="68.03"/>
    <s v="H5"/>
    <s v="KWT"/>
    <x v="64"/>
    <s v="Alcohols; saturated monohydric, methanol (methyl alcohol)"/>
    <s v="USA"/>
    <s v="USA,PR,USVI"/>
    <x v="0"/>
    <n v="81409"/>
    <s v="Kg"/>
    <n v="81409"/>
  </r>
  <r>
    <n v="418"/>
    <n v="290511"/>
    <n v="0"/>
    <x v="0"/>
    <x v="0"/>
    <n v="128.43788000000001"/>
    <s v="H5"/>
    <s v="LAO"/>
    <x v="65"/>
    <s v="Alcohols; saturated monohydric, methanol (methyl alcohol)"/>
    <s v="WLD"/>
    <s v="World"/>
    <x v="0"/>
    <n v="240187"/>
    <s v="Kg"/>
    <n v="240187"/>
  </r>
  <r>
    <n v="418"/>
    <n v="290511"/>
    <n v="156"/>
    <x v="0"/>
    <x v="0"/>
    <n v="2.56"/>
    <s v="H5"/>
    <s v="LAO"/>
    <x v="65"/>
    <s v="Alcohols; saturated monohydric, methanol (methyl alcohol)"/>
    <s v="CHN"/>
    <s v="China"/>
    <x v="0"/>
    <n v="25600"/>
    <s v="Kg"/>
    <n v="25600"/>
  </r>
  <r>
    <n v="418"/>
    <n v="290511"/>
    <n v="458"/>
    <x v="0"/>
    <x v="0"/>
    <n v="114.54"/>
    <s v="H5"/>
    <s v="LAO"/>
    <x v="65"/>
    <s v="Alcohols; saturated monohydric, methanol (methyl alcohol)"/>
    <s v="MYS"/>
    <s v="Malaysia"/>
    <x v="0"/>
    <n v="200000"/>
    <s v="Kg"/>
    <n v="200000"/>
  </r>
  <r>
    <n v="418"/>
    <n v="290511"/>
    <n v="764"/>
    <x v="0"/>
    <x v="0"/>
    <n v="11.33788"/>
    <s v="H5"/>
    <s v="LAO"/>
    <x v="65"/>
    <s v="Alcohols; saturated monohydric, methanol (methyl alcohol)"/>
    <s v="THA"/>
    <s v="Thailand"/>
    <x v="0"/>
    <n v="14587"/>
    <s v="Kg"/>
    <n v="14587"/>
  </r>
  <r>
    <n v="422"/>
    <n v="290511"/>
    <n v="0"/>
    <x v="0"/>
    <x v="0"/>
    <n v="71.647999999999996"/>
    <s v="H5"/>
    <s v="LBN"/>
    <x v="66"/>
    <s v="Alcohols; saturated monohydric, methanol (methyl alcohol)"/>
    <s v="WLD"/>
    <s v="World"/>
    <x v="0"/>
    <n v="99347"/>
    <s v="Kg"/>
    <n v="99347"/>
  </r>
  <r>
    <n v="422"/>
    <n v="290511"/>
    <n v="276"/>
    <x v="0"/>
    <x v="0"/>
    <n v="2.9580000000000002"/>
    <s v="H5"/>
    <s v="LBN"/>
    <x v="66"/>
    <s v="Alcohols; saturated monohydric, methanol (methyl alcohol)"/>
    <s v="DEU"/>
    <s v="Germany"/>
    <x v="0"/>
    <n v="572"/>
    <s v="Kg"/>
    <n v="572"/>
  </r>
  <r>
    <n v="422"/>
    <n v="290511"/>
    <n v="682"/>
    <x v="0"/>
    <x v="0"/>
    <n v="50.442"/>
    <s v="H5"/>
    <s v="LBN"/>
    <x v="66"/>
    <s v="Alcohols; saturated monohydric, methanol (methyl alcohol)"/>
    <s v="SAU"/>
    <s v="Saudi Arabia"/>
    <x v="0"/>
    <n v="95040"/>
    <s v="Kg"/>
    <n v="95040"/>
  </r>
  <r>
    <n v="422"/>
    <n v="290511"/>
    <n v="724"/>
    <x v="0"/>
    <x v="0"/>
    <n v="8.4719999999999995"/>
    <s v="H5"/>
    <s v="LBN"/>
    <x v="66"/>
    <s v="Alcohols; saturated monohydric, methanol (methyl alcohol)"/>
    <s v="ESP"/>
    <s v="Spain"/>
    <x v="0"/>
    <n v="716"/>
    <s v="Kg"/>
    <n v="716"/>
  </r>
  <r>
    <n v="422"/>
    <n v="290511"/>
    <n v="780"/>
    <x v="0"/>
    <x v="0"/>
    <n v="8.8670000000000009"/>
    <s v="H5"/>
    <s v="LBN"/>
    <x v="66"/>
    <s v="Alcohols; saturated monohydric, methanol (methyl alcohol)"/>
    <s v="TTO"/>
    <s v="Trinidad Tbg"/>
    <x v="0"/>
    <n v="2939"/>
    <s v="Kg"/>
    <n v="2939"/>
  </r>
  <r>
    <n v="422"/>
    <n v="290511"/>
    <n v="826"/>
    <x v="0"/>
    <x v="0"/>
    <n v="0.90900000000000003"/>
    <s v="H5"/>
    <s v="LBN"/>
    <x v="66"/>
    <s v="Alcohols; saturated monohydric, methanol (methyl alcohol)"/>
    <s v="GBR"/>
    <s v="Untd.Kingdom"/>
    <x v="0"/>
    <n v="80"/>
    <s v="Kg"/>
    <n v="80"/>
  </r>
  <r>
    <n v="426"/>
    <n v="290511"/>
    <n v="0"/>
    <x v="0"/>
    <x v="0"/>
    <n v="15.69452386213"/>
    <s v="H5"/>
    <s v="LSO"/>
    <x v="67"/>
    <s v="Alcohols; saturated monohydric, methanol (methyl alcohol)"/>
    <s v="WLD"/>
    <s v="World"/>
    <x v="0"/>
    <n v="4614.8789238072504"/>
    <s v="Kg"/>
    <n v="4614.88"/>
  </r>
  <r>
    <n v="426"/>
    <n v="290511"/>
    <n v="710"/>
    <x v="0"/>
    <x v="0"/>
    <n v="15.69452386213"/>
    <s v="H5"/>
    <s v="LSO"/>
    <x v="67"/>
    <s v="Alcohols; saturated monohydric, methanol (methyl alcohol)"/>
    <s v="ZAF"/>
    <s v="South Africa"/>
    <x v="0"/>
    <n v="4614.8789238072504"/>
    <s v="Kg"/>
    <n v="4614.88"/>
  </r>
  <r>
    <n v="428"/>
    <n v="290511"/>
    <n v="0"/>
    <x v="0"/>
    <x v="0"/>
    <n v="4140.2581505348398"/>
    <s v="H5"/>
    <s v="LVA"/>
    <x v="68"/>
    <s v="Alcohols; saturated monohydric, methanol (methyl alcohol)"/>
    <s v="WLD"/>
    <s v="World"/>
    <x v="0"/>
    <n v="9491158.9875773694"/>
    <s v="Kg"/>
    <n v="9491158.9900000002"/>
  </r>
  <r>
    <n v="428"/>
    <n v="290511"/>
    <n v="40"/>
    <x v="0"/>
    <x v="0"/>
    <n v="6.5228128096500004"/>
    <s v="H5"/>
    <s v="LVA"/>
    <x v="68"/>
    <s v="Alcohols; saturated monohydric, methanol (methyl alcohol)"/>
    <s v="AUT"/>
    <s v="Austria"/>
    <x v="0"/>
    <n v="1621"/>
    <s v="Kg"/>
    <n v="1621"/>
  </r>
  <r>
    <n v="428"/>
    <n v="290511"/>
    <n v="56"/>
    <x v="0"/>
    <x v="0"/>
    <n v="0.54169506197999995"/>
    <s v="H5"/>
    <s v="LVA"/>
    <x v="68"/>
    <s v="Alcohols; saturated monohydric, methanol (methyl alcohol)"/>
    <s v="BEL"/>
    <s v="Belgium"/>
    <x v="0"/>
    <n v="56"/>
    <s v="Kg"/>
    <n v="56"/>
  </r>
  <r>
    <n v="428"/>
    <n v="290511"/>
    <n v="100"/>
    <x v="0"/>
    <x v="0"/>
    <n v="0.83028369761999998"/>
    <s v="H5"/>
    <s v="LVA"/>
    <x v="68"/>
    <s v="Alcohols; saturated monohydric, methanol (methyl alcohol)"/>
    <s v="BGR"/>
    <s v="Bulgaria"/>
    <x v="0"/>
    <n v="124"/>
    <s v="Kg"/>
    <n v="124"/>
  </r>
  <r>
    <n v="428"/>
    <n v="290511"/>
    <n v="112"/>
    <x v="0"/>
    <x v="0"/>
    <n v="46.278262849679997"/>
    <s v="H5"/>
    <s v="LVA"/>
    <x v="68"/>
    <s v="Alcohols; saturated monohydric, methanol (methyl alcohol)"/>
    <s v="BLR"/>
    <s v="Belarus"/>
    <x v="0"/>
    <n v="126220"/>
    <s v="Kg"/>
    <n v="126220"/>
  </r>
  <r>
    <n v="428"/>
    <n v="290511"/>
    <n v="233"/>
    <x v="0"/>
    <x v="0"/>
    <n v="94.539981199229999"/>
    <s v="H5"/>
    <s v="LVA"/>
    <x v="68"/>
    <s v="Alcohols; saturated monohydric, methanol (methyl alcohol)"/>
    <s v="EST"/>
    <s v="Estonia"/>
    <x v="0"/>
    <n v="167460"/>
    <s v="Kg"/>
    <n v="167460"/>
  </r>
  <r>
    <n v="428"/>
    <n v="290511"/>
    <n v="246"/>
    <x v="0"/>
    <x v="0"/>
    <n v="12.184590673620001"/>
    <s v="H5"/>
    <s v="LVA"/>
    <x v="68"/>
    <s v="Alcohols; saturated monohydric, methanol (methyl alcohol)"/>
    <s v="FIN"/>
    <s v="Finland"/>
    <x v="0"/>
    <n v="25224"/>
    <s v="Kg"/>
    <n v="25224"/>
  </r>
  <r>
    <n v="428"/>
    <n v="290511"/>
    <n v="276"/>
    <x v="0"/>
    <x v="0"/>
    <n v="11.173347708570001"/>
    <s v="H5"/>
    <s v="LVA"/>
    <x v="68"/>
    <s v="Alcohols; saturated monohydric, methanol (methyl alcohol)"/>
    <s v="DEU"/>
    <s v="Germany"/>
    <x v="0"/>
    <n v="862"/>
    <s v="Kg"/>
    <n v="862"/>
  </r>
  <r>
    <n v="428"/>
    <n v="290511"/>
    <n v="440"/>
    <x v="0"/>
    <x v="0"/>
    <n v="121.17765846105"/>
    <s v="H5"/>
    <s v="LVA"/>
    <x v="68"/>
    <s v="Alcohols; saturated monohydric, methanol (methyl alcohol)"/>
    <s v="LTU"/>
    <s v="Lithuania"/>
    <x v="0"/>
    <n v="237641.47750923201"/>
    <s v="Kg"/>
    <n v="237641.48"/>
  </r>
  <r>
    <n v="428"/>
    <n v="290511"/>
    <n v="528"/>
    <x v="0"/>
    <x v="0"/>
    <n v="0.26493382943999999"/>
    <s v="H5"/>
    <s v="LVA"/>
    <x v="68"/>
    <s v="Alcohols; saturated monohydric, methanol (methyl alcohol)"/>
    <s v="NLD"/>
    <s v="Netherlands"/>
    <x v="0"/>
    <n v="607.33630729714696"/>
    <s v="Kg"/>
    <n v="607.34"/>
  </r>
  <r>
    <n v="428"/>
    <n v="290511"/>
    <n v="616"/>
    <x v="0"/>
    <x v="0"/>
    <n v="0.61384222088999996"/>
    <s v="H5"/>
    <s v="LVA"/>
    <x v="68"/>
    <s v="Alcohols; saturated monohydric, methanol (methyl alcohol)"/>
    <s v="POL"/>
    <s v="Poland"/>
    <x v="0"/>
    <n v="263.173760837298"/>
    <s v="Kg"/>
    <n v="263.17"/>
  </r>
  <r>
    <n v="428"/>
    <n v="290511"/>
    <n v="643"/>
    <x v="0"/>
    <x v="0"/>
    <n v="3846.1307420231101"/>
    <s v="H5"/>
    <s v="LVA"/>
    <x v="68"/>
    <s v="Alcohols; saturated monohydric, methanol (methyl alcohol)"/>
    <s v="RUS"/>
    <s v="Russian Fed"/>
    <x v="0"/>
    <n v="8931080"/>
    <s v="Kg"/>
    <n v="8931080"/>
  </r>
  <r>
    <n v="440"/>
    <n v="290511"/>
    <n v="0"/>
    <x v="0"/>
    <x v="0"/>
    <n v="39875.805"/>
    <s v="H5"/>
    <s v="LTU"/>
    <x v="69"/>
    <s v="Alcohols; saturated monohydric, methanol (methyl alcohol)"/>
    <s v="WLD"/>
    <s v="World"/>
    <x v="0"/>
    <n v="102905471.27"/>
    <s v="Kg"/>
    <n v="102905471.27"/>
  </r>
  <r>
    <n v="440"/>
    <n v="290511"/>
    <n v="40"/>
    <x v="0"/>
    <x v="0"/>
    <n v="4.6580000000000004"/>
    <s v="H5"/>
    <s v="LTU"/>
    <x v="69"/>
    <s v="Alcohols; saturated monohydric, methanol (methyl alcohol)"/>
    <s v="AUT"/>
    <s v="Austria"/>
    <x v="0"/>
    <n v="820.83"/>
    <s v="Kg"/>
    <n v="820.83"/>
  </r>
  <r>
    <n v="440"/>
    <n v="290511"/>
    <n v="56"/>
    <x v="0"/>
    <x v="0"/>
    <n v="144.62200000000001"/>
    <s v="H5"/>
    <s v="LTU"/>
    <x v="69"/>
    <s v="Alcohols; saturated monohydric, methanol (methyl alcohol)"/>
    <s v="BEL"/>
    <s v="Belgium"/>
    <x v="0"/>
    <n v="24141.72"/>
    <s v="Kg"/>
    <n v="24141.72"/>
  </r>
  <r>
    <n v="440"/>
    <n v="290511"/>
    <n v="112"/>
    <x v="0"/>
    <x v="0"/>
    <n v="7048.3109999999997"/>
    <s v="H5"/>
    <s v="LTU"/>
    <x v="69"/>
    <s v="Alcohols; saturated monohydric, methanol (methyl alcohol)"/>
    <s v="BLR"/>
    <s v="Belarus"/>
    <x v="0"/>
    <n v="18060380"/>
    <s v="Kg"/>
    <n v="18060380"/>
  </r>
  <r>
    <n v="440"/>
    <n v="290511"/>
    <n v="233"/>
    <x v="0"/>
    <x v="0"/>
    <n v="60.561"/>
    <s v="H5"/>
    <s v="LTU"/>
    <x v="69"/>
    <s v="Alcohols; saturated monohydric, methanol (methyl alcohol)"/>
    <s v="EST"/>
    <s v="Estonia"/>
    <x v="0"/>
    <n v="121930"/>
    <s v="Kg"/>
    <n v="121930"/>
  </r>
  <r>
    <n v="440"/>
    <n v="290511"/>
    <n v="251"/>
    <x v="0"/>
    <x v="0"/>
    <n v="0.17"/>
    <s v="H5"/>
    <s v="LTU"/>
    <x v="69"/>
    <s v="Alcohols; saturated monohydric, methanol (methyl alcohol)"/>
    <s v="FRA"/>
    <s v="France+Monac"/>
    <x v="0"/>
    <n v="16.8"/>
    <s v="Kg"/>
    <n v="16.8"/>
  </r>
  <r>
    <n v="440"/>
    <n v="290511"/>
    <n v="276"/>
    <x v="0"/>
    <x v="0"/>
    <n v="72.834000000000003"/>
    <s v="H5"/>
    <s v="LTU"/>
    <x v="69"/>
    <s v="Alcohols; saturated monohydric, methanol (methyl alcohol)"/>
    <s v="DEU"/>
    <s v="Germany"/>
    <x v="0"/>
    <n v="8349.92"/>
    <s v="Kg"/>
    <n v="8349.92"/>
  </r>
  <r>
    <n v="440"/>
    <n v="290511"/>
    <n v="428"/>
    <x v="0"/>
    <x v="0"/>
    <n v="12.228"/>
    <s v="H5"/>
    <s v="LTU"/>
    <x v="69"/>
    <s v="Alcohols; saturated monohydric, methanol (methyl alcohol)"/>
    <s v="LVA"/>
    <s v="Latvia"/>
    <x v="0"/>
    <n v="22214"/>
    <s v="Kg"/>
    <n v="22214"/>
  </r>
  <r>
    <n v="440"/>
    <n v="290511"/>
    <n v="528"/>
    <x v="0"/>
    <x v="0"/>
    <n v="317.32400000000001"/>
    <s v="H5"/>
    <s v="LTU"/>
    <x v="69"/>
    <s v="Alcohols; saturated monohydric, methanol (methyl alcohol)"/>
    <s v="NLD"/>
    <s v="Netherlands"/>
    <x v="0"/>
    <n v="778900"/>
    <s v="Kg"/>
    <n v="778900"/>
  </r>
  <r>
    <n v="440"/>
    <n v="290511"/>
    <n v="616"/>
    <x v="0"/>
    <x v="0"/>
    <n v="37.630000000000003"/>
    <s v="H5"/>
    <s v="LTU"/>
    <x v="69"/>
    <s v="Alcohols; saturated monohydric, methanol (methyl alcohol)"/>
    <s v="POL"/>
    <s v="Poland"/>
    <x v="0"/>
    <n v="77290"/>
    <s v="Kg"/>
    <n v="77290"/>
  </r>
  <r>
    <n v="440"/>
    <n v="290511"/>
    <n v="643"/>
    <x v="0"/>
    <x v="0"/>
    <n v="32177.312000000002"/>
    <s v="H5"/>
    <s v="LTU"/>
    <x v="69"/>
    <s v="Alcohols; saturated monohydric, methanol (methyl alcohol)"/>
    <s v="RUS"/>
    <s v="Russian Fed"/>
    <x v="0"/>
    <n v="83811390"/>
    <s v="Kg"/>
    <n v="83811390"/>
  </r>
  <r>
    <n v="440"/>
    <n v="290511"/>
    <n v="842"/>
    <x v="0"/>
    <x v="0"/>
    <n v="0.155"/>
    <s v="H5"/>
    <s v="LTU"/>
    <x v="69"/>
    <s v="Alcohols; saturated monohydric, methanol (methyl alcohol)"/>
    <s v="USA"/>
    <s v="USA,PR,USVI"/>
    <x v="0"/>
    <n v="38"/>
    <s v="Kg"/>
    <n v="38"/>
  </r>
  <r>
    <n v="442"/>
    <n v="290511"/>
    <n v="0"/>
    <x v="0"/>
    <x v="0"/>
    <n v="582.59410362576898"/>
    <s v="H5"/>
    <s v="LUX"/>
    <x v="70"/>
    <s v="Alcohols; saturated monohydric, methanol (methyl alcohol)"/>
    <s v="WLD"/>
    <s v="World"/>
    <x v="0"/>
    <n v="0"/>
    <s v="N.Q."/>
    <m/>
  </r>
  <r>
    <n v="442"/>
    <n v="290511"/>
    <n v="56"/>
    <x v="0"/>
    <x v="0"/>
    <n v="147.438715725957"/>
    <s v="H5"/>
    <s v="LUX"/>
    <x v="70"/>
    <s v="Alcohols; saturated monohydric, methanol (methyl alcohol)"/>
    <s v="BEL"/>
    <s v="Belgium"/>
    <x v="0"/>
    <n v="422486.14"/>
    <s v="Kg"/>
    <n v="422486.14"/>
  </r>
  <r>
    <n v="442"/>
    <n v="290511"/>
    <n v="251"/>
    <x v="0"/>
    <x v="0"/>
    <n v="5.5617298611471"/>
    <s v="H5"/>
    <s v="LUX"/>
    <x v="70"/>
    <s v="Alcohols; saturated monohydric, methanol (methyl alcohol)"/>
    <s v="FRA"/>
    <s v="France+Monac"/>
    <x v="0"/>
    <n v="4559.2380000000003"/>
    <s v="Kg"/>
    <n v="4559.24"/>
  </r>
  <r>
    <n v="442"/>
    <n v="290511"/>
    <n v="276"/>
    <x v="0"/>
    <x v="0"/>
    <n v="426.48702503080699"/>
    <s v="H5"/>
    <s v="LUX"/>
    <x v="70"/>
    <s v="Alcohols; saturated monohydric, methanol (methyl alcohol)"/>
    <s v="DEU"/>
    <s v="Germany"/>
    <x v="0"/>
    <n v="1049090.26"/>
    <s v="Kg"/>
    <n v="1049090.26"/>
  </r>
  <r>
    <n v="442"/>
    <n v="290511"/>
    <n v="376"/>
    <x v="0"/>
    <x v="0"/>
    <n v="0.28673173335329999"/>
    <s v="H5"/>
    <s v="LUX"/>
    <x v="70"/>
    <s v="Alcohols; saturated monohydric, methanol (methyl alcohol)"/>
    <s v="ISR"/>
    <s v="Israel"/>
    <x v="0"/>
    <n v="0"/>
    <s v="N.Q."/>
    <m/>
  </r>
  <r>
    <n v="442"/>
    <n v="290511"/>
    <n v="528"/>
    <x v="0"/>
    <x v="0"/>
    <n v="0.84329384103000005"/>
    <s v="H5"/>
    <s v="LUX"/>
    <x v="70"/>
    <s v="Alcohols; saturated monohydric, methanol (methyl alcohol)"/>
    <s v="NLD"/>
    <s v="Netherlands"/>
    <x v="0"/>
    <n v="300"/>
    <s v="Kg"/>
    <n v="300"/>
  </r>
  <r>
    <n v="442"/>
    <n v="290511"/>
    <n v="568"/>
    <x v="0"/>
    <x v="0"/>
    <n v="1.9718764722351001"/>
    <s v="H5"/>
    <s v="LUX"/>
    <x v="70"/>
    <s v="Alcohols; saturated monohydric, methanol (methyl alcohol)"/>
    <s v="UNS"/>
    <s v="Eur. Othr.ns"/>
    <x v="0"/>
    <n v="5260.915"/>
    <s v="Kg"/>
    <n v="5260.92"/>
  </r>
  <r>
    <n v="442"/>
    <n v="290511"/>
    <n v="780"/>
    <x v="0"/>
    <x v="0"/>
    <n v="4.7309612399999996E-3"/>
    <s v="H5"/>
    <s v="LUX"/>
    <x v="70"/>
    <s v="Alcohols; saturated monohydric, methanol (methyl alcohol)"/>
    <s v="TTO"/>
    <s v="Trinidad Tbg"/>
    <x v="0"/>
    <n v="1.34"/>
    <s v="Kg"/>
    <n v="1.34"/>
  </r>
  <r>
    <n v="446"/>
    <n v="290511"/>
    <n v="0"/>
    <x v="0"/>
    <x v="0"/>
    <n v="213.58492720682"/>
    <s v="H5"/>
    <s v="MAC"/>
    <x v="71"/>
    <s v="Alcohols; saturated monohydric, methanol (methyl alcohol)"/>
    <s v="WLD"/>
    <s v="World"/>
    <x v="0"/>
    <n v="271510"/>
    <s v="Kg"/>
    <n v="271510"/>
  </r>
  <r>
    <n v="446"/>
    <n v="290511"/>
    <n v="156"/>
    <x v="0"/>
    <x v="0"/>
    <n v="182.63820241991999"/>
    <s v="H5"/>
    <s v="MAC"/>
    <x v="71"/>
    <s v="Alcohols; saturated monohydric, methanol (methyl alcohol)"/>
    <s v="CHN"/>
    <s v="China"/>
    <x v="0"/>
    <n v="270150"/>
    <s v="Kg"/>
    <n v="270150"/>
  </r>
  <r>
    <n v="446"/>
    <n v="290511"/>
    <n v="392"/>
    <x v="0"/>
    <x v="0"/>
    <n v="30.946724786899999"/>
    <s v="H5"/>
    <s v="MAC"/>
    <x v="71"/>
    <s v="Alcohols; saturated monohydric, methanol (methyl alcohol)"/>
    <s v="JPN"/>
    <s v="Japan"/>
    <x v="0"/>
    <n v="1360"/>
    <s v="Kg"/>
    <n v="1360"/>
  </r>
  <r>
    <n v="450"/>
    <n v="290511"/>
    <n v="0"/>
    <x v="0"/>
    <x v="0"/>
    <n v="33.678878451119999"/>
    <s v="H5"/>
    <s v="MDG"/>
    <x v="72"/>
    <s v="Alcohols; saturated monohydric, methanol (methyl alcohol)"/>
    <s v="WLD"/>
    <s v="World"/>
    <x v="0"/>
    <n v="0"/>
    <s v="N.Q."/>
    <n v="13154.77"/>
  </r>
  <r>
    <n v="450"/>
    <n v="290511"/>
    <n v="251"/>
    <x v="0"/>
    <x v="0"/>
    <n v="13.39085258667"/>
    <s v="H5"/>
    <s v="MDG"/>
    <x v="72"/>
    <s v="Alcohols; saturated monohydric, methanol (methyl alcohol)"/>
    <s v="FRA"/>
    <s v="France+Monac"/>
    <x v="0"/>
    <n v="0"/>
    <s v="N.Q."/>
    <n v="1676.2"/>
  </r>
  <r>
    <n v="450"/>
    <n v="290511"/>
    <n v="276"/>
    <x v="0"/>
    <x v="0"/>
    <n v="0.32756534163000001"/>
    <s v="H5"/>
    <s v="MDG"/>
    <x v="72"/>
    <s v="Alcohols; saturated monohydric, methanol (methyl alcohol)"/>
    <s v="DEU"/>
    <s v="Germany"/>
    <x v="0"/>
    <n v="4"/>
    <s v="Kg"/>
    <n v="4"/>
  </r>
  <r>
    <n v="450"/>
    <n v="290511"/>
    <n v="699"/>
    <x v="0"/>
    <x v="0"/>
    <n v="11.583455756219999"/>
    <s v="H5"/>
    <s v="MDG"/>
    <x v="72"/>
    <s v="Alcohols; saturated monohydric, methanol (methyl alcohol)"/>
    <s v="IND"/>
    <s v="India"/>
    <x v="0"/>
    <n v="1377.57"/>
    <s v="Kg"/>
    <n v="1377.57"/>
  </r>
  <r>
    <n v="450"/>
    <n v="290511"/>
    <n v="702"/>
    <x v="0"/>
    <x v="0"/>
    <n v="8.0076537980999998"/>
    <s v="H5"/>
    <s v="MDG"/>
    <x v="72"/>
    <s v="Alcohols; saturated monohydric, methanol (methyl alcohol)"/>
    <s v="SGP"/>
    <s v="Singapore"/>
    <x v="0"/>
    <n v="9617"/>
    <s v="Kg"/>
    <n v="9617"/>
  </r>
  <r>
    <n v="450"/>
    <n v="290511"/>
    <n v="784"/>
    <x v="0"/>
    <x v="0"/>
    <n v="0.36935096849999999"/>
    <s v="H5"/>
    <s v="MDG"/>
    <x v="72"/>
    <s v="Alcohols; saturated monohydric, methanol (methyl alcohol)"/>
    <s v="ARE"/>
    <s v="Untd Arab Em"/>
    <x v="0"/>
    <n v="480"/>
    <s v="Kg"/>
    <n v="480"/>
  </r>
  <r>
    <n v="454"/>
    <n v="290511"/>
    <n v="0"/>
    <x v="0"/>
    <x v="0"/>
    <n v="21.048493058715799"/>
    <s v="H5"/>
    <s v="MWI"/>
    <x v="73"/>
    <s v="Alcohols; saturated monohydric, methanol (methyl alcohol)"/>
    <s v="WLD"/>
    <s v="World"/>
    <x v="0"/>
    <n v="4838.943576136"/>
    <s v="Kg"/>
    <n v="4838.9399999999996"/>
  </r>
  <r>
    <n v="454"/>
    <n v="290511"/>
    <n v="251"/>
    <x v="0"/>
    <x v="0"/>
    <n v="0.30670452405311999"/>
    <s v="H5"/>
    <s v="MWI"/>
    <x v="73"/>
    <s v="Alcohols; saturated monohydric, methanol (methyl alcohol)"/>
    <s v="FRA"/>
    <s v="France+Monac"/>
    <x v="0"/>
    <n v="8"/>
    <s v="Kg"/>
    <n v="8"/>
  </r>
  <r>
    <n v="454"/>
    <n v="290511"/>
    <n v="392"/>
    <x v="0"/>
    <x v="0"/>
    <n v="8.0339986611993606"/>
    <s v="H5"/>
    <s v="MWI"/>
    <x v="73"/>
    <s v="Alcohols; saturated monohydric, methanol (methyl alcohol)"/>
    <s v="JPN"/>
    <s v="Japan"/>
    <x v="0"/>
    <n v="830"/>
    <s v="Kg"/>
    <n v="830"/>
  </r>
  <r>
    <n v="454"/>
    <n v="290511"/>
    <n v="528"/>
    <x v="0"/>
    <x v="0"/>
    <n v="0.33294462386112"/>
    <s v="H5"/>
    <s v="MWI"/>
    <x v="73"/>
    <s v="Alcohols; saturated monohydric, methanol (methyl alcohol)"/>
    <s v="NLD"/>
    <s v="Netherlands"/>
    <x v="0"/>
    <n v="4.2"/>
    <s v="Kg"/>
    <n v="4.2"/>
  </r>
  <r>
    <n v="454"/>
    <n v="290511"/>
    <n v="710"/>
    <x v="0"/>
    <x v="0"/>
    <n v="12.374845249602201"/>
    <s v="H5"/>
    <s v="MWI"/>
    <x v="73"/>
    <s v="Alcohols; saturated monohydric, methanol (methyl alcohol)"/>
    <s v="ZAF"/>
    <s v="South Africa"/>
    <x v="0"/>
    <n v="3996.7435761359998"/>
    <s v="Kg"/>
    <n v="3996.74"/>
  </r>
  <r>
    <n v="458"/>
    <n v="290511"/>
    <n v="0"/>
    <x v="0"/>
    <x v="0"/>
    <n v="169576.95777253099"/>
    <s v="H5"/>
    <s v="MYS"/>
    <x v="74"/>
    <s v="Alcohols; saturated monohydric, methanol (methyl alcohol)"/>
    <s v="WLD"/>
    <s v="World"/>
    <x v="0"/>
    <n v="430034216.82999998"/>
    <s v="Kg"/>
    <n v="430034216.82999998"/>
  </r>
  <r>
    <n v="458"/>
    <n v="290511"/>
    <n v="96"/>
    <x v="0"/>
    <x v="0"/>
    <n v="8814.0504211041007"/>
    <s v="H5"/>
    <s v="MYS"/>
    <x v="74"/>
    <s v="Alcohols; saturated monohydric, methanol (methyl alcohol)"/>
    <s v="BRN"/>
    <s v="Brunei Darsm"/>
    <x v="0"/>
    <n v="20640900"/>
    <s v="Kg"/>
    <n v="20640900"/>
  </r>
  <r>
    <n v="458"/>
    <n v="290511"/>
    <n v="156"/>
    <x v="0"/>
    <x v="0"/>
    <n v="13.719024173299999"/>
    <s v="H5"/>
    <s v="MYS"/>
    <x v="74"/>
    <s v="Alcohols; saturated monohydric, methanol (methyl alcohol)"/>
    <s v="CHN"/>
    <s v="China"/>
    <x v="0"/>
    <n v="10110"/>
    <s v="Kg"/>
    <n v="10110"/>
  </r>
  <r>
    <n v="458"/>
    <n v="290511"/>
    <n v="251"/>
    <x v="0"/>
    <x v="0"/>
    <n v="3.3700210149499998"/>
    <s v="H5"/>
    <s v="MYS"/>
    <x v="74"/>
    <s v="Alcohols; saturated monohydric, methanol (methyl alcohol)"/>
    <s v="FRA"/>
    <s v="France+Monac"/>
    <x v="0"/>
    <n v="72"/>
    <s v="Kg"/>
    <n v="72"/>
  </r>
  <r>
    <n v="458"/>
    <n v="290511"/>
    <n v="276"/>
    <x v="0"/>
    <x v="0"/>
    <n v="144.13736519459999"/>
    <s v="H5"/>
    <s v="MYS"/>
    <x v="74"/>
    <s v="Alcohols; saturated monohydric, methanol (methyl alcohol)"/>
    <s v="DEU"/>
    <s v="Germany"/>
    <x v="0"/>
    <n v="58102.7"/>
    <s v="Kg"/>
    <n v="58102.7"/>
  </r>
  <r>
    <n v="458"/>
    <n v="290511"/>
    <n v="392"/>
    <x v="0"/>
    <x v="0"/>
    <n v="1819.9421617513001"/>
    <s v="H5"/>
    <s v="MYS"/>
    <x v="74"/>
    <s v="Alcohols; saturated monohydric, methanol (methyl alcohol)"/>
    <s v="JPN"/>
    <s v="Japan"/>
    <x v="0"/>
    <n v="4774150"/>
    <s v="Kg"/>
    <n v="4774150"/>
  </r>
  <r>
    <n v="458"/>
    <n v="290511"/>
    <n v="410"/>
    <x v="0"/>
    <x v="0"/>
    <n v="45.268531947649997"/>
    <s v="H5"/>
    <s v="MYS"/>
    <x v="74"/>
    <s v="Alcohols; saturated monohydric, methanol (methyl alcohol)"/>
    <s v="KOR"/>
    <s v="Korea Rep."/>
    <x v="0"/>
    <n v="27289.8"/>
    <s v="Kg"/>
    <n v="27289.8"/>
  </r>
  <r>
    <n v="458"/>
    <n v="290511"/>
    <n v="490"/>
    <x v="0"/>
    <x v="0"/>
    <n v="58.8902906"/>
    <s v="H5"/>
    <s v="MYS"/>
    <x v="74"/>
    <s v="Alcohols; saturated monohydric, methanol (methyl alcohol)"/>
    <s v="OAS"/>
    <s v="Asia Othr.ns"/>
    <x v="0"/>
    <n v="3200"/>
    <s v="Kg"/>
    <n v="3200"/>
  </r>
  <r>
    <n v="458"/>
    <n v="290511"/>
    <n v="512"/>
    <x v="0"/>
    <x v="0"/>
    <n v="78729.966828192904"/>
    <s v="H5"/>
    <s v="MYS"/>
    <x v="74"/>
    <s v="Alcohols; saturated monohydric, methanol (methyl alcohol)"/>
    <s v="OMN"/>
    <s v="Oman"/>
    <x v="0"/>
    <n v="200646000"/>
    <s v="Kg"/>
    <n v="200646000"/>
  </r>
  <r>
    <n v="458"/>
    <n v="290511"/>
    <n v="528"/>
    <x v="0"/>
    <x v="0"/>
    <n v="16.483971587700001"/>
    <s v="H5"/>
    <s v="MYS"/>
    <x v="74"/>
    <s v="Alcohols; saturated monohydric, methanol (methyl alcohol)"/>
    <s v="NLD"/>
    <s v="Netherlands"/>
    <x v="0"/>
    <n v="18060"/>
    <s v="Kg"/>
    <n v="18060"/>
  </r>
  <r>
    <n v="458"/>
    <n v="290511"/>
    <n v="554"/>
    <x v="0"/>
    <x v="0"/>
    <n v="59.096647970749999"/>
    <s v="H5"/>
    <s v="MYS"/>
    <x v="74"/>
    <s v="Alcohols; saturated monohydric, methanol (methyl alcohol)"/>
    <s v="NZL"/>
    <s v="New Zealand"/>
    <x v="0"/>
    <n v="268573"/>
    <s v="Kg"/>
    <n v="268573"/>
  </r>
  <r>
    <n v="458"/>
    <n v="290511"/>
    <n v="608"/>
    <x v="0"/>
    <x v="0"/>
    <n v="805.86414936275003"/>
    <s v="H5"/>
    <s v="MYS"/>
    <x v="74"/>
    <s v="Alcohols; saturated monohydric, methanol (methyl alcohol)"/>
    <s v="PHL"/>
    <s v="Philippines"/>
    <x v="0"/>
    <n v="2142580"/>
    <s v="Kg"/>
    <n v="2142580"/>
  </r>
  <r>
    <n v="458"/>
    <n v="290511"/>
    <n v="616"/>
    <x v="0"/>
    <x v="0"/>
    <n v="27.672402740750002"/>
    <s v="H5"/>
    <s v="MYS"/>
    <x v="74"/>
    <s v="Alcohols; saturated monohydric, methanol (methyl alcohol)"/>
    <s v="POL"/>
    <s v="Poland"/>
    <x v="0"/>
    <n v="10087.1"/>
    <s v="Kg"/>
    <n v="10087.1"/>
  </r>
  <r>
    <n v="458"/>
    <n v="290511"/>
    <n v="634"/>
    <x v="0"/>
    <x v="0"/>
    <n v="28301.443482805898"/>
    <s v="H5"/>
    <s v="MYS"/>
    <x v="74"/>
    <s v="Alcohols; saturated monohydric, methanol (methyl alcohol)"/>
    <s v="QAT"/>
    <s v="Qatar"/>
    <x v="0"/>
    <n v="72127800"/>
    <s v="Kg"/>
    <n v="72127800"/>
  </r>
  <r>
    <n v="458"/>
    <n v="290511"/>
    <n v="682"/>
    <x v="0"/>
    <x v="0"/>
    <n v="48508.956913464201"/>
    <s v="H5"/>
    <s v="MYS"/>
    <x v="74"/>
    <s v="Alcohols; saturated monohydric, methanol (methyl alcohol)"/>
    <s v="SAU"/>
    <s v="Saudi Arabia"/>
    <x v="0"/>
    <n v="123811000"/>
    <s v="Kg"/>
    <n v="123811000"/>
  </r>
  <r>
    <n v="458"/>
    <n v="290511"/>
    <n v="699"/>
    <x v="0"/>
    <x v="0"/>
    <n v="42.0404268789"/>
    <s v="H5"/>
    <s v="MYS"/>
    <x v="74"/>
    <s v="Alcohols; saturated monohydric, methanol (methyl alcohol)"/>
    <s v="IND"/>
    <s v="India"/>
    <x v="0"/>
    <n v="19708.900000000001"/>
    <s v="Kg"/>
    <n v="19708.900000000001"/>
  </r>
  <r>
    <n v="458"/>
    <n v="290511"/>
    <n v="702"/>
    <x v="0"/>
    <x v="0"/>
    <n v="2099.9312213359999"/>
    <s v="H5"/>
    <s v="MYS"/>
    <x v="74"/>
    <s v="Alcohols; saturated monohydric, methanol (methyl alcohol)"/>
    <s v="SGP"/>
    <s v="Singapore"/>
    <x v="0"/>
    <n v="5399225"/>
    <s v="Kg"/>
    <n v="5399225"/>
  </r>
  <r>
    <n v="458"/>
    <n v="290511"/>
    <n v="724"/>
    <x v="0"/>
    <x v="0"/>
    <n v="8.0645908610999992"/>
    <s v="H5"/>
    <s v="MYS"/>
    <x v="74"/>
    <s v="Alcohols; saturated monohydric, methanol (methyl alcohol)"/>
    <s v="ESP"/>
    <s v="Spain"/>
    <x v="0"/>
    <n v="7889"/>
    <s v="Kg"/>
    <n v="7889"/>
  </r>
  <r>
    <n v="458"/>
    <n v="290511"/>
    <n v="764"/>
    <x v="0"/>
    <x v="0"/>
    <n v="13.0461301971"/>
    <s v="H5"/>
    <s v="MYS"/>
    <x v="74"/>
    <s v="Alcohols; saturated monohydric, methanol (methyl alcohol)"/>
    <s v="THA"/>
    <s v="Thailand"/>
    <x v="0"/>
    <n v="23040"/>
    <s v="Kg"/>
    <n v="23040"/>
  </r>
  <r>
    <n v="458"/>
    <n v="290511"/>
    <n v="826"/>
    <x v="0"/>
    <x v="0"/>
    <n v="36.455503417899997"/>
    <s v="H5"/>
    <s v="MYS"/>
    <x v="74"/>
    <s v="Alcohols; saturated monohydric, methanol (methyl alcohol)"/>
    <s v="GBR"/>
    <s v="Untd.Kingdom"/>
    <x v="0"/>
    <n v="13660"/>
    <s v="Kg"/>
    <n v="13660"/>
  </r>
  <r>
    <n v="458"/>
    <n v="290511"/>
    <n v="842"/>
    <x v="0"/>
    <x v="0"/>
    <n v="23.821605255000001"/>
    <s v="H5"/>
    <s v="MYS"/>
    <x v="74"/>
    <s v="Alcohols; saturated monohydric, methanol (methyl alcohol)"/>
    <s v="USA"/>
    <s v="USA,PR,USVI"/>
    <x v="0"/>
    <n v="30962"/>
    <s v="Kg"/>
    <n v="30962"/>
  </r>
  <r>
    <n v="458"/>
    <n v="290511"/>
    <n v="862"/>
    <x v="0"/>
    <x v="0"/>
    <n v="4.7360826739500004"/>
    <s v="H5"/>
    <s v="MYS"/>
    <x v="74"/>
    <s v="Alcohols; saturated monohydric, methanol (methyl alcohol)"/>
    <s v="VEN"/>
    <s v="Venezuela"/>
    <x v="0"/>
    <n v="1807.33"/>
    <s v="Kg"/>
    <n v="1807.33"/>
  </r>
  <r>
    <n v="462"/>
    <n v="290511"/>
    <n v="0"/>
    <x v="0"/>
    <x v="0"/>
    <n v="19.217097393098399"/>
    <s v="H5"/>
    <s v="MDV"/>
    <x v="75"/>
    <s v="Alcohols; saturated monohydric, methanol (methyl alcohol)"/>
    <s v="WLD"/>
    <s v="World"/>
    <x v="0"/>
    <n v="1939.02"/>
    <s v="Kg"/>
    <n v="1939.02"/>
  </r>
  <r>
    <n v="462"/>
    <n v="290511"/>
    <n v="144"/>
    <x v="0"/>
    <x v="0"/>
    <n v="1.3680231519798001"/>
    <s v="H5"/>
    <s v="MDV"/>
    <x v="75"/>
    <s v="Alcohols; saturated monohydric, methanol (methyl alcohol)"/>
    <s v="LKA"/>
    <s v="Sri Lanka"/>
    <x v="0"/>
    <n v="100"/>
    <s v="Kg"/>
    <n v="100"/>
  </r>
  <r>
    <n v="462"/>
    <n v="290511"/>
    <n v="276"/>
    <x v="0"/>
    <x v="0"/>
    <n v="5.4264291926706001"/>
    <s v="H5"/>
    <s v="MDV"/>
    <x v="75"/>
    <s v="Alcohols; saturated monohydric, methanol (methyl alcohol)"/>
    <s v="DEU"/>
    <s v="Germany"/>
    <x v="0"/>
    <n v="306.02"/>
    <s v="Kg"/>
    <n v="306.02"/>
  </r>
  <r>
    <n v="462"/>
    <n v="290511"/>
    <n v="458"/>
    <x v="0"/>
    <x v="0"/>
    <n v="0.16179525664739999"/>
    <s v="H5"/>
    <s v="MDV"/>
    <x v="75"/>
    <s v="Alcohols; saturated monohydric, methanol (methyl alcohol)"/>
    <s v="MYS"/>
    <s v="Malaysia"/>
    <x v="0"/>
    <n v="5"/>
    <s v="Kg"/>
    <n v="5"/>
  </r>
  <r>
    <n v="462"/>
    <n v="290511"/>
    <n v="699"/>
    <x v="0"/>
    <x v="0"/>
    <n v="6.6873891767274003"/>
    <s v="H5"/>
    <s v="MDV"/>
    <x v="75"/>
    <s v="Alcohols; saturated monohydric, methanol (methyl alcohol)"/>
    <s v="IND"/>
    <s v="India"/>
    <x v="0"/>
    <n v="500"/>
    <s v="Kg"/>
    <n v="500"/>
  </r>
  <r>
    <n v="462"/>
    <n v="290511"/>
    <n v="702"/>
    <x v="0"/>
    <x v="0"/>
    <n v="4.7295841524624"/>
    <s v="H5"/>
    <s v="MDV"/>
    <x v="75"/>
    <s v="Alcohols; saturated monohydric, methanol (methyl alcohol)"/>
    <s v="SGP"/>
    <s v="Singapore"/>
    <x v="0"/>
    <n v="1000"/>
    <s v="Kg"/>
    <n v="1000"/>
  </r>
  <r>
    <n v="462"/>
    <n v="290511"/>
    <n v="826"/>
    <x v="0"/>
    <x v="0"/>
    <n v="0.84387646261079996"/>
    <s v="H5"/>
    <s v="MDV"/>
    <x v="75"/>
    <s v="Alcohols; saturated monohydric, methanol (methyl alcohol)"/>
    <s v="GBR"/>
    <s v="Untd.Kingdom"/>
    <x v="0"/>
    <n v="28"/>
    <s v="Kg"/>
    <n v="28"/>
  </r>
  <r>
    <n v="470"/>
    <n v="290511"/>
    <n v="380"/>
    <x v="0"/>
    <x v="0"/>
    <n v="42.521880000000003"/>
    <s v="H5"/>
    <s v="MLT"/>
    <x v="76"/>
    <s v="Alcohols; saturated monohydric, methanol (methyl alcohol)"/>
    <s v="ITA"/>
    <s v="Italy"/>
    <x v="0"/>
    <n v="29906"/>
    <s v="Kg"/>
    <n v="29906"/>
  </r>
  <r>
    <n v="470"/>
    <n v="290511"/>
    <n v="616"/>
    <x v="0"/>
    <x v="0"/>
    <n v="3.6097229999999998"/>
    <s v="H5"/>
    <s v="MLT"/>
    <x v="76"/>
    <s v="Alcohols; saturated monohydric, methanol (methyl alcohol)"/>
    <s v="POL"/>
    <s v="Poland"/>
    <x v="0"/>
    <n v="480"/>
    <s v="Kg"/>
    <n v="480"/>
  </r>
  <r>
    <n v="470"/>
    <n v="290511"/>
    <n v="724"/>
    <x v="0"/>
    <x v="0"/>
    <n v="25.704495000000001"/>
    <s v="H5"/>
    <s v="MLT"/>
    <x v="76"/>
    <s v="Alcohols; saturated monohydric, methanol (methyl alcohol)"/>
    <s v="ESP"/>
    <s v="Spain"/>
    <x v="0"/>
    <n v="7086"/>
    <s v="Kg"/>
    <n v="7086"/>
  </r>
  <r>
    <n v="470"/>
    <n v="290511"/>
    <n v="792"/>
    <x v="0"/>
    <x v="0"/>
    <n v="0.16558400000000001"/>
    <s v="H5"/>
    <s v="MLT"/>
    <x v="76"/>
    <s v="Alcohols; saturated monohydric, methanol (methyl alcohol)"/>
    <s v="TUR"/>
    <s v="Turkey"/>
    <x v="0"/>
    <n v="14"/>
    <s v="Kg"/>
    <n v="14"/>
  </r>
  <r>
    <n v="470"/>
    <n v="290511"/>
    <n v="826"/>
    <x v="0"/>
    <x v="0"/>
    <n v="13.001863999999999"/>
    <s v="H5"/>
    <s v="MLT"/>
    <x v="76"/>
    <s v="Alcohols; saturated monohydric, methanol (methyl alcohol)"/>
    <s v="GBR"/>
    <s v="Untd.Kingdom"/>
    <x v="0"/>
    <n v="2772"/>
    <s v="Kg"/>
    <n v="2772"/>
  </r>
  <r>
    <n v="480"/>
    <n v="290511"/>
    <n v="0"/>
    <x v="0"/>
    <x v="0"/>
    <n v="59.524202409940003"/>
    <s v="H5"/>
    <s v="MUS"/>
    <x v="77"/>
    <s v="Alcohols; saturated monohydric, methanol (methyl alcohol)"/>
    <s v="WLD"/>
    <s v="World"/>
    <x v="0"/>
    <n v="51541"/>
    <s v="Kg"/>
    <m/>
  </r>
  <r>
    <n v="480"/>
    <n v="290511"/>
    <n v="251"/>
    <x v="0"/>
    <x v="0"/>
    <n v="7.8439257402000004"/>
    <s v="H5"/>
    <s v="MUS"/>
    <x v="77"/>
    <s v="Alcohols; saturated monohydric, methanol (methyl alcohol)"/>
    <s v="FRA"/>
    <s v="France+Monac"/>
    <x v="0"/>
    <n v="693"/>
    <s v="Kg"/>
    <n v="693"/>
  </r>
  <r>
    <n v="480"/>
    <n v="290511"/>
    <n v="276"/>
    <x v="0"/>
    <x v="0"/>
    <n v="0.57380128882000003"/>
    <s v="H5"/>
    <s v="MUS"/>
    <x v="77"/>
    <s v="Alcohols; saturated monohydric, methanol (methyl alcohol)"/>
    <s v="DEU"/>
    <s v="Germany"/>
    <x v="0"/>
    <n v="59"/>
    <s v="Kg"/>
    <n v="59"/>
  </r>
  <r>
    <n v="480"/>
    <n v="290511"/>
    <n v="376"/>
    <x v="0"/>
    <x v="0"/>
    <n v="0.20872042867999999"/>
    <s v="H5"/>
    <s v="MUS"/>
    <x v="77"/>
    <s v="Alcohols; saturated monohydric, methanol (methyl alcohol)"/>
    <s v="ISR"/>
    <s v="Israel"/>
    <x v="0"/>
    <n v="6"/>
    <s v="Kg"/>
    <m/>
  </r>
  <r>
    <n v="480"/>
    <n v="290511"/>
    <n v="682"/>
    <x v="0"/>
    <x v="0"/>
    <n v="8.9283989029599997"/>
    <s v="H5"/>
    <s v="MUS"/>
    <x v="77"/>
    <s v="Alcohols; saturated monohydric, methanol (methyl alcohol)"/>
    <s v="SAU"/>
    <s v="Saudi Arabia"/>
    <x v="0"/>
    <n v="9454"/>
    <s v="Kg"/>
    <n v="9454"/>
  </r>
  <r>
    <n v="480"/>
    <n v="290511"/>
    <n v="699"/>
    <x v="0"/>
    <x v="0"/>
    <n v="1.2642672714000001"/>
    <s v="H5"/>
    <s v="MUS"/>
    <x v="77"/>
    <s v="Alcohols; saturated monohydric, methanol (methyl alcohol)"/>
    <s v="IND"/>
    <s v="India"/>
    <x v="0"/>
    <n v="344"/>
    <s v="Kg"/>
    <n v="344"/>
  </r>
  <r>
    <n v="480"/>
    <n v="290511"/>
    <n v="710"/>
    <x v="0"/>
    <x v="0"/>
    <n v="40.70508877788"/>
    <s v="H5"/>
    <s v="MUS"/>
    <x v="77"/>
    <s v="Alcohols; saturated monohydric, methanol (methyl alcohol)"/>
    <s v="ZAF"/>
    <s v="South Africa"/>
    <x v="0"/>
    <n v="40985"/>
    <s v="Kg"/>
    <n v="40985"/>
  </r>
  <r>
    <n v="484"/>
    <n v="290511"/>
    <n v="0"/>
    <x v="0"/>
    <x v="0"/>
    <n v="44789.722999999998"/>
    <s v="H5"/>
    <s v="MEX"/>
    <x v="78"/>
    <s v="Alcohols; saturated monohydric, methanol (methyl alcohol)"/>
    <s v="WLD"/>
    <s v="World"/>
    <x v="0"/>
    <n v="115730340"/>
    <s v="Kg"/>
    <n v="115730340"/>
  </r>
  <r>
    <n v="484"/>
    <n v="290511"/>
    <n v="276"/>
    <x v="0"/>
    <x v="0"/>
    <n v="31.838999999999999"/>
    <s v="H5"/>
    <s v="MEX"/>
    <x v="78"/>
    <s v="Alcohols; saturated monohydric, methanol (methyl alcohol)"/>
    <s v="DEU"/>
    <s v="Germany"/>
    <x v="0"/>
    <n v="9890"/>
    <s v="Kg"/>
    <n v="9890"/>
  </r>
  <r>
    <n v="484"/>
    <n v="290511"/>
    <n v="780"/>
    <x v="0"/>
    <x v="0"/>
    <n v="5249.6130000000003"/>
    <s v="H5"/>
    <s v="MEX"/>
    <x v="78"/>
    <s v="Alcohols; saturated monohydric, methanol (methyl alcohol)"/>
    <s v="TTO"/>
    <s v="Trinidad Tbg"/>
    <x v="0"/>
    <n v="13030790"/>
    <s v="Kg"/>
    <n v="13030790"/>
  </r>
  <r>
    <n v="484"/>
    <n v="290511"/>
    <n v="842"/>
    <x v="0"/>
    <x v="0"/>
    <n v="39502.796000000002"/>
    <s v="H5"/>
    <s v="MEX"/>
    <x v="78"/>
    <s v="Alcohols; saturated monohydric, methanol (methyl alcohol)"/>
    <s v="USA"/>
    <s v="USA,PR,USVI"/>
    <x v="0"/>
    <n v="102689376"/>
    <s v="Kg"/>
    <n v="102689376"/>
  </r>
  <r>
    <n v="484"/>
    <n v="290511"/>
    <n v="862"/>
    <x v="0"/>
    <x v="0"/>
    <n v="5.4749999999999996"/>
    <s v="H5"/>
    <s v="MEX"/>
    <x v="78"/>
    <s v="Alcohols; saturated monohydric, methanol (methyl alcohol)"/>
    <s v="VEN"/>
    <s v="Venezuela"/>
    <x v="0"/>
    <n v="284"/>
    <s v="Kg"/>
    <n v="284"/>
  </r>
  <r>
    <n v="490"/>
    <n v="290511"/>
    <n v="0"/>
    <x v="0"/>
    <x v="0"/>
    <n v="591942.533998364"/>
    <s v="H5"/>
    <s v="OAS"/>
    <x v="79"/>
    <s v="Alcohols; saturated monohydric, methanol (methyl alcohol)"/>
    <s v="WLD"/>
    <s v="World"/>
    <x v="0"/>
    <n v="1536215324.2275"/>
    <s v="Kg"/>
    <n v="1536215324.23"/>
  </r>
  <r>
    <n v="490"/>
    <n v="290511"/>
    <n v="48"/>
    <x v="0"/>
    <x v="0"/>
    <n v="77881.201376900004"/>
    <s v="H5"/>
    <s v="OAS"/>
    <x v="79"/>
    <s v="Alcohols; saturated monohydric, methanol (methyl alcohol)"/>
    <s v="BHR"/>
    <s v="Bahrain"/>
    <x v="0"/>
    <n v="194616000"/>
    <s v="Kg"/>
    <n v="194616000"/>
  </r>
  <r>
    <n v="490"/>
    <n v="290511"/>
    <n v="96"/>
    <x v="0"/>
    <x v="0"/>
    <n v="21321.792287979999"/>
    <s v="H5"/>
    <s v="OAS"/>
    <x v="79"/>
    <s v="Alcohols; saturated monohydric, methanol (methyl alcohol)"/>
    <s v="BRN"/>
    <s v="Brunei Darsm"/>
    <x v="0"/>
    <n v="52530000"/>
    <s v="Kg"/>
    <n v="52530000"/>
  </r>
  <r>
    <n v="490"/>
    <n v="290511"/>
    <n v="156"/>
    <x v="0"/>
    <x v="0"/>
    <n v="2257.4292405030001"/>
    <s v="H5"/>
    <s v="OAS"/>
    <x v="79"/>
    <s v="Alcohols; saturated monohydric, methanol (methyl alcohol)"/>
    <s v="CHN"/>
    <s v="China"/>
    <x v="0"/>
    <n v="5041000"/>
    <s v="Kg"/>
    <n v="5041000"/>
  </r>
  <r>
    <n v="490"/>
    <n v="290511"/>
    <n v="251"/>
    <x v="0"/>
    <x v="0"/>
    <n v="0.21484321177999999"/>
    <s v="H5"/>
    <s v="OAS"/>
    <x v="79"/>
    <s v="Alcohols; saturated monohydric, methanol (methyl alcohol)"/>
    <s v="FRA"/>
    <s v="France+Monac"/>
    <x v="0"/>
    <n v="557.56330266275802"/>
    <s v="Kg"/>
    <n v="557.55999999999995"/>
  </r>
  <r>
    <n v="490"/>
    <n v="290511"/>
    <n v="276"/>
    <x v="0"/>
    <x v="0"/>
    <n v="387.8278044603"/>
    <s v="H5"/>
    <s v="OAS"/>
    <x v="79"/>
    <s v="Alcohols; saturated monohydric, methanol (methyl alcohol)"/>
    <s v="DEU"/>
    <s v="Germany"/>
    <x v="0"/>
    <n v="77235.9339415797"/>
    <s v="Kg"/>
    <n v="77235.929999999993"/>
  </r>
  <r>
    <n v="490"/>
    <n v="290511"/>
    <n v="348"/>
    <x v="0"/>
    <x v="0"/>
    <n v="3.5807201963000003E-2"/>
    <s v="H5"/>
    <s v="OAS"/>
    <x v="79"/>
    <s v="Alcohols; saturated monohydric, methanol (methyl alcohol)"/>
    <s v="HUN"/>
    <s v="Hungary"/>
    <x v="0"/>
    <n v="92.927217109594594"/>
    <s v="Kg"/>
    <n v="92.93"/>
  </r>
  <r>
    <n v="490"/>
    <n v="290511"/>
    <n v="392"/>
    <x v="0"/>
    <x v="0"/>
    <n v="2750.2795683190998"/>
    <s v="H5"/>
    <s v="OAS"/>
    <x v="79"/>
    <s v="Alcohols; saturated monohydric, methanol (methyl alcohol)"/>
    <s v="JPN"/>
    <s v="Japan"/>
    <x v="0"/>
    <n v="5921942.1846999098"/>
    <s v="Kg"/>
    <n v="5921942.1799999997"/>
  </r>
  <r>
    <n v="490"/>
    <n v="290511"/>
    <n v="410"/>
    <x v="0"/>
    <x v="0"/>
    <n v="39367.046560456001"/>
    <s v="H5"/>
    <s v="OAS"/>
    <x v="79"/>
    <s v="Alcohols; saturated monohydric, methanol (methyl alcohol)"/>
    <s v="KOR"/>
    <s v="Korea Rep."/>
    <x v="0"/>
    <n v="105937000"/>
    <s v="Kg"/>
    <n v="105937000"/>
  </r>
  <r>
    <n v="490"/>
    <n v="290511"/>
    <n v="458"/>
    <x v="0"/>
    <x v="0"/>
    <n v="25574.613665100002"/>
    <s v="H5"/>
    <s v="OAS"/>
    <x v="79"/>
    <s v="Alcohols; saturated monohydric, methanol (methyl alcohol)"/>
    <s v="MYS"/>
    <s v="Malaysia"/>
    <x v="0"/>
    <n v="62327000"/>
    <s v="Kg"/>
    <n v="62327000"/>
  </r>
  <r>
    <n v="490"/>
    <n v="290511"/>
    <n v="512"/>
    <x v="0"/>
    <x v="0"/>
    <n v="151589.14498039999"/>
    <s v="H5"/>
    <s v="OAS"/>
    <x v="79"/>
    <s v="Alcohols; saturated monohydric, methanol (methyl alcohol)"/>
    <s v="OMN"/>
    <s v="Oman"/>
    <x v="0"/>
    <n v="384740000"/>
    <s v="Kg"/>
    <n v="384740000"/>
  </r>
  <r>
    <n v="490"/>
    <n v="290511"/>
    <n v="579"/>
    <x v="0"/>
    <x v="0"/>
    <n v="1.3248664726220001"/>
    <s v="H5"/>
    <s v="OAS"/>
    <x v="79"/>
    <s v="Alcohols; saturated monohydric, methanol (methyl alcohol)"/>
    <s v="NOR"/>
    <s v="Norway,Sb,JM"/>
    <x v="0"/>
    <n v="3438.30703303164"/>
    <s v="Kg"/>
    <n v="3438.31"/>
  </r>
  <r>
    <n v="490"/>
    <n v="290511"/>
    <n v="634"/>
    <x v="0"/>
    <x v="0"/>
    <n v="3740.2054738000002"/>
    <s v="H5"/>
    <s v="OAS"/>
    <x v="79"/>
    <s v="Alcohols; saturated monohydric, methanol (methyl alcohol)"/>
    <s v="QAT"/>
    <s v="Qatar"/>
    <x v="0"/>
    <n v="10488000"/>
    <s v="Kg"/>
    <n v="10488000"/>
  </r>
  <r>
    <n v="490"/>
    <n v="290511"/>
    <n v="682"/>
    <x v="0"/>
    <x v="0"/>
    <n v="128987.9971718"/>
    <s v="H5"/>
    <s v="OAS"/>
    <x v="79"/>
    <s v="Alcohols; saturated monohydric, methanol (methyl alcohol)"/>
    <s v="SAU"/>
    <s v="Saudi Arabia"/>
    <x v="0"/>
    <n v="336768000"/>
    <s v="Kg"/>
    <n v="336768000"/>
  </r>
  <r>
    <n v="490"/>
    <n v="290511"/>
    <n v="724"/>
    <x v="0"/>
    <x v="0"/>
    <n v="12.60413509086"/>
    <s v="H5"/>
    <s v="OAS"/>
    <x v="79"/>
    <s v="Alcohols; saturated monohydric, methanol (methyl alcohol)"/>
    <s v="ESP"/>
    <s v="Spain"/>
    <x v="0"/>
    <n v="32710.380422276201"/>
    <s v="Kg"/>
    <n v="32710.38"/>
  </r>
  <r>
    <n v="490"/>
    <n v="290511"/>
    <n v="757"/>
    <x v="0"/>
    <x v="0"/>
    <n v="1.360673674586"/>
    <s v="H5"/>
    <s v="OAS"/>
    <x v="79"/>
    <s v="Alcohols; saturated monohydric, methanol (methyl alcohol)"/>
    <s v="CHE"/>
    <s v="Switz.Liecht"/>
    <x v="0"/>
    <n v="3531.2342501438302"/>
    <s v="Kg"/>
    <n v="3531.23"/>
  </r>
  <r>
    <n v="490"/>
    <n v="290511"/>
    <n v="764"/>
    <x v="0"/>
    <x v="0"/>
    <n v="1.5755168864"/>
    <s v="H5"/>
    <s v="OAS"/>
    <x v="79"/>
    <s v="Alcohols; saturated monohydric, methanol (methyl alcohol)"/>
    <s v="THA"/>
    <s v="Thailand"/>
    <x v="0"/>
    <n v="1000"/>
    <s v="Kg"/>
    <n v="1000"/>
  </r>
  <r>
    <n v="490"/>
    <n v="290511"/>
    <n v="780"/>
    <x v="0"/>
    <x v="0"/>
    <n v="48101.533143002001"/>
    <s v="H5"/>
    <s v="OAS"/>
    <x v="79"/>
    <s v="Alcohols; saturated monohydric, methanol (methyl alcohol)"/>
    <s v="TTO"/>
    <s v="Trinidad Tbg"/>
    <x v="0"/>
    <n v="139678832.21529001"/>
    <s v="Kg"/>
    <n v="139678832.22"/>
  </r>
  <r>
    <n v="490"/>
    <n v="290511"/>
    <n v="826"/>
    <x v="0"/>
    <x v="0"/>
    <n v="0.250650413741"/>
    <s v="H5"/>
    <s v="OAS"/>
    <x v="79"/>
    <s v="Alcohols; saturated monohydric, methanol (methyl alcohol)"/>
    <s v="GBR"/>
    <s v="Untd.Kingdom"/>
    <x v="0"/>
    <n v="650.49051976716203"/>
    <s v="Kg"/>
    <n v="650.49"/>
  </r>
  <r>
    <n v="490"/>
    <n v="290511"/>
    <n v="842"/>
    <x v="0"/>
    <x v="0"/>
    <n v="89955.461493708994"/>
    <s v="H5"/>
    <s v="OAS"/>
    <x v="79"/>
    <s v="Alcohols; saturated monohydric, methanol (methyl alcohol)"/>
    <s v="USA"/>
    <s v="USA,PR,USVI"/>
    <x v="0"/>
    <n v="238031000"/>
    <s v="Kg"/>
    <n v="238031000"/>
  </r>
  <r>
    <n v="490"/>
    <n v="290511"/>
    <n v="862"/>
    <x v="0"/>
    <x v="0"/>
    <n v="10.63473898302"/>
    <s v="H5"/>
    <s v="OAS"/>
    <x v="79"/>
    <s v="Alcohols; saturated monohydric, methanol (methyl alcohol)"/>
    <s v="VEN"/>
    <s v="Venezuela"/>
    <x v="0"/>
    <n v="17332.990823148"/>
    <s v="Kg"/>
    <n v="17332.990000000002"/>
  </r>
  <r>
    <n v="496"/>
    <n v="290511"/>
    <n v="0"/>
    <x v="0"/>
    <x v="0"/>
    <n v="2.5225599999999999"/>
    <s v="H5"/>
    <s v="MNG"/>
    <x v="80"/>
    <s v="Alcohols; saturated monohydric, methanol (methyl alcohol)"/>
    <s v="WLD"/>
    <s v="World"/>
    <x v="0"/>
    <n v="93.22"/>
    <s v="Kg"/>
    <n v="114.1"/>
  </r>
  <r>
    <n v="496"/>
    <n v="290511"/>
    <n v="276"/>
    <x v="0"/>
    <x v="0"/>
    <n v="2.4685000000000001"/>
    <s v="H5"/>
    <s v="MNG"/>
    <x v="80"/>
    <s v="Alcohols; saturated monohydric, methanol (methyl alcohol)"/>
    <s v="DEU"/>
    <s v="Germany"/>
    <x v="0"/>
    <n v="91.72"/>
    <s v="Kg"/>
    <n v="111.5"/>
  </r>
  <r>
    <n v="496"/>
    <n v="290511"/>
    <n v="842"/>
    <x v="0"/>
    <x v="0"/>
    <n v="5.4059999999999997E-2"/>
    <s v="H5"/>
    <s v="MNG"/>
    <x v="80"/>
    <s v="Alcohols; saturated monohydric, methanol (methyl alcohol)"/>
    <s v="USA"/>
    <s v="USA,PR,USVI"/>
    <x v="0"/>
    <n v="1.5"/>
    <s v="Kg"/>
    <n v="2.6"/>
  </r>
  <r>
    <n v="498"/>
    <n v="290511"/>
    <n v="0"/>
    <x v="0"/>
    <x v="0"/>
    <n v="227.446"/>
    <s v="H5"/>
    <s v="MDA"/>
    <x v="81"/>
    <s v="Alcohols; saturated monohydric, methanol (methyl alcohol)"/>
    <s v="WLD"/>
    <s v="World"/>
    <x v="0"/>
    <n v="0"/>
    <s v="N.Q."/>
    <m/>
  </r>
  <r>
    <n v="498"/>
    <n v="290511"/>
    <n v="31"/>
    <x v="0"/>
    <x v="0"/>
    <n v="11.101000000000001"/>
    <s v="H5"/>
    <s v="MDA"/>
    <x v="81"/>
    <s v="Alcohols; saturated monohydric, methanol (methyl alcohol)"/>
    <s v="AZE"/>
    <s v="Azerbaijan"/>
    <x v="0"/>
    <n v="23500"/>
    <s v="Kg"/>
    <n v="23500"/>
  </r>
  <r>
    <n v="498"/>
    <n v="290511"/>
    <n v="56"/>
    <x v="0"/>
    <x v="0"/>
    <n v="0.27400000000000002"/>
    <s v="H5"/>
    <s v="MDA"/>
    <x v="81"/>
    <s v="Alcohols; saturated monohydric, methanol (methyl alcohol)"/>
    <s v="BEL"/>
    <s v="Belgium"/>
    <x v="0"/>
    <n v="63"/>
    <s v="Kg"/>
    <n v="63"/>
  </r>
  <r>
    <n v="498"/>
    <n v="290511"/>
    <n v="251"/>
    <x v="0"/>
    <x v="0"/>
    <n v="1.101"/>
    <s v="H5"/>
    <s v="MDA"/>
    <x v="81"/>
    <s v="Alcohols; saturated monohydric, methanol (methyl alcohol)"/>
    <s v="FRA"/>
    <s v="France+Monac"/>
    <x v="0"/>
    <n v="237"/>
    <s v="Kg"/>
    <n v="237"/>
  </r>
  <r>
    <n v="498"/>
    <n v="290511"/>
    <n v="276"/>
    <x v="0"/>
    <x v="0"/>
    <n v="2.7959999999999998"/>
    <s v="H5"/>
    <s v="MDA"/>
    <x v="81"/>
    <s v="Alcohols; saturated monohydric, methanol (methyl alcohol)"/>
    <s v="DEU"/>
    <s v="Germany"/>
    <x v="0"/>
    <n v="2331.3894201397202"/>
    <s v="Kg"/>
    <n v="2331.39"/>
  </r>
  <r>
    <n v="498"/>
    <n v="290511"/>
    <n v="376"/>
    <x v="0"/>
    <x v="0"/>
    <n v="0.375"/>
    <s v="H5"/>
    <s v="MDA"/>
    <x v="81"/>
    <s v="Alcohols; saturated monohydric, methanol (methyl alcohol)"/>
    <s v="ISR"/>
    <s v="Israel"/>
    <x v="0"/>
    <n v="0"/>
    <s v="N.Q."/>
    <m/>
  </r>
  <r>
    <n v="498"/>
    <n v="290511"/>
    <n v="410"/>
    <x v="0"/>
    <x v="0"/>
    <n v="7.6999999999999999E-2"/>
    <s v="H5"/>
    <s v="MDA"/>
    <x v="81"/>
    <s v="Alcohols; saturated monohydric, methanol (methyl alcohol)"/>
    <s v="KOR"/>
    <s v="Korea Rep."/>
    <x v="0"/>
    <n v="12"/>
    <s v="Kg"/>
    <n v="12"/>
  </r>
  <r>
    <n v="498"/>
    <n v="290511"/>
    <n v="616"/>
    <x v="0"/>
    <x v="0"/>
    <n v="3.1059999999999999"/>
    <s v="H5"/>
    <s v="MDA"/>
    <x v="81"/>
    <s v="Alcohols; saturated monohydric, methanol (methyl alcohol)"/>
    <s v="POL"/>
    <s v="Poland"/>
    <x v="0"/>
    <n v="3963"/>
    <s v="Kg"/>
    <n v="3963"/>
  </r>
  <r>
    <n v="498"/>
    <n v="290511"/>
    <n v="642"/>
    <x v="0"/>
    <x v="0"/>
    <n v="10.673999999999999"/>
    <s v="H5"/>
    <s v="MDA"/>
    <x v="81"/>
    <s v="Alcohols; saturated monohydric, methanol (methyl alcohol)"/>
    <s v="ROM"/>
    <s v="Romania"/>
    <x v="0"/>
    <n v="20745"/>
    <s v="Kg"/>
    <n v="20745"/>
  </r>
  <r>
    <n v="498"/>
    <n v="290511"/>
    <n v="643"/>
    <x v="0"/>
    <x v="0"/>
    <n v="156.78200000000001"/>
    <s v="H5"/>
    <s v="MDA"/>
    <x v="81"/>
    <s v="Alcohols; saturated monohydric, methanol (methyl alcohol)"/>
    <s v="RUS"/>
    <s v="Russian Fed"/>
    <x v="0"/>
    <n v="302900"/>
    <s v="Kg"/>
    <n v="302900"/>
  </r>
  <r>
    <n v="498"/>
    <n v="290511"/>
    <n v="688"/>
    <x v="0"/>
    <x v="0"/>
    <n v="21.998000000000001"/>
    <s v="H5"/>
    <s v="MDA"/>
    <x v="81"/>
    <s v="Alcohols; saturated monohydric, methanol (methyl alcohol)"/>
    <s v="SER"/>
    <s v="Yugoslavia"/>
    <x v="0"/>
    <n v="22960"/>
    <s v="Kg"/>
    <n v="22960"/>
  </r>
  <r>
    <n v="498"/>
    <n v="290511"/>
    <n v="724"/>
    <x v="0"/>
    <x v="0"/>
    <n v="0.104"/>
    <s v="H5"/>
    <s v="MDA"/>
    <x v="81"/>
    <s v="Alcohols; saturated monohydric, methanol (methyl alcohol)"/>
    <s v="ESP"/>
    <s v="Spain"/>
    <x v="0"/>
    <n v="16"/>
    <s v="Kg"/>
    <n v="16"/>
  </r>
  <r>
    <n v="498"/>
    <n v="290511"/>
    <n v="757"/>
    <x v="0"/>
    <x v="0"/>
    <n v="2.4E-2"/>
    <s v="H5"/>
    <s v="MDA"/>
    <x v="81"/>
    <s v="Alcohols; saturated monohydric, methanol (methyl alcohol)"/>
    <s v="CHE"/>
    <s v="Switz.Liecht"/>
    <x v="0"/>
    <n v="42.491672643238502"/>
    <s v="Kg"/>
    <n v="42.49"/>
  </r>
  <r>
    <n v="498"/>
    <n v="290511"/>
    <n v="826"/>
    <x v="0"/>
    <x v="0"/>
    <n v="0.434"/>
    <s v="H5"/>
    <s v="MDA"/>
    <x v="81"/>
    <s v="Alcohols; saturated monohydric, methanol (methyl alcohol)"/>
    <s v="GBR"/>
    <s v="Untd.Kingdom"/>
    <x v="0"/>
    <n v="40"/>
    <s v="Kg"/>
    <n v="40"/>
  </r>
  <r>
    <n v="498"/>
    <n v="290511"/>
    <n v="842"/>
    <x v="0"/>
    <x v="0"/>
    <n v="5.4960000000000004"/>
    <s v="H5"/>
    <s v="MDA"/>
    <x v="81"/>
    <s v="Alcohols; saturated monohydric, methanol (methyl alcohol)"/>
    <s v="USA"/>
    <s v="USA,PR,USVI"/>
    <x v="0"/>
    <n v="1216.2271894174801"/>
    <s v="Kg"/>
    <n v="1216.23"/>
  </r>
  <r>
    <n v="498"/>
    <n v="290511"/>
    <n v="862"/>
    <x v="0"/>
    <x v="0"/>
    <n v="13.103999999999999"/>
    <s v="H5"/>
    <s v="MDA"/>
    <x v="81"/>
    <s v="Alcohols; saturated monohydric, methanol (methyl alcohol)"/>
    <s v="VEN"/>
    <s v="Venezuela"/>
    <x v="0"/>
    <n v="24000"/>
    <s v="Kg"/>
    <n v="24000"/>
  </r>
  <r>
    <n v="499"/>
    <n v="290511"/>
    <n v="0"/>
    <x v="0"/>
    <x v="0"/>
    <n v="52.846780589063997"/>
    <s v="H5"/>
    <s v="MNT"/>
    <x v="82"/>
    <s v="Alcohols; saturated monohydric, methanol (methyl alcohol)"/>
    <s v="WLD"/>
    <s v="World"/>
    <x v="0"/>
    <n v="84803.8631676277"/>
    <s v="Kg"/>
    <n v="84803.86"/>
  </r>
  <r>
    <n v="499"/>
    <n v="290511"/>
    <n v="203"/>
    <x v="0"/>
    <x v="0"/>
    <n v="0.16366670812799999"/>
    <s v="H5"/>
    <s v="MNT"/>
    <x v="82"/>
    <s v="Alcohols; saturated monohydric, methanol (methyl alcohol)"/>
    <s v="CZE"/>
    <s v="Czech Rep"/>
    <x v="0"/>
    <n v="30"/>
    <s v="Kg"/>
    <n v="30"/>
  </r>
  <r>
    <n v="499"/>
    <n v="290511"/>
    <n v="251"/>
    <x v="0"/>
    <x v="0"/>
    <n v="7.8190007280000001E-3"/>
    <s v="H5"/>
    <s v="MNT"/>
    <x v="82"/>
    <s v="Alcohols; saturated monohydric, methanol (methyl alcohol)"/>
    <s v="FRA"/>
    <s v="France+Monac"/>
    <x v="0"/>
    <n v="1.8"/>
    <s v="Kg"/>
    <n v="1.8"/>
  </r>
  <r>
    <n v="499"/>
    <n v="290511"/>
    <n v="276"/>
    <x v="0"/>
    <x v="0"/>
    <n v="0.66166962892799996"/>
    <s v="H5"/>
    <s v="MNT"/>
    <x v="82"/>
    <s v="Alcohols; saturated monohydric, methanol (methyl alcohol)"/>
    <s v="DEU"/>
    <s v="Germany"/>
    <x v="0"/>
    <n v="514.56316762772406"/>
    <s v="Kg"/>
    <n v="514.55999999999995"/>
  </r>
  <r>
    <n v="499"/>
    <n v="290511"/>
    <n v="348"/>
    <x v="0"/>
    <x v="0"/>
    <n v="9.6525031680000009"/>
    <s v="H5"/>
    <s v="MNT"/>
    <x v="82"/>
    <s v="Alcohols; saturated monohydric, methanol (methyl alcohol)"/>
    <s v="HUN"/>
    <s v="Hungary"/>
    <x v="0"/>
    <n v="12000"/>
    <s v="Kg"/>
    <n v="12000"/>
  </r>
  <r>
    <n v="499"/>
    <n v="290511"/>
    <n v="688"/>
    <x v="0"/>
    <x v="0"/>
    <n v="42.361122083280002"/>
    <s v="H5"/>
    <s v="MNT"/>
    <x v="82"/>
    <s v="Alcohols; saturated monohydric, methanol (methyl alcohol)"/>
    <s v="SER"/>
    <s v="Yugoslavia"/>
    <x v="0"/>
    <n v="72257.5"/>
    <s v="Kg"/>
    <n v="72257.5"/>
  </r>
  <r>
    <n v="504"/>
    <n v="290511"/>
    <n v="0"/>
    <x v="0"/>
    <x v="0"/>
    <n v="152.03886718254"/>
    <s v="H5"/>
    <s v="MAR"/>
    <x v="83"/>
    <s v="Alcohols; saturated monohydric, methanol (methyl alcohol)"/>
    <s v="WLD"/>
    <s v="World"/>
    <x v="0"/>
    <n v="118974.24"/>
    <s v="Kg"/>
    <n v="118974.24"/>
  </r>
  <r>
    <n v="504"/>
    <n v="290511"/>
    <n v="56"/>
    <x v="0"/>
    <x v="0"/>
    <n v="2.00256228E-2"/>
    <s v="H5"/>
    <s v="MAR"/>
    <x v="83"/>
    <s v="Alcohols; saturated monohydric, methanol (methyl alcohol)"/>
    <s v="BEL"/>
    <s v="Belgium"/>
    <x v="0"/>
    <n v="2.5"/>
    <s v="Kg"/>
    <n v="2.5"/>
  </r>
  <r>
    <n v="504"/>
    <n v="290511"/>
    <n v="251"/>
    <x v="0"/>
    <x v="0"/>
    <n v="25.86676321038"/>
    <s v="H5"/>
    <s v="MAR"/>
    <x v="83"/>
    <s v="Alcohols; saturated monohydric, methanol (methyl alcohol)"/>
    <s v="FRA"/>
    <s v="France+Monac"/>
    <x v="0"/>
    <n v="6755.55"/>
    <s v="Kg"/>
    <n v="6755.55"/>
  </r>
  <r>
    <n v="504"/>
    <n v="290511"/>
    <n v="276"/>
    <x v="0"/>
    <x v="0"/>
    <n v="34.09429033776"/>
    <s v="H5"/>
    <s v="MAR"/>
    <x v="83"/>
    <s v="Alcohols; saturated monohydric, methanol (methyl alcohol)"/>
    <s v="DEU"/>
    <s v="Germany"/>
    <x v="0"/>
    <n v="23575.34"/>
    <s v="Kg"/>
    <n v="23575.34"/>
  </r>
  <r>
    <n v="504"/>
    <n v="290511"/>
    <n v="528"/>
    <x v="0"/>
    <x v="0"/>
    <n v="9.4547640446399992"/>
    <s v="H5"/>
    <s v="MAR"/>
    <x v="83"/>
    <s v="Alcohols; saturated monohydric, methanol (methyl alcohol)"/>
    <s v="NLD"/>
    <s v="Netherlands"/>
    <x v="0"/>
    <n v="8426.7000000000007"/>
    <s v="Kg"/>
    <n v="8426.7000000000007"/>
  </r>
  <r>
    <n v="504"/>
    <n v="290511"/>
    <n v="579"/>
    <x v="0"/>
    <x v="0"/>
    <n v="6.2117256856400003"/>
    <s v="H5"/>
    <s v="MAR"/>
    <x v="83"/>
    <s v="Alcohols; saturated monohydric, methanol (methyl alcohol)"/>
    <s v="NOR"/>
    <s v="Norway,Sb,JM"/>
    <x v="0"/>
    <n v="2100.7399999999998"/>
    <s v="Kg"/>
    <n v="2100.7399999999998"/>
  </r>
  <r>
    <n v="504"/>
    <n v="290511"/>
    <n v="699"/>
    <x v="0"/>
    <x v="0"/>
    <n v="4.91751418546"/>
    <s v="H5"/>
    <s v="MAR"/>
    <x v="83"/>
    <s v="Alcohols; saturated monohydric, methanol (methyl alcohol)"/>
    <s v="IND"/>
    <s v="India"/>
    <x v="0"/>
    <n v="1980"/>
    <s v="Kg"/>
    <n v="1980"/>
  </r>
  <r>
    <n v="504"/>
    <n v="290511"/>
    <n v="724"/>
    <x v="0"/>
    <x v="0"/>
    <n v="24.46674966974"/>
    <s v="H5"/>
    <s v="MAR"/>
    <x v="83"/>
    <s v="Alcohols; saturated monohydric, methanol (methyl alcohol)"/>
    <s v="ESP"/>
    <s v="Spain"/>
    <x v="0"/>
    <n v="21322.74"/>
    <s v="Kg"/>
    <n v="21322.74"/>
  </r>
  <r>
    <n v="504"/>
    <n v="290511"/>
    <n v="780"/>
    <x v="0"/>
    <x v="0"/>
    <n v="10.141086639379999"/>
    <s v="H5"/>
    <s v="MAR"/>
    <x v="83"/>
    <s v="Alcohols; saturated monohydric, methanol (methyl alcohol)"/>
    <s v="TTO"/>
    <s v="Trinidad Tbg"/>
    <x v="0"/>
    <n v="4570.67"/>
    <s v="Kg"/>
    <n v="4570.67"/>
  </r>
  <r>
    <n v="504"/>
    <n v="290511"/>
    <n v="842"/>
    <x v="0"/>
    <x v="0"/>
    <n v="36.865947786740001"/>
    <s v="H5"/>
    <s v="MAR"/>
    <x v="83"/>
    <s v="Alcohols; saturated monohydric, methanol (methyl alcohol)"/>
    <s v="USA"/>
    <s v="USA,PR,USVI"/>
    <x v="0"/>
    <n v="50240"/>
    <s v="Kg"/>
    <n v="50240"/>
  </r>
  <r>
    <n v="508"/>
    <n v="290511"/>
    <n v="0"/>
    <x v="0"/>
    <x v="0"/>
    <n v="96.981160000000003"/>
    <s v="H5"/>
    <s v="MOZ"/>
    <x v="84"/>
    <s v="Alcohols; saturated monohydric, methanol (methyl alcohol)"/>
    <s v="WLD"/>
    <s v="World"/>
    <x v="0"/>
    <n v="76739.596923245103"/>
    <s v="Kg"/>
    <n v="76739.600000000006"/>
  </r>
  <r>
    <n v="508"/>
    <n v="290511"/>
    <n v="156"/>
    <x v="0"/>
    <x v="0"/>
    <n v="0.62451000000000001"/>
    <s v="H5"/>
    <s v="MOZ"/>
    <x v="84"/>
    <s v="Alcohols; saturated monohydric, methanol (methyl alcohol)"/>
    <s v="CHN"/>
    <s v="China"/>
    <x v="0"/>
    <n v="50"/>
    <s v="Kg"/>
    <n v="50"/>
  </r>
  <r>
    <n v="508"/>
    <n v="290511"/>
    <n v="251"/>
    <x v="0"/>
    <x v="0"/>
    <n v="0.45810000000000001"/>
    <s v="H5"/>
    <s v="MOZ"/>
    <x v="84"/>
    <s v="Alcohols; saturated monohydric, methanol (methyl alcohol)"/>
    <s v="FRA"/>
    <s v="France+Monac"/>
    <x v="0"/>
    <n v="10"/>
    <s v="Kg"/>
    <n v="10"/>
  </r>
  <r>
    <n v="508"/>
    <n v="290511"/>
    <n v="276"/>
    <x v="0"/>
    <x v="0"/>
    <n v="4.206E-2"/>
    <s v="H5"/>
    <s v="MOZ"/>
    <x v="84"/>
    <s v="Alcohols; saturated monohydric, methanol (methyl alcohol)"/>
    <s v="DEU"/>
    <s v="Germany"/>
    <x v="0"/>
    <n v="1"/>
    <s v="Kg"/>
    <n v="1"/>
  </r>
  <r>
    <n v="508"/>
    <n v="290511"/>
    <n v="710"/>
    <x v="0"/>
    <x v="0"/>
    <n v="84.781700000000001"/>
    <s v="H5"/>
    <s v="MOZ"/>
    <x v="84"/>
    <s v="Alcohols; saturated monohydric, methanol (methyl alcohol)"/>
    <s v="ZAF"/>
    <s v="South Africa"/>
    <x v="0"/>
    <n v="75963.596923245103"/>
    <s v="Kg"/>
    <n v="75963.600000000006"/>
  </r>
  <r>
    <n v="508"/>
    <n v="290511"/>
    <n v="784"/>
    <x v="0"/>
    <x v="0"/>
    <n v="11.07479"/>
    <s v="H5"/>
    <s v="MOZ"/>
    <x v="84"/>
    <s v="Alcohols; saturated monohydric, methanol (methyl alcohol)"/>
    <s v="ARE"/>
    <s v="Untd Arab Em"/>
    <x v="0"/>
    <n v="715"/>
    <s v="Kg"/>
    <n v="715"/>
  </r>
  <r>
    <n v="512"/>
    <n v="290511"/>
    <n v="0"/>
    <x v="0"/>
    <x v="0"/>
    <n v="3459.2457683184002"/>
    <s v="H5"/>
    <s v="OMN"/>
    <x v="85"/>
    <s v="Alcohols; saturated monohydric, methanol (methyl alcohol)"/>
    <s v="WLD"/>
    <s v="World"/>
    <x v="0"/>
    <n v="0"/>
    <s v="N.Q."/>
    <m/>
  </r>
  <r>
    <n v="512"/>
    <n v="290511"/>
    <n v="56"/>
    <x v="0"/>
    <x v="0"/>
    <n v="1.9453836120400001"/>
    <s v="H5"/>
    <s v="OMN"/>
    <x v="85"/>
    <s v="Alcohols; saturated monohydric, methanol (methyl alcohol)"/>
    <s v="BEL"/>
    <s v="Belgium"/>
    <x v="0"/>
    <n v="1044"/>
    <s v="Kg"/>
    <n v="1044"/>
  </r>
  <r>
    <n v="512"/>
    <n v="290511"/>
    <n v="276"/>
    <x v="0"/>
    <x v="0"/>
    <n v="18.985695678999999"/>
    <s v="H5"/>
    <s v="OMN"/>
    <x v="85"/>
    <s v="Alcohols; saturated monohydric, methanol (methyl alcohol)"/>
    <s v="DEU"/>
    <s v="Germany"/>
    <x v="0"/>
    <n v="461"/>
    <s v="Kg"/>
    <n v="461"/>
  </r>
  <r>
    <n v="512"/>
    <n v="290511"/>
    <n v="442"/>
    <x v="0"/>
    <x v="0"/>
    <n v="0.33029908921000001"/>
    <s v="H5"/>
    <s v="OMN"/>
    <x v="85"/>
    <s v="Alcohols; saturated monohydric, methanol (methyl alcohol)"/>
    <s v="LUX"/>
    <s v="Luxemberg"/>
    <x v="0"/>
    <n v="34"/>
    <s v="Kg"/>
    <n v="34"/>
  </r>
  <r>
    <n v="512"/>
    <n v="290511"/>
    <n v="528"/>
    <x v="0"/>
    <x v="0"/>
    <n v="1.4798439508700001"/>
    <s v="H5"/>
    <s v="OMN"/>
    <x v="85"/>
    <s v="Alcohols; saturated monohydric, methanol (methyl alcohol)"/>
    <s v="NLD"/>
    <s v="Netherlands"/>
    <x v="0"/>
    <n v="0"/>
    <s v="N.Q."/>
    <m/>
  </r>
  <r>
    <n v="512"/>
    <n v="290511"/>
    <n v="616"/>
    <x v="0"/>
    <x v="0"/>
    <n v="8.2678803511699996"/>
    <s v="H5"/>
    <s v="OMN"/>
    <x v="85"/>
    <s v="Alcohols; saturated monohydric, methanol (methyl alcohol)"/>
    <s v="POL"/>
    <s v="Poland"/>
    <x v="0"/>
    <n v="2112"/>
    <s v="Kg"/>
    <n v="2112"/>
  </r>
  <r>
    <n v="512"/>
    <n v="290511"/>
    <n v="634"/>
    <x v="0"/>
    <x v="0"/>
    <n v="753.83875044573006"/>
    <s v="H5"/>
    <s v="OMN"/>
    <x v="85"/>
    <s v="Alcohols; saturated monohydric, methanol (methyl alcohol)"/>
    <s v="QAT"/>
    <s v="Qatar"/>
    <x v="0"/>
    <n v="2500070"/>
    <s v="Kg"/>
    <n v="2500070"/>
  </r>
  <r>
    <n v="512"/>
    <n v="290511"/>
    <n v="682"/>
    <x v="0"/>
    <x v="0"/>
    <n v="1392.9700888473101"/>
    <s v="H5"/>
    <s v="OMN"/>
    <x v="85"/>
    <s v="Alcohols; saturated monohydric, methanol (methyl alcohol)"/>
    <s v="SAU"/>
    <s v="Saudi Arabia"/>
    <x v="0"/>
    <n v="4591800"/>
    <s v="Kg"/>
    <n v="4591800"/>
  </r>
  <r>
    <n v="512"/>
    <n v="290511"/>
    <n v="699"/>
    <x v="0"/>
    <x v="0"/>
    <n v="933.62028462471005"/>
    <s v="H5"/>
    <s v="OMN"/>
    <x v="85"/>
    <s v="Alcohols; saturated monohydric, methanol (methyl alcohol)"/>
    <s v="IND"/>
    <s v="India"/>
    <x v="0"/>
    <n v="3009280"/>
    <s v="Kg"/>
    <n v="3009280"/>
  </r>
  <r>
    <n v="512"/>
    <n v="290511"/>
    <n v="784"/>
    <x v="0"/>
    <x v="0"/>
    <n v="336.18465487049002"/>
    <s v="H5"/>
    <s v="OMN"/>
    <x v="85"/>
    <s v="Alcohols; saturated monohydric, methanol (methyl alcohol)"/>
    <s v="ARE"/>
    <s v="Untd Arab Em"/>
    <x v="0"/>
    <n v="992984"/>
    <s v="Kg"/>
    <n v="992984"/>
  </r>
  <r>
    <n v="512"/>
    <n v="290511"/>
    <n v="792"/>
    <x v="0"/>
    <x v="0"/>
    <n v="5.5656696922000002"/>
    <s v="H5"/>
    <s v="OMN"/>
    <x v="85"/>
    <s v="Alcohols; saturated monohydric, methanol (methyl alcohol)"/>
    <s v="TUR"/>
    <s v="Turkey"/>
    <x v="0"/>
    <n v="966"/>
    <s v="Kg"/>
    <n v="966"/>
  </r>
  <r>
    <n v="512"/>
    <n v="290511"/>
    <n v="826"/>
    <x v="0"/>
    <x v="0"/>
    <n v="1.0975292570599999"/>
    <s v="H5"/>
    <s v="OMN"/>
    <x v="85"/>
    <s v="Alcohols; saturated monohydric, methanol (methyl alcohol)"/>
    <s v="GBR"/>
    <s v="Untd.Kingdom"/>
    <x v="0"/>
    <n v="133"/>
    <s v="Kg"/>
    <n v="133"/>
  </r>
  <r>
    <n v="512"/>
    <n v="290511"/>
    <n v="842"/>
    <x v="0"/>
    <x v="0"/>
    <n v="4.9596878986100004"/>
    <s v="H5"/>
    <s v="OMN"/>
    <x v="85"/>
    <s v="Alcohols; saturated monohydric, methanol (methyl alcohol)"/>
    <s v="USA"/>
    <s v="USA,PR,USVI"/>
    <x v="0"/>
    <n v="15942.6845565395"/>
    <s v="Kg"/>
    <n v="15942.68"/>
  </r>
  <r>
    <n v="516"/>
    <n v="290511"/>
    <n v="0"/>
    <x v="0"/>
    <x v="0"/>
    <n v="207.91816600000001"/>
    <s v="H5"/>
    <s v="NAM"/>
    <x v="86"/>
    <s v="Alcohols; saturated monohydric, methanol (methyl alcohol)"/>
    <s v="WLD"/>
    <s v="World"/>
    <x v="0"/>
    <n v="196388.38699999999"/>
    <s v="Kg"/>
    <n v="196388.39"/>
  </r>
  <r>
    <n v="516"/>
    <n v="290511"/>
    <n v="251"/>
    <x v="0"/>
    <x v="0"/>
    <n v="0.48524400000000001"/>
    <s v="H5"/>
    <s v="NAM"/>
    <x v="86"/>
    <s v="Alcohols; saturated monohydric, methanol (methyl alcohol)"/>
    <s v="FRA"/>
    <s v="France+Monac"/>
    <x v="0"/>
    <n v="115.75"/>
    <s v="Kg"/>
    <n v="115.75"/>
  </r>
  <r>
    <n v="516"/>
    <n v="290511"/>
    <n v="528"/>
    <x v="0"/>
    <x v="0"/>
    <n v="6.3087000000000004E-2"/>
    <s v="H5"/>
    <s v="NAM"/>
    <x v="86"/>
    <s v="Alcohols; saturated monohydric, methanol (methyl alcohol)"/>
    <s v="NLD"/>
    <s v="Netherlands"/>
    <x v="0"/>
    <n v="4.8630000000000004"/>
    <s v="Kg"/>
    <n v="4.8600000000000003"/>
  </r>
  <r>
    <n v="516"/>
    <n v="290511"/>
    <n v="710"/>
    <x v="0"/>
    <x v="0"/>
    <n v="207.369834"/>
    <s v="H5"/>
    <s v="NAM"/>
    <x v="86"/>
    <s v="Alcohols; saturated monohydric, methanol (methyl alcohol)"/>
    <s v="ZAF"/>
    <s v="South Africa"/>
    <x v="0"/>
    <n v="196267.774"/>
    <s v="Kg"/>
    <n v="196267.77"/>
  </r>
  <r>
    <n v="524"/>
    <n v="290511"/>
    <n v="0"/>
    <x v="0"/>
    <x v="0"/>
    <n v="1958.45715"/>
    <s v="H5"/>
    <s v="NPL"/>
    <x v="87"/>
    <s v="Alcohols; saturated monohydric, methanol (methyl alcohol)"/>
    <s v="WLD"/>
    <s v="World"/>
    <x v="0"/>
    <n v="4098872"/>
    <s v="Kg"/>
    <n v="4098872"/>
  </r>
  <r>
    <n v="524"/>
    <n v="290511"/>
    <n v="251"/>
    <x v="0"/>
    <x v="0"/>
    <n v="2.2749999999999999E-2"/>
    <s v="H5"/>
    <s v="NPL"/>
    <x v="87"/>
    <s v="Alcohols; saturated monohydric, methanol (methyl alcohol)"/>
    <s v="FRA"/>
    <s v="France+Monac"/>
    <x v="0"/>
    <n v="1"/>
    <s v="Kg"/>
    <n v="1"/>
  </r>
  <r>
    <n v="524"/>
    <n v="290511"/>
    <n v="276"/>
    <x v="0"/>
    <x v="0"/>
    <n v="3.6060000000000002E-2"/>
    <s v="H5"/>
    <s v="NPL"/>
    <x v="87"/>
    <s v="Alcohols; saturated monohydric, methanol (methyl alcohol)"/>
    <s v="DEU"/>
    <s v="Germany"/>
    <x v="0"/>
    <n v="1"/>
    <s v="Kg"/>
    <n v="1"/>
  </r>
  <r>
    <n v="524"/>
    <n v="290511"/>
    <n v="699"/>
    <x v="0"/>
    <x v="0"/>
    <n v="1958.39834"/>
    <s v="H5"/>
    <s v="NPL"/>
    <x v="87"/>
    <s v="Alcohols; saturated monohydric, methanol (methyl alcohol)"/>
    <s v="IND"/>
    <s v="India"/>
    <x v="0"/>
    <n v="4098870"/>
    <s v="Kg"/>
    <n v="4098870"/>
  </r>
  <r>
    <n v="528"/>
    <n v="290511"/>
    <n v="0"/>
    <x v="0"/>
    <x v="0"/>
    <n v="929741.56506878405"/>
    <s v="H5"/>
    <s v="NLD"/>
    <x v="88"/>
    <s v="Alcohols; saturated monohydric, methanol (methyl alcohol)"/>
    <s v="WLD"/>
    <s v="World"/>
    <x v="0"/>
    <n v="2551559053"/>
    <s v="Kg"/>
    <n v="2551559053"/>
  </r>
  <r>
    <n v="528"/>
    <n v="290511"/>
    <n v="31"/>
    <x v="0"/>
    <x v="0"/>
    <n v="8899.5885996105008"/>
    <s v="H5"/>
    <s v="NLD"/>
    <x v="88"/>
    <s v="Alcohols; saturated monohydric, methanol (methyl alcohol)"/>
    <s v="AZE"/>
    <s v="Azerbaijan"/>
    <x v="0"/>
    <n v="19976300"/>
    <s v="Kg"/>
    <n v="19976300"/>
  </r>
  <r>
    <n v="528"/>
    <n v="290511"/>
    <n v="40"/>
    <x v="0"/>
    <x v="0"/>
    <n v="9.7102979451000007"/>
    <s v="H5"/>
    <s v="NLD"/>
    <x v="88"/>
    <s v="Alcohols; saturated monohydric, methanol (methyl alcohol)"/>
    <s v="AUT"/>
    <s v="Austria"/>
    <x v="0"/>
    <n v="29295"/>
    <s v="Kg"/>
    <n v="29295"/>
  </r>
  <r>
    <n v="528"/>
    <n v="290511"/>
    <n v="56"/>
    <x v="0"/>
    <x v="0"/>
    <n v="32466.003885283"/>
    <s v="H5"/>
    <s v="NLD"/>
    <x v="88"/>
    <s v="Alcohols; saturated monohydric, methanol (methyl alcohol)"/>
    <s v="BEL"/>
    <s v="Belgium"/>
    <x v="0"/>
    <n v="84834800"/>
    <s v="Kg"/>
    <n v="84834800"/>
  </r>
  <r>
    <n v="528"/>
    <n v="290511"/>
    <n v="100"/>
    <x v="0"/>
    <x v="0"/>
    <n v="8.1242431893900005"/>
    <s v="H5"/>
    <s v="NLD"/>
    <x v="88"/>
    <s v="Alcohols; saturated monohydric, methanol (methyl alcohol)"/>
    <s v="BGR"/>
    <s v="Bulgaria"/>
    <x v="0"/>
    <n v="24535"/>
    <s v="Kg"/>
    <n v="24535"/>
  </r>
  <r>
    <n v="528"/>
    <n v="290511"/>
    <n v="156"/>
    <x v="0"/>
    <x v="0"/>
    <n v="11.718590991479999"/>
    <s v="H5"/>
    <s v="NLD"/>
    <x v="88"/>
    <s v="Alcohols; saturated monohydric, methanol (methyl alcohol)"/>
    <s v="CHN"/>
    <s v="China"/>
    <x v="0"/>
    <n v="1600"/>
    <s v="Kg"/>
    <n v="1600"/>
  </r>
  <r>
    <n v="528"/>
    <n v="290511"/>
    <n v="191"/>
    <x v="0"/>
    <x v="0"/>
    <n v="0.26848205037"/>
    <s v="H5"/>
    <s v="NLD"/>
    <x v="88"/>
    <s v="Alcohols; saturated monohydric, methanol (methyl alcohol)"/>
    <s v="HRV"/>
    <s v="Croatia"/>
    <x v="0"/>
    <n v="812"/>
    <s v="Kg"/>
    <n v="812"/>
  </r>
  <r>
    <n v="528"/>
    <n v="290511"/>
    <n v="196"/>
    <x v="0"/>
    <x v="0"/>
    <n v="8.9888263560000001E-2"/>
    <s v="H5"/>
    <s v="NLD"/>
    <x v="88"/>
    <s v="Alcohols; saturated monohydric, methanol (methyl alcohol)"/>
    <s v="CYP"/>
    <s v="Cyprus"/>
    <x v="0"/>
    <n v="275"/>
    <s v="Kg"/>
    <n v="275"/>
  </r>
  <r>
    <n v="528"/>
    <n v="290511"/>
    <n v="203"/>
    <x v="0"/>
    <x v="0"/>
    <n v="0.41514184880999999"/>
    <s v="H5"/>
    <s v="NLD"/>
    <x v="88"/>
    <s v="Alcohols; saturated monohydric, methanol (methyl alcohol)"/>
    <s v="CZE"/>
    <s v="Czech Rep"/>
    <x v="0"/>
    <n v="1256"/>
    <s v="Kg"/>
    <n v="1256"/>
  </r>
  <r>
    <n v="528"/>
    <n v="290511"/>
    <n v="208"/>
    <x v="0"/>
    <x v="0"/>
    <n v="412.38842936831998"/>
    <s v="H5"/>
    <s v="NLD"/>
    <x v="88"/>
    <s v="Alcohols; saturated monohydric, methanol (methyl alcohol)"/>
    <s v="DNK"/>
    <s v="Denmark"/>
    <x v="0"/>
    <n v="1243680"/>
    <s v="Kg"/>
    <n v="1243680"/>
  </r>
  <r>
    <n v="528"/>
    <n v="290511"/>
    <n v="226"/>
    <x v="0"/>
    <x v="0"/>
    <n v="179442.680926398"/>
    <s v="H5"/>
    <s v="NLD"/>
    <x v="88"/>
    <s v="Alcohols; saturated monohydric, methanol (methyl alcohol)"/>
    <s v="GNQ"/>
    <s v="Eq.Guinea"/>
    <x v="0"/>
    <n v="547734000"/>
    <s v="Kg"/>
    <n v="547734000"/>
  </r>
  <r>
    <n v="528"/>
    <n v="290511"/>
    <n v="233"/>
    <x v="0"/>
    <x v="0"/>
    <n v="0.16203542247"/>
    <s v="H5"/>
    <s v="NLD"/>
    <x v="88"/>
    <s v="Alcohols; saturated monohydric, methanol (methyl alcohol)"/>
    <s v="EST"/>
    <s v="Estonia"/>
    <x v="0"/>
    <n v="483"/>
    <s v="Kg"/>
    <n v="483"/>
  </r>
  <r>
    <n v="528"/>
    <n v="290511"/>
    <n v="246"/>
    <x v="0"/>
    <x v="0"/>
    <n v="44396.953533942797"/>
    <s v="H5"/>
    <s v="NLD"/>
    <x v="88"/>
    <s v="Alcohols; saturated monohydric, methanol (methyl alcohol)"/>
    <s v="FIN"/>
    <s v="Finland"/>
    <x v="0"/>
    <n v="128631000"/>
    <s v="Kg"/>
    <n v="128631000"/>
  </r>
  <r>
    <n v="528"/>
    <n v="290511"/>
    <n v="251"/>
    <x v="0"/>
    <x v="0"/>
    <n v="118.23973153100999"/>
    <s v="H5"/>
    <s v="NLD"/>
    <x v="88"/>
    <s v="Alcohols; saturated monohydric, methanol (methyl alcohol)"/>
    <s v="FRA"/>
    <s v="France+Monac"/>
    <x v="0"/>
    <n v="58200"/>
    <s v="Kg"/>
    <n v="58200"/>
  </r>
  <r>
    <n v="528"/>
    <n v="290511"/>
    <n v="268"/>
    <x v="0"/>
    <x v="0"/>
    <n v="13068.5601366512"/>
    <s v="H5"/>
    <s v="NLD"/>
    <x v="88"/>
    <s v="Alcohols; saturated monohydric, methanol (methyl alcohol)"/>
    <s v="GEO"/>
    <s v="Georgia"/>
    <x v="0"/>
    <n v="33003100"/>
    <s v="Kg"/>
    <n v="33003100"/>
  </r>
  <r>
    <n v="528"/>
    <n v="290511"/>
    <n v="276"/>
    <x v="0"/>
    <x v="0"/>
    <n v="52632.871063402999"/>
    <s v="H5"/>
    <s v="NLD"/>
    <x v="88"/>
    <s v="Alcohols; saturated monohydric, methanol (methyl alcohol)"/>
    <s v="DEU"/>
    <s v="Germany"/>
    <x v="0"/>
    <n v="114243000"/>
    <s v="Kg"/>
    <n v="114243000"/>
  </r>
  <r>
    <n v="528"/>
    <n v="290511"/>
    <n v="288"/>
    <x v="0"/>
    <x v="0"/>
    <n v="8.3974562010000003E-2"/>
    <s v="H5"/>
    <s v="NLD"/>
    <x v="88"/>
    <s v="Alcohols; saturated monohydric, methanol (methyl alcohol)"/>
    <s v="GHA"/>
    <s v="Ghana"/>
    <x v="0"/>
    <n v="12"/>
    <s v="Kg"/>
    <n v="12"/>
  </r>
  <r>
    <n v="528"/>
    <n v="290511"/>
    <n v="300"/>
    <x v="0"/>
    <x v="0"/>
    <n v="0.89533441466999997"/>
    <s v="H5"/>
    <s v="NLD"/>
    <x v="88"/>
    <s v="Alcohols; saturated monohydric, methanol (methyl alcohol)"/>
    <s v="GRC"/>
    <s v="Greece"/>
    <x v="0"/>
    <n v="2700"/>
    <s v="Kg"/>
    <n v="2700"/>
  </r>
  <r>
    <n v="528"/>
    <n v="290511"/>
    <n v="348"/>
    <x v="0"/>
    <x v="0"/>
    <n v="2.6789068021500002"/>
    <s v="H5"/>
    <s v="NLD"/>
    <x v="88"/>
    <s v="Alcohols; saturated monohydric, methanol (methyl alcohol)"/>
    <s v="HUN"/>
    <s v="Hungary"/>
    <x v="0"/>
    <n v="8089"/>
    <s v="Kg"/>
    <n v="8089"/>
  </r>
  <r>
    <n v="528"/>
    <n v="290511"/>
    <n v="372"/>
    <x v="0"/>
    <x v="0"/>
    <n v="0.27321301161"/>
    <s v="H5"/>
    <s v="NLD"/>
    <x v="88"/>
    <s v="Alcohols; saturated monohydric, methanol (methyl alcohol)"/>
    <s v="IRL"/>
    <s v="Ireland"/>
    <x v="0"/>
    <n v="826"/>
    <s v="Kg"/>
    <n v="826"/>
  </r>
  <r>
    <n v="528"/>
    <n v="290511"/>
    <n v="376"/>
    <x v="0"/>
    <x v="0"/>
    <n v="274.18758962544001"/>
    <s v="H5"/>
    <s v="NLD"/>
    <x v="88"/>
    <s v="Alcohols; saturated monohydric, methanol (methyl alcohol)"/>
    <s v="ISR"/>
    <s v="Israel"/>
    <x v="0"/>
    <n v="44022"/>
    <s v="Kg"/>
    <n v="44022"/>
  </r>
  <r>
    <n v="528"/>
    <n v="290511"/>
    <n v="380"/>
    <x v="0"/>
    <x v="0"/>
    <n v="437.26855452948001"/>
    <s v="H5"/>
    <s v="NLD"/>
    <x v="88"/>
    <s v="Alcohols; saturated monohydric, methanol (methyl alcohol)"/>
    <s v="ITA"/>
    <s v="Italy"/>
    <x v="0"/>
    <n v="446984"/>
    <s v="Kg"/>
    <n v="446984"/>
  </r>
  <r>
    <n v="528"/>
    <n v="290511"/>
    <n v="392"/>
    <x v="0"/>
    <x v="0"/>
    <n v="0.19396941083999999"/>
    <s v="H5"/>
    <s v="NLD"/>
    <x v="88"/>
    <s v="Alcohols; saturated monohydric, methanol (methyl alcohol)"/>
    <s v="JPN"/>
    <s v="Japan"/>
    <x v="0"/>
    <n v="136"/>
    <s v="Kg"/>
    <n v="136"/>
  </r>
  <r>
    <n v="528"/>
    <n v="290511"/>
    <n v="428"/>
    <x v="0"/>
    <x v="0"/>
    <n v="0.64814168987999998"/>
    <s v="H5"/>
    <s v="NLD"/>
    <x v="88"/>
    <s v="Alcohols; saturated monohydric, methanol (methyl alcohol)"/>
    <s v="LVA"/>
    <s v="Latvia"/>
    <x v="0"/>
    <n v="1956"/>
    <s v="Kg"/>
    <n v="1956"/>
  </r>
  <r>
    <n v="528"/>
    <n v="290511"/>
    <n v="440"/>
    <x v="0"/>
    <x v="0"/>
    <n v="2.9816883215100001"/>
    <s v="H5"/>
    <s v="NLD"/>
    <x v="88"/>
    <s v="Alcohols; saturated monohydric, methanol (methyl alcohol)"/>
    <s v="LTU"/>
    <s v="Lithuania"/>
    <x v="0"/>
    <n v="9000"/>
    <s v="Kg"/>
    <n v="9000"/>
  </r>
  <r>
    <n v="528"/>
    <n v="290511"/>
    <n v="442"/>
    <x v="0"/>
    <x v="0"/>
    <n v="0.80071518987000001"/>
    <s v="H5"/>
    <s v="NLD"/>
    <x v="88"/>
    <s v="Alcohols; saturated monohydric, methanol (methyl alcohol)"/>
    <s v="LUX"/>
    <s v="Luxemberg"/>
    <x v="0"/>
    <n v="2054"/>
    <s v="Kg"/>
    <n v="2054"/>
  </r>
  <r>
    <n v="528"/>
    <n v="290511"/>
    <n v="470"/>
    <x v="0"/>
    <x v="0"/>
    <n v="0.11117758914"/>
    <s v="H5"/>
    <s v="NLD"/>
    <x v="88"/>
    <s v="Alcohols; saturated monohydric, methanol (methyl alcohol)"/>
    <s v="MLT"/>
    <s v="Malta"/>
    <x v="0"/>
    <n v="336"/>
    <s v="Kg"/>
    <n v="336"/>
  </r>
  <r>
    <n v="528"/>
    <n v="290511"/>
    <n v="512"/>
    <x v="0"/>
    <x v="0"/>
    <n v="59507.106770402097"/>
    <s v="H5"/>
    <s v="NLD"/>
    <x v="88"/>
    <s v="Alcohols; saturated monohydric, methanol (methyl alcohol)"/>
    <s v="OMN"/>
    <s v="Oman"/>
    <x v="0"/>
    <n v="167535000"/>
    <s v="Kg"/>
    <n v="167535000"/>
  </r>
  <r>
    <n v="528"/>
    <n v="290511"/>
    <n v="579"/>
    <x v="0"/>
    <x v="0"/>
    <n v="22521.6652876402"/>
    <s v="H5"/>
    <s v="NLD"/>
    <x v="88"/>
    <s v="Alcohols; saturated monohydric, methanol (methyl alcohol)"/>
    <s v="NOR"/>
    <s v="Norway,Sb,JM"/>
    <x v="0"/>
    <n v="63645100"/>
    <s v="Kg"/>
    <n v="63645100"/>
  </r>
  <r>
    <n v="528"/>
    <n v="290511"/>
    <n v="616"/>
    <x v="0"/>
    <x v="0"/>
    <n v="507.90417132329998"/>
    <s v="H5"/>
    <s v="NLD"/>
    <x v="88"/>
    <s v="Alcohols; saturated monohydric, methanol (methyl alcohol)"/>
    <s v="POL"/>
    <s v="Poland"/>
    <x v="0"/>
    <n v="936779"/>
    <s v="Kg"/>
    <n v="936779"/>
  </r>
  <r>
    <n v="528"/>
    <n v="290511"/>
    <n v="620"/>
    <x v="0"/>
    <x v="0"/>
    <n v="0.27676123254000001"/>
    <s v="H5"/>
    <s v="NLD"/>
    <x v="88"/>
    <s v="Alcohols; saturated monohydric, methanol (methyl alcohol)"/>
    <s v="PRT"/>
    <s v="Portugal"/>
    <x v="0"/>
    <n v="838"/>
    <s v="Kg"/>
    <n v="838"/>
  </r>
  <r>
    <n v="528"/>
    <n v="290511"/>
    <n v="634"/>
    <x v="0"/>
    <x v="0"/>
    <n v="29649.908669095399"/>
    <s v="H5"/>
    <s v="NLD"/>
    <x v="88"/>
    <s v="Alcohols; saturated monohydric, methanol (methyl alcohol)"/>
    <s v="QAT"/>
    <s v="Qatar"/>
    <x v="0"/>
    <n v="81738800"/>
    <s v="Kg"/>
    <n v="81738800"/>
  </r>
  <r>
    <n v="528"/>
    <n v="290511"/>
    <n v="642"/>
    <x v="0"/>
    <x v="0"/>
    <n v="1.1046794495400001"/>
    <s v="H5"/>
    <s v="NLD"/>
    <x v="88"/>
    <s v="Alcohols; saturated monohydric, methanol (methyl alcohol)"/>
    <s v="ROM"/>
    <s v="Romania"/>
    <x v="0"/>
    <n v="3336"/>
    <s v="Kg"/>
    <n v="3336"/>
  </r>
  <r>
    <n v="528"/>
    <n v="290511"/>
    <n v="643"/>
    <x v="0"/>
    <x v="0"/>
    <n v="61535.2473819242"/>
    <s v="H5"/>
    <s v="NLD"/>
    <x v="88"/>
    <s v="Alcohols; saturated monohydric, methanol (methyl alcohol)"/>
    <s v="RUS"/>
    <s v="Russian Fed"/>
    <x v="0"/>
    <n v="116162000"/>
    <s v="Kg"/>
    <n v="116162000"/>
  </r>
  <r>
    <n v="528"/>
    <n v="290511"/>
    <n v="682"/>
    <x v="0"/>
    <x v="0"/>
    <n v="6067.4932725093004"/>
    <s v="H5"/>
    <s v="NLD"/>
    <x v="88"/>
    <s v="Alcohols; saturated monohydric, methanol (methyl alcohol)"/>
    <s v="SAU"/>
    <s v="Saudi Arabia"/>
    <x v="0"/>
    <n v="14880600"/>
    <s v="Kg"/>
    <n v="14880600"/>
  </r>
  <r>
    <n v="528"/>
    <n v="290511"/>
    <n v="699"/>
    <x v="0"/>
    <x v="0"/>
    <n v="19.880681870789999"/>
    <s v="H5"/>
    <s v="NLD"/>
    <x v="88"/>
    <s v="Alcohols; saturated monohydric, methanol (methyl alcohol)"/>
    <s v="IND"/>
    <s v="India"/>
    <x v="0"/>
    <n v="6213"/>
    <s v="Kg"/>
    <n v="6213"/>
  </r>
  <r>
    <n v="528"/>
    <n v="290511"/>
    <n v="702"/>
    <x v="0"/>
    <x v="0"/>
    <n v="23.672547304649999"/>
    <s v="H5"/>
    <s v="NLD"/>
    <x v="88"/>
    <s v="Alcohols; saturated monohydric, methanol (methyl alcohol)"/>
    <s v="SGP"/>
    <s v="Singapore"/>
    <x v="0"/>
    <n v="11037"/>
    <s v="Kg"/>
    <n v="11037"/>
  </r>
  <r>
    <n v="528"/>
    <n v="290511"/>
    <n v="703"/>
    <x v="0"/>
    <x v="0"/>
    <n v="0.43051747284000003"/>
    <s v="H5"/>
    <s v="NLD"/>
    <x v="88"/>
    <s v="Alcohols; saturated monohydric, methanol (methyl alcohol)"/>
    <s v="SVK"/>
    <s v="Slovakia"/>
    <x v="0"/>
    <n v="1307"/>
    <s v="Kg"/>
    <n v="1307"/>
  </r>
  <r>
    <n v="528"/>
    <n v="290511"/>
    <n v="705"/>
    <x v="0"/>
    <x v="0"/>
    <n v="0.30751248060000003"/>
    <s v="H5"/>
    <s v="NLD"/>
    <x v="88"/>
    <s v="Alcohols; saturated monohydric, methanol (methyl alcohol)"/>
    <s v="SVN"/>
    <s v="Slovenia"/>
    <x v="0"/>
    <n v="931"/>
    <s v="Kg"/>
    <n v="931"/>
  </r>
  <r>
    <n v="528"/>
    <n v="290511"/>
    <n v="724"/>
    <x v="0"/>
    <x v="0"/>
    <n v="23.27751204111"/>
    <s v="H5"/>
    <s v="NLD"/>
    <x v="88"/>
    <s v="Alcohols; saturated monohydric, methanol (methyl alcohol)"/>
    <s v="ESP"/>
    <s v="Spain"/>
    <x v="0"/>
    <n v="24076"/>
    <s v="Kg"/>
    <n v="24076"/>
  </r>
  <r>
    <n v="528"/>
    <n v="290511"/>
    <n v="752"/>
    <x v="0"/>
    <x v="0"/>
    <n v="2043.8947124513099"/>
    <s v="H5"/>
    <s v="NLD"/>
    <x v="88"/>
    <s v="Alcohols; saturated monohydric, methanol (methyl alcohol)"/>
    <s v="SWE"/>
    <s v="Sweden"/>
    <x v="0"/>
    <n v="2690450"/>
    <s v="Kg"/>
    <n v="2690450"/>
  </r>
  <r>
    <n v="528"/>
    <n v="290511"/>
    <n v="780"/>
    <x v="0"/>
    <x v="0"/>
    <n v="193123.92183295501"/>
    <s v="H5"/>
    <s v="NLD"/>
    <x v="88"/>
    <s v="Alcohols; saturated monohydric, methanol (methyl alcohol)"/>
    <s v="TTO"/>
    <s v="Trinidad Tbg"/>
    <x v="0"/>
    <n v="575583000"/>
    <s v="Kg"/>
    <n v="575583000"/>
  </r>
  <r>
    <n v="528"/>
    <n v="290511"/>
    <n v="784"/>
    <x v="0"/>
    <x v="0"/>
    <n v="2038.1879904555601"/>
    <s v="H5"/>
    <s v="NLD"/>
    <x v="88"/>
    <s v="Alcohols; saturated monohydric, methanol (methyl alcohol)"/>
    <s v="ARE"/>
    <s v="Untd Arab Em"/>
    <x v="0"/>
    <n v="4534940"/>
    <s v="Kg"/>
    <n v="4534940"/>
  </r>
  <r>
    <n v="528"/>
    <n v="290511"/>
    <n v="826"/>
    <x v="0"/>
    <x v="0"/>
    <n v="22.916776246560001"/>
    <s v="H5"/>
    <s v="NLD"/>
    <x v="88"/>
    <s v="Alcohols; saturated monohydric, methanol (methyl alcohol)"/>
    <s v="GBR"/>
    <s v="Untd.Kingdom"/>
    <x v="0"/>
    <n v="23023"/>
    <s v="Kg"/>
    <n v="23023"/>
  </r>
  <r>
    <n v="528"/>
    <n v="290511"/>
    <n v="842"/>
    <x v="0"/>
    <x v="0"/>
    <n v="126926.72610811899"/>
    <s v="H5"/>
    <s v="NLD"/>
    <x v="88"/>
    <s v="Alcohols; saturated monohydric, methanol (methyl alcohol)"/>
    <s v="USA"/>
    <s v="USA,PR,USVI"/>
    <x v="0"/>
    <n v="304915000"/>
    <s v="Kg"/>
    <n v="304915000"/>
  </r>
  <r>
    <n v="528"/>
    <n v="290511"/>
    <n v="862"/>
    <x v="0"/>
    <x v="0"/>
    <n v="93443.478033452993"/>
    <s v="H5"/>
    <s v="NLD"/>
    <x v="88"/>
    <s v="Alcohols; saturated monohydric, methanol (methyl alcohol)"/>
    <s v="VEN"/>
    <s v="Venezuela"/>
    <x v="0"/>
    <n v="288453000"/>
    <s v="Kg"/>
    <n v="288453000"/>
  </r>
  <r>
    <n v="528"/>
    <n v="290511"/>
    <n v="899"/>
    <x v="0"/>
    <x v="0"/>
    <n v="96.265599311520006"/>
    <s v="H5"/>
    <s v="NLD"/>
    <x v="88"/>
    <s v="Alcohols; saturated monohydric, methanol (methyl alcohol)"/>
    <s v="UNS"/>
    <s v="Areas nes"/>
    <x v="0"/>
    <n v="115172"/>
    <s v="Kg"/>
    <n v="115172"/>
  </r>
  <r>
    <n v="554"/>
    <n v="290511"/>
    <n v="0"/>
    <x v="0"/>
    <x v="0"/>
    <n v="703.76290562760005"/>
    <s v="H5"/>
    <s v="NZL"/>
    <x v="89"/>
    <s v="Alcohols; saturated monohydric, methanol (methyl alcohol)"/>
    <s v="WLD"/>
    <s v="World"/>
    <x v="0"/>
    <n v="602204"/>
    <s v="Kg"/>
    <m/>
  </r>
  <r>
    <n v="554"/>
    <n v="290511"/>
    <n v="36"/>
    <x v="0"/>
    <x v="0"/>
    <n v="44.671806298340002"/>
    <s v="H5"/>
    <s v="NZL"/>
    <x v="89"/>
    <s v="Alcohols; saturated monohydric, methanol (methyl alcohol)"/>
    <s v="AUS"/>
    <s v="Australia"/>
    <x v="0"/>
    <n v="16619"/>
    <s v="Kg"/>
    <n v="16619"/>
  </r>
  <r>
    <n v="554"/>
    <n v="290511"/>
    <n v="76"/>
    <x v="0"/>
    <x v="0"/>
    <n v="9.7743669147799999"/>
    <s v="H5"/>
    <s v="NZL"/>
    <x v="89"/>
    <s v="Alcohols; saturated monohydric, methanol (methyl alcohol)"/>
    <s v="BRA"/>
    <s v="Brazil"/>
    <x v="0"/>
    <n v="13040"/>
    <s v="Kg"/>
    <n v="13040"/>
  </r>
  <r>
    <n v="554"/>
    <n v="290511"/>
    <n v="124"/>
    <x v="0"/>
    <x v="0"/>
    <n v="0.25180364872"/>
    <s v="H5"/>
    <s v="NZL"/>
    <x v="89"/>
    <s v="Alcohols; saturated monohydric, methanol (methyl alcohol)"/>
    <s v="CAN"/>
    <s v="Canada"/>
    <x v="0"/>
    <n v="2"/>
    <s v="Kg"/>
    <m/>
  </r>
  <r>
    <n v="554"/>
    <n v="290511"/>
    <n v="251"/>
    <x v="0"/>
    <x v="0"/>
    <n v="6.7994058290600004"/>
    <s v="H5"/>
    <s v="NZL"/>
    <x v="89"/>
    <s v="Alcohols; saturated monohydric, methanol (methyl alcohol)"/>
    <s v="FRA"/>
    <s v="France+Monac"/>
    <x v="0"/>
    <n v="1830"/>
    <s v="Kg"/>
    <n v="1830"/>
  </r>
  <r>
    <n v="554"/>
    <n v="290511"/>
    <n v="276"/>
    <x v="0"/>
    <x v="0"/>
    <n v="73.12703323094"/>
    <s v="H5"/>
    <s v="NZL"/>
    <x v="89"/>
    <s v="Alcohols; saturated monohydric, methanol (methyl alcohol)"/>
    <s v="DEU"/>
    <s v="Germany"/>
    <x v="0"/>
    <n v="17880"/>
    <s v="Kg"/>
    <n v="17880"/>
  </r>
  <r>
    <n v="554"/>
    <n v="290511"/>
    <n v="380"/>
    <x v="0"/>
    <x v="0"/>
    <n v="5.2843400550200004"/>
    <s v="H5"/>
    <s v="NZL"/>
    <x v="89"/>
    <s v="Alcohols; saturated monohydric, methanol (methyl alcohol)"/>
    <s v="ITA"/>
    <s v="Italy"/>
    <x v="0"/>
    <n v="580"/>
    <s v="Kg"/>
    <n v="580"/>
  </r>
  <r>
    <n v="554"/>
    <n v="290511"/>
    <n v="410"/>
    <x v="0"/>
    <x v="0"/>
    <n v="7.0038194652400003"/>
    <s v="H5"/>
    <s v="NZL"/>
    <x v="89"/>
    <s v="Alcohols; saturated monohydric, methanol (methyl alcohol)"/>
    <s v="KOR"/>
    <s v="Korea Rep."/>
    <x v="0"/>
    <n v="3600"/>
    <s v="Kg"/>
    <n v="3600"/>
  </r>
  <r>
    <n v="554"/>
    <n v="290511"/>
    <n v="458"/>
    <x v="0"/>
    <x v="0"/>
    <n v="268.0824716843"/>
    <s v="H5"/>
    <s v="NZL"/>
    <x v="89"/>
    <s v="Alcohols; saturated monohydric, methanol (methyl alcohol)"/>
    <s v="MYS"/>
    <s v="Malaysia"/>
    <x v="0"/>
    <n v="293037"/>
    <s v="Kg"/>
    <n v="293037"/>
  </r>
  <r>
    <n v="554"/>
    <n v="290511"/>
    <n v="512"/>
    <x v="0"/>
    <x v="0"/>
    <n v="13.310227701160001"/>
    <s v="H5"/>
    <s v="NZL"/>
    <x v="89"/>
    <s v="Alcohols; saturated monohydric, methanol (methyl alcohol)"/>
    <s v="OMN"/>
    <s v="Oman"/>
    <x v="0"/>
    <n v="16952"/>
    <s v="Kg"/>
    <n v="16952"/>
  </r>
  <r>
    <n v="554"/>
    <n v="290511"/>
    <n v="528"/>
    <x v="0"/>
    <x v="0"/>
    <n v="0.21714528134"/>
    <s v="H5"/>
    <s v="NZL"/>
    <x v="89"/>
    <s v="Alcohols; saturated monohydric, methanol (methyl alcohol)"/>
    <s v="NLD"/>
    <s v="Netherlands"/>
    <x v="0"/>
    <n v="40"/>
    <s v="Kg"/>
    <n v="40"/>
  </r>
  <r>
    <n v="554"/>
    <n v="290511"/>
    <n v="616"/>
    <x v="0"/>
    <x v="0"/>
    <n v="1.1607016504200001"/>
    <s v="H5"/>
    <s v="NZL"/>
    <x v="89"/>
    <s v="Alcohols; saturated monohydric, methanol (methyl alcohol)"/>
    <s v="POL"/>
    <s v="Poland"/>
    <x v="0"/>
    <n v="270"/>
    <s v="Kg"/>
    <n v="270"/>
  </r>
  <r>
    <n v="554"/>
    <n v="290511"/>
    <n v="682"/>
    <x v="0"/>
    <x v="0"/>
    <n v="133.27273959402001"/>
    <s v="H5"/>
    <s v="NZL"/>
    <x v="89"/>
    <s v="Alcohols; saturated monohydric, methanol (methyl alcohol)"/>
    <s v="SAU"/>
    <s v="Saudi Arabia"/>
    <x v="0"/>
    <n v="186100"/>
    <s v="Kg"/>
    <n v="186100"/>
  </r>
  <r>
    <n v="554"/>
    <n v="290511"/>
    <n v="699"/>
    <x v="0"/>
    <x v="0"/>
    <n v="3.0916678330199998"/>
    <s v="H5"/>
    <s v="NZL"/>
    <x v="89"/>
    <s v="Alcohols; saturated monohydric, methanol (methyl alcohol)"/>
    <s v="IND"/>
    <s v="India"/>
    <x v="0"/>
    <n v="324"/>
    <s v="Kg"/>
    <n v="324"/>
  </r>
  <r>
    <n v="554"/>
    <n v="290511"/>
    <n v="702"/>
    <x v="0"/>
    <x v="0"/>
    <n v="33.008204704539999"/>
    <s v="H5"/>
    <s v="NZL"/>
    <x v="89"/>
    <s v="Alcohols; saturated monohydric, methanol (methyl alcohol)"/>
    <s v="SGP"/>
    <s v="Singapore"/>
    <x v="0"/>
    <n v="28525"/>
    <s v="Kg"/>
    <n v="28525"/>
  </r>
  <r>
    <n v="554"/>
    <n v="290511"/>
    <n v="704"/>
    <x v="0"/>
    <x v="0"/>
    <n v="9.8090252821600004"/>
    <s v="H5"/>
    <s v="NZL"/>
    <x v="89"/>
    <s v="Alcohols; saturated monohydric, methanol (methyl alcohol)"/>
    <s v="VNM"/>
    <s v="Viet Nam"/>
    <x v="0"/>
    <n v="13040"/>
    <s v="Kg"/>
    <n v="13040"/>
  </r>
  <r>
    <n v="554"/>
    <n v="290511"/>
    <n v="724"/>
    <x v="0"/>
    <x v="0"/>
    <n v="5.5608996804400004"/>
    <s v="H5"/>
    <s v="NZL"/>
    <x v="89"/>
    <s v="Alcohols; saturated monohydric, methanol (methyl alcohol)"/>
    <s v="ESP"/>
    <s v="Spain"/>
    <x v="0"/>
    <n v="1538"/>
    <s v="Kg"/>
    <n v="1538"/>
  </r>
  <r>
    <n v="554"/>
    <n v="290511"/>
    <n v="780"/>
    <x v="0"/>
    <x v="0"/>
    <n v="29.914414930660001"/>
    <s v="H5"/>
    <s v="NZL"/>
    <x v="89"/>
    <s v="Alcohols; saturated monohydric, methanol (methyl alcohol)"/>
    <s v="TTO"/>
    <s v="Trinidad Tbg"/>
    <x v="0"/>
    <n v="4032"/>
    <s v="Kg"/>
    <n v="4032"/>
  </r>
  <r>
    <n v="554"/>
    <n v="290511"/>
    <n v="826"/>
    <x v="0"/>
    <x v="0"/>
    <n v="5.2312915335200003"/>
    <s v="H5"/>
    <s v="NZL"/>
    <x v="89"/>
    <s v="Alcohols; saturated monohydric, methanol (methyl alcohol)"/>
    <s v="GBR"/>
    <s v="Untd.Kingdom"/>
    <x v="0"/>
    <n v="465"/>
    <s v="Kg"/>
    <n v="465"/>
  </r>
  <r>
    <n v="554"/>
    <n v="290511"/>
    <n v="842"/>
    <x v="0"/>
    <x v="0"/>
    <n v="42.160842947340001"/>
    <s v="H5"/>
    <s v="NZL"/>
    <x v="89"/>
    <s v="Alcohols; saturated monohydric, methanol (methyl alcohol)"/>
    <s v="USA"/>
    <s v="USA,PR,USVI"/>
    <x v="0"/>
    <n v="2922"/>
    <s v="Kg"/>
    <n v="2922"/>
  </r>
  <r>
    <n v="554"/>
    <n v="290511"/>
    <n v="862"/>
    <x v="0"/>
    <x v="0"/>
    <n v="12.03069736258"/>
    <s v="H5"/>
    <s v="NZL"/>
    <x v="89"/>
    <s v="Alcohols; saturated monohydric, methanol (methyl alcohol)"/>
    <s v="VEN"/>
    <s v="Venezuela"/>
    <x v="0"/>
    <n v="1408"/>
    <s v="Kg"/>
    <n v="1408"/>
  </r>
  <r>
    <n v="558"/>
    <n v="290511"/>
    <n v="0"/>
    <x v="0"/>
    <x v="0"/>
    <n v="542.64450999999997"/>
    <s v="H5"/>
    <s v="NIC"/>
    <x v="90"/>
    <s v="Alcohols; saturated monohydric, methanol (methyl alcohol)"/>
    <s v="WLD"/>
    <s v="World"/>
    <x v="0"/>
    <n v="691811.92728811398"/>
    <s v="Kg"/>
    <n v="691811.93"/>
  </r>
  <r>
    <n v="558"/>
    <n v="290511"/>
    <n v="276"/>
    <x v="0"/>
    <x v="0"/>
    <n v="0.46972000000000003"/>
    <s v="H5"/>
    <s v="NIC"/>
    <x v="90"/>
    <s v="Alcohols; saturated monohydric, methanol (methyl alcohol)"/>
    <s v="DEU"/>
    <s v="Germany"/>
    <x v="0"/>
    <n v="60.08"/>
    <s v="Kg"/>
    <n v="60.08"/>
  </r>
  <r>
    <n v="558"/>
    <n v="290511"/>
    <n v="484"/>
    <x v="0"/>
    <x v="0"/>
    <n v="199.85"/>
    <s v="H5"/>
    <s v="NIC"/>
    <x v="90"/>
    <s v="Alcohols; saturated monohydric, methanol (methyl alcohol)"/>
    <s v="MEX"/>
    <s v="Mexico"/>
    <x v="0"/>
    <n v="242000"/>
    <s v="Kg"/>
    <n v="242000"/>
  </r>
  <r>
    <n v="558"/>
    <n v="290511"/>
    <n v="780"/>
    <x v="0"/>
    <x v="0"/>
    <n v="9.1779600000000006"/>
    <s v="H5"/>
    <s v="NIC"/>
    <x v="90"/>
    <s v="Alcohols; saturated monohydric, methanol (methyl alcohol)"/>
    <s v="TTO"/>
    <s v="Trinidad Tbg"/>
    <x v="0"/>
    <n v="4620.1499999999996"/>
    <s v="Kg"/>
    <n v="4620.1499999999996"/>
  </r>
  <r>
    <n v="558"/>
    <n v="290511"/>
    <n v="842"/>
    <x v="0"/>
    <x v="0"/>
    <n v="333.14683000000002"/>
    <s v="H5"/>
    <s v="NIC"/>
    <x v="90"/>
    <s v="Alcohols; saturated monohydric, methanol (methyl alcohol)"/>
    <s v="USA"/>
    <s v="USA,PR,USVI"/>
    <x v="0"/>
    <n v="445131.697288114"/>
    <s v="Kg"/>
    <n v="445131.7"/>
  </r>
  <r>
    <n v="586"/>
    <n v="290511"/>
    <n v="0"/>
    <x v="0"/>
    <x v="0"/>
    <n v="75292.312361556498"/>
    <s v="H5"/>
    <s v="PAK"/>
    <x v="91"/>
    <s v="Alcohols; saturated monohydric, methanol (methyl alcohol)"/>
    <s v="WLD"/>
    <s v="World"/>
    <x v="0"/>
    <n v="26217034"/>
    <s v="Kg"/>
    <n v="26217034"/>
  </r>
  <r>
    <n v="586"/>
    <n v="290511"/>
    <n v="56"/>
    <x v="0"/>
    <x v="0"/>
    <n v="26.574683706999998"/>
    <s v="H5"/>
    <s v="PAK"/>
    <x v="91"/>
    <s v="Alcohols; saturated monohydric, methanol (methyl alcohol)"/>
    <s v="BEL"/>
    <s v="Belgium"/>
    <x v="0"/>
    <n v="8592"/>
    <s v="Kg"/>
    <n v="8592"/>
  </r>
  <r>
    <n v="586"/>
    <n v="290511"/>
    <n v="112"/>
    <x v="0"/>
    <x v="0"/>
    <n v="28.938644611000001"/>
    <s v="H5"/>
    <s v="PAK"/>
    <x v="91"/>
    <s v="Alcohols; saturated monohydric, methanol (methyl alcohol)"/>
    <s v="BLR"/>
    <s v="Belarus"/>
    <x v="0"/>
    <n v="10000"/>
    <s v="Kg"/>
    <n v="10000"/>
  </r>
  <r>
    <n v="586"/>
    <n v="290511"/>
    <n v="156"/>
    <x v="0"/>
    <x v="0"/>
    <n v="313.266279209"/>
    <s v="H5"/>
    <s v="PAK"/>
    <x v="91"/>
    <s v="Alcohols; saturated monohydric, methanol (methyl alcohol)"/>
    <s v="CHN"/>
    <s v="China"/>
    <x v="0"/>
    <n v="118676"/>
    <s v="Kg"/>
    <n v="118676"/>
  </r>
  <r>
    <n v="586"/>
    <n v="290511"/>
    <n v="251"/>
    <x v="0"/>
    <x v="0"/>
    <n v="2.1913708380000001"/>
    <s v="H5"/>
    <s v="PAK"/>
    <x v="91"/>
    <s v="Alcohols; saturated monohydric, methanol (methyl alcohol)"/>
    <s v="FRA"/>
    <s v="France+Monac"/>
    <x v="0"/>
    <n v="637"/>
    <s v="Kg"/>
    <n v="637"/>
  </r>
  <r>
    <n v="586"/>
    <n v="290511"/>
    <n v="276"/>
    <x v="0"/>
    <x v="0"/>
    <n v="256.55661862599999"/>
    <s v="H5"/>
    <s v="PAK"/>
    <x v="91"/>
    <s v="Alcohols; saturated monohydric, methanol (methyl alcohol)"/>
    <s v="DEU"/>
    <s v="Germany"/>
    <x v="0"/>
    <n v="62959"/>
    <s v="Kg"/>
    <n v="62959"/>
  </r>
  <r>
    <n v="586"/>
    <n v="290511"/>
    <n v="364"/>
    <x v="0"/>
    <x v="0"/>
    <n v="39.681885139499997"/>
    <s v="H5"/>
    <s v="PAK"/>
    <x v="91"/>
    <s v="Alcohols; saturated monohydric, methanol (methyl alcohol)"/>
    <s v="IRN"/>
    <s v="Iran-Islam.R"/>
    <x v="0"/>
    <n v="12000"/>
    <s v="Kg"/>
    <n v="12000"/>
  </r>
  <r>
    <n v="586"/>
    <n v="290511"/>
    <n v="380"/>
    <x v="0"/>
    <x v="0"/>
    <n v="0.38319586249999998"/>
    <s v="H5"/>
    <s v="PAK"/>
    <x v="91"/>
    <s v="Alcohols; saturated monohydric, methanol (methyl alcohol)"/>
    <s v="ITA"/>
    <s v="Italy"/>
    <x v="0"/>
    <n v="120"/>
    <s v="Kg"/>
    <n v="120"/>
  </r>
  <r>
    <n v="586"/>
    <n v="290511"/>
    <n v="410"/>
    <x v="0"/>
    <x v="0"/>
    <n v="94.423051542500005"/>
    <s v="H5"/>
    <s v="PAK"/>
    <x v="91"/>
    <s v="Alcohols; saturated monohydric, methanol (methyl alcohol)"/>
    <s v="KOR"/>
    <s v="Korea Rep."/>
    <x v="0"/>
    <n v="29712"/>
    <s v="Kg"/>
    <n v="29712"/>
  </r>
  <r>
    <n v="586"/>
    <n v="290511"/>
    <n v="458"/>
    <x v="0"/>
    <x v="0"/>
    <n v="6.8499582884999999"/>
    <s v="H5"/>
    <s v="PAK"/>
    <x v="91"/>
    <s v="Alcohols; saturated monohydric, methanol (methyl alcohol)"/>
    <s v="MYS"/>
    <s v="Malaysia"/>
    <x v="0"/>
    <n v="2147"/>
    <s v="Kg"/>
    <n v="2147"/>
  </r>
  <r>
    <n v="586"/>
    <n v="290511"/>
    <n v="528"/>
    <x v="0"/>
    <x v="0"/>
    <n v="3.7178807410000001"/>
    <s v="H5"/>
    <s v="PAK"/>
    <x v="91"/>
    <s v="Alcohols; saturated monohydric, methanol (methyl alcohol)"/>
    <s v="NLD"/>
    <s v="Netherlands"/>
    <x v="0"/>
    <n v="1166"/>
    <s v="Kg"/>
    <n v="1166"/>
  </r>
  <r>
    <n v="586"/>
    <n v="290511"/>
    <n v="568"/>
    <x v="0"/>
    <x v="0"/>
    <n v="24.413219641000001"/>
    <s v="H5"/>
    <s v="PAK"/>
    <x v="91"/>
    <s v="Alcohols; saturated monohydric, methanol (methyl alcohol)"/>
    <s v="UNS"/>
    <s v="Eur. Othr.ns"/>
    <x v="0"/>
    <n v="8708"/>
    <s v="Kg"/>
    <n v="8708"/>
  </r>
  <r>
    <n v="586"/>
    <n v="290511"/>
    <n v="682"/>
    <x v="0"/>
    <x v="0"/>
    <n v="74386.487770384003"/>
    <s v="H5"/>
    <s v="PAK"/>
    <x v="91"/>
    <s v="Alcohols; saturated monohydric, methanol (methyl alcohol)"/>
    <s v="SAU"/>
    <s v="Saudi Arabia"/>
    <x v="0"/>
    <n v="25925200"/>
    <s v="Kg"/>
    <n v="25925200"/>
  </r>
  <r>
    <n v="586"/>
    <n v="290511"/>
    <n v="710"/>
    <x v="0"/>
    <x v="0"/>
    <n v="32.394877928"/>
    <s v="H5"/>
    <s v="PAK"/>
    <x v="91"/>
    <s v="Alcohols; saturated monohydric, methanol (methyl alcohol)"/>
    <s v="ZAF"/>
    <s v="South Africa"/>
    <x v="0"/>
    <n v="11599"/>
    <s v="Kg"/>
    <n v="11599"/>
  </r>
  <r>
    <n v="586"/>
    <n v="290511"/>
    <n v="724"/>
    <x v="0"/>
    <x v="0"/>
    <n v="0.2964343035"/>
    <s v="H5"/>
    <s v="PAK"/>
    <x v="91"/>
    <s v="Alcohols; saturated monohydric, methanol (methyl alcohol)"/>
    <s v="ESP"/>
    <s v="Spain"/>
    <x v="0"/>
    <n v="96"/>
    <s v="Kg"/>
    <n v="96"/>
  </r>
  <r>
    <n v="586"/>
    <n v="290511"/>
    <n v="764"/>
    <x v="0"/>
    <x v="0"/>
    <n v="19.663383388"/>
    <s v="H5"/>
    <s v="PAK"/>
    <x v="91"/>
    <s v="Alcohols; saturated monohydric, methanol (methyl alcohol)"/>
    <s v="THA"/>
    <s v="Thailand"/>
    <x v="0"/>
    <n v="6291"/>
    <s v="Kg"/>
    <n v="6291"/>
  </r>
  <r>
    <n v="586"/>
    <n v="290511"/>
    <n v="780"/>
    <x v="0"/>
    <x v="0"/>
    <n v="14.200732238000001"/>
    <s v="H5"/>
    <s v="PAK"/>
    <x v="91"/>
    <s v="Alcohols; saturated monohydric, methanol (methyl alcohol)"/>
    <s v="TTO"/>
    <s v="Trinidad Tbg"/>
    <x v="0"/>
    <n v="5635"/>
    <s v="Kg"/>
    <n v="5635"/>
  </r>
  <r>
    <n v="586"/>
    <n v="290511"/>
    <n v="784"/>
    <x v="0"/>
    <x v="0"/>
    <n v="34.2784950685"/>
    <s v="H5"/>
    <s v="PAK"/>
    <x v="91"/>
    <s v="Alcohols; saturated monohydric, methanol (methyl alcohol)"/>
    <s v="ARE"/>
    <s v="Untd Arab Em"/>
    <x v="0"/>
    <n v="11151"/>
    <s v="Kg"/>
    <n v="11151"/>
  </r>
  <r>
    <n v="586"/>
    <n v="290511"/>
    <n v="792"/>
    <x v="0"/>
    <x v="0"/>
    <n v="7.9938800404999997"/>
    <s v="H5"/>
    <s v="PAK"/>
    <x v="91"/>
    <s v="Alcohols; saturated monohydric, methanol (methyl alcohol)"/>
    <s v="TUR"/>
    <s v="Turkey"/>
    <x v="0"/>
    <n v="2345"/>
    <s v="Kg"/>
    <n v="2345"/>
  </r>
  <r>
    <n v="591"/>
    <n v="290511"/>
    <n v="0"/>
    <x v="0"/>
    <x v="0"/>
    <n v="158.036"/>
    <s v="H5"/>
    <s v="PAN"/>
    <x v="92"/>
    <s v="Alcohols; saturated monohydric, methanol (methyl alcohol)"/>
    <s v="WLD"/>
    <s v="World"/>
    <x v="0"/>
    <n v="173916"/>
    <s v="Kg"/>
    <n v="173916"/>
  </r>
  <r>
    <n v="591"/>
    <n v="290511"/>
    <n v="276"/>
    <x v="0"/>
    <x v="0"/>
    <n v="25.436"/>
    <s v="H5"/>
    <s v="PAN"/>
    <x v="92"/>
    <s v="Alcohols; saturated monohydric, methanol (methyl alcohol)"/>
    <s v="DEU"/>
    <s v="Germany"/>
    <x v="0"/>
    <n v="3088"/>
    <s v="Kg"/>
    <n v="3088"/>
  </r>
  <r>
    <n v="591"/>
    <n v="290511"/>
    <n v="724"/>
    <x v="0"/>
    <x v="0"/>
    <n v="0.68700000000000006"/>
    <s v="H5"/>
    <s v="PAN"/>
    <x v="92"/>
    <s v="Alcohols; saturated monohydric, methanol (methyl alcohol)"/>
    <s v="ESP"/>
    <s v="Spain"/>
    <x v="0"/>
    <n v="180"/>
    <s v="Kg"/>
    <n v="180"/>
  </r>
  <r>
    <n v="591"/>
    <n v="290511"/>
    <n v="838"/>
    <x v="0"/>
    <x v="0"/>
    <n v="2.0760000000000001"/>
    <s v="H5"/>
    <s v="PAN"/>
    <x v="92"/>
    <s v="Alcohols; saturated monohydric, methanol (methyl alcohol)"/>
    <s v="FRE"/>
    <s v="Free Zones"/>
    <x v="0"/>
    <n v="274"/>
    <s v="Kg"/>
    <n v="274"/>
  </r>
  <r>
    <n v="591"/>
    <n v="290511"/>
    <n v="842"/>
    <x v="0"/>
    <x v="0"/>
    <n v="129.83699999999999"/>
    <s v="H5"/>
    <s v="PAN"/>
    <x v="92"/>
    <s v="Alcohols; saturated monohydric, methanol (methyl alcohol)"/>
    <s v="USA"/>
    <s v="USA,PR,USVI"/>
    <x v="0"/>
    <n v="170374"/>
    <s v="Kg"/>
    <n v="170374"/>
  </r>
  <r>
    <n v="600"/>
    <n v="290511"/>
    <n v="0"/>
    <x v="0"/>
    <x v="0"/>
    <n v="2235.2310000000002"/>
    <s v="H5"/>
    <s v="PRY"/>
    <x v="93"/>
    <s v="Alcohols; saturated monohydric, methanol (methyl alcohol)"/>
    <s v="WLD"/>
    <s v="World"/>
    <x v="0"/>
    <n v="0"/>
    <s v="N.Q."/>
    <m/>
  </r>
  <r>
    <n v="600"/>
    <n v="290511"/>
    <n v="32"/>
    <x v="0"/>
    <x v="0"/>
    <n v="2120.703"/>
    <s v="H5"/>
    <s v="PRY"/>
    <x v="93"/>
    <s v="Alcohols; saturated monohydric, methanol (methyl alcohol)"/>
    <s v="ARG"/>
    <s v="Argentina"/>
    <x v="0"/>
    <n v="3257280"/>
    <s v="Kg"/>
    <n v="3257280"/>
  </r>
  <r>
    <n v="600"/>
    <n v="290511"/>
    <n v="76"/>
    <x v="0"/>
    <x v="0"/>
    <n v="0.58899999999999997"/>
    <s v="H5"/>
    <s v="PRY"/>
    <x v="93"/>
    <s v="Alcohols; saturated monohydric, methanol (methyl alcohol)"/>
    <s v="BRA"/>
    <s v="Brazil"/>
    <x v="0"/>
    <n v="220"/>
    <s v="Kg"/>
    <n v="220"/>
  </r>
  <r>
    <n v="600"/>
    <n v="290511"/>
    <n v="251"/>
    <x v="0"/>
    <x v="0"/>
    <n v="0.125"/>
    <s v="H5"/>
    <s v="PRY"/>
    <x v="93"/>
    <s v="Alcohols; saturated monohydric, methanol (methyl alcohol)"/>
    <s v="FRA"/>
    <s v="France+Monac"/>
    <x v="0"/>
    <n v="0"/>
    <s v="N.Q."/>
    <m/>
  </r>
  <r>
    <n v="600"/>
    <n v="290511"/>
    <n v="276"/>
    <x v="0"/>
    <x v="0"/>
    <n v="26.515000000000001"/>
    <s v="H5"/>
    <s v="PRY"/>
    <x v="93"/>
    <s v="Alcohols; saturated monohydric, methanol (methyl alcohol)"/>
    <s v="DEU"/>
    <s v="Germany"/>
    <x v="0"/>
    <n v="1371"/>
    <s v="Kg"/>
    <n v="1371"/>
  </r>
  <r>
    <n v="600"/>
    <n v="290511"/>
    <n v="484"/>
    <x v="0"/>
    <x v="0"/>
    <n v="26.18"/>
    <s v="H5"/>
    <s v="PRY"/>
    <x v="93"/>
    <s v="Alcohols; saturated monohydric, methanol (methyl alcohol)"/>
    <s v="MEX"/>
    <s v="Mexico"/>
    <x v="0"/>
    <n v="5760"/>
    <s v="Kg"/>
    <n v="5760"/>
  </r>
  <r>
    <n v="600"/>
    <n v="290511"/>
    <n v="579"/>
    <x v="0"/>
    <x v="0"/>
    <n v="16.113"/>
    <s v="H5"/>
    <s v="PRY"/>
    <x v="93"/>
    <s v="Alcohols; saturated monohydric, methanol (methyl alcohol)"/>
    <s v="NOR"/>
    <s v="Norway,Sb,JM"/>
    <x v="0"/>
    <n v="3997"/>
    <s v="Kg"/>
    <n v="3997"/>
  </r>
  <r>
    <n v="600"/>
    <n v="290511"/>
    <n v="643"/>
    <x v="0"/>
    <x v="0"/>
    <n v="13.972"/>
    <s v="H5"/>
    <s v="PRY"/>
    <x v="93"/>
    <s v="Alcohols; saturated monohydric, methanol (methyl alcohol)"/>
    <s v="RUS"/>
    <s v="Russian Fed"/>
    <x v="0"/>
    <n v="24320"/>
    <s v="Kg"/>
    <n v="24320"/>
  </r>
  <r>
    <n v="600"/>
    <n v="290511"/>
    <n v="724"/>
    <x v="0"/>
    <x v="0"/>
    <n v="29.888000000000002"/>
    <s v="H5"/>
    <s v="PRY"/>
    <x v="93"/>
    <s v="Alcohols; saturated monohydric, methanol (methyl alcohol)"/>
    <s v="ESP"/>
    <s v="Spain"/>
    <x v="0"/>
    <n v="3853"/>
    <s v="Kg"/>
    <n v="3853"/>
  </r>
  <r>
    <n v="600"/>
    <n v="290511"/>
    <n v="780"/>
    <x v="0"/>
    <x v="0"/>
    <n v="1.1459999999999999"/>
    <s v="H5"/>
    <s v="PRY"/>
    <x v="93"/>
    <s v="Alcohols; saturated monohydric, methanol (methyl alcohol)"/>
    <s v="TTO"/>
    <s v="Trinidad Tbg"/>
    <x v="0"/>
    <n v="142"/>
    <s v="Kg"/>
    <n v="142"/>
  </r>
  <r>
    <n v="604"/>
    <n v="290511"/>
    <n v="0"/>
    <x v="0"/>
    <x v="0"/>
    <n v="27544.667710000002"/>
    <s v="H5"/>
    <s v="PER"/>
    <x v="94"/>
    <s v="Alcohols; saturated monohydric, methanol (methyl alcohol)"/>
    <s v="WLD"/>
    <s v="World"/>
    <x v="0"/>
    <n v="0"/>
    <s v="N.Q."/>
    <m/>
  </r>
  <r>
    <n v="604"/>
    <n v="290511"/>
    <n v="170"/>
    <x v="0"/>
    <x v="0"/>
    <n v="666.97933999999998"/>
    <s v="H5"/>
    <s v="PER"/>
    <x v="94"/>
    <s v="Alcohols; saturated monohydric, methanol (methyl alcohol)"/>
    <s v="COL"/>
    <s v="Colombia"/>
    <x v="0"/>
    <n v="1386800"/>
    <s v="Kg"/>
    <n v="1386800"/>
  </r>
  <r>
    <n v="604"/>
    <n v="290511"/>
    <n v="276"/>
    <x v="0"/>
    <x v="0"/>
    <n v="164.45348000000001"/>
    <s v="H5"/>
    <s v="PER"/>
    <x v="94"/>
    <s v="Alcohols; saturated monohydric, methanol (methyl alcohol)"/>
    <s v="DEU"/>
    <s v="Germany"/>
    <x v="0"/>
    <n v="44021.9"/>
    <s v="Kg"/>
    <n v="44021.9"/>
  </r>
  <r>
    <n v="604"/>
    <n v="290511"/>
    <n v="410"/>
    <x v="0"/>
    <x v="0"/>
    <n v="5.0403399999999996"/>
    <s v="H5"/>
    <s v="PER"/>
    <x v="94"/>
    <s v="Alcohols; saturated monohydric, methanol (methyl alcohol)"/>
    <s v="KOR"/>
    <s v="Korea Rep."/>
    <x v="0"/>
    <n v="922.72"/>
    <s v="Kg"/>
    <n v="922.72"/>
  </r>
  <r>
    <n v="604"/>
    <n v="290511"/>
    <n v="484"/>
    <x v="0"/>
    <x v="0"/>
    <n v="3885.5392700000002"/>
    <s v="H5"/>
    <s v="PER"/>
    <x v="94"/>
    <s v="Alcohols; saturated monohydric, methanol (methyl alcohol)"/>
    <s v="MEX"/>
    <s v="Mexico"/>
    <x v="0"/>
    <n v="7993330"/>
    <s v="Kg"/>
    <n v="7993330"/>
  </r>
  <r>
    <n v="604"/>
    <n v="290511"/>
    <n v="579"/>
    <x v="0"/>
    <x v="0"/>
    <n v="5.6980000000000003E-2"/>
    <s v="H5"/>
    <s v="PER"/>
    <x v="94"/>
    <s v="Alcohols; saturated monohydric, methanol (methyl alcohol)"/>
    <s v="NOR"/>
    <s v="Norway,Sb,JM"/>
    <x v="0"/>
    <n v="0"/>
    <s v="N.Q."/>
    <m/>
  </r>
  <r>
    <n v="604"/>
    <n v="290511"/>
    <n v="724"/>
    <x v="0"/>
    <x v="0"/>
    <n v="0.18185000000000001"/>
    <s v="H5"/>
    <s v="PER"/>
    <x v="94"/>
    <s v="Alcohols; saturated monohydric, methanol (methyl alcohol)"/>
    <s v="ESP"/>
    <s v="Spain"/>
    <x v="0"/>
    <n v="7.92"/>
    <s v="Kg"/>
    <n v="7.92"/>
  </r>
  <r>
    <n v="604"/>
    <n v="290511"/>
    <n v="780"/>
    <x v="0"/>
    <x v="0"/>
    <n v="20379.538270000001"/>
    <s v="H5"/>
    <s v="PER"/>
    <x v="94"/>
    <s v="Alcohols; saturated monohydric, methanol (methyl alcohol)"/>
    <s v="TTO"/>
    <s v="Trinidad Tbg"/>
    <x v="0"/>
    <n v="40382700"/>
    <s v="Kg"/>
    <n v="40382700"/>
  </r>
  <r>
    <n v="604"/>
    <n v="290511"/>
    <n v="842"/>
    <x v="0"/>
    <x v="0"/>
    <n v="2442.8781800000002"/>
    <s v="H5"/>
    <s v="PER"/>
    <x v="94"/>
    <s v="Alcohols; saturated monohydric, methanol (methyl alcohol)"/>
    <s v="USA"/>
    <s v="USA,PR,USVI"/>
    <x v="0"/>
    <n v="4816760"/>
    <s v="Kg"/>
    <n v="4816760"/>
  </r>
  <r>
    <n v="608"/>
    <n v="290511"/>
    <n v="0"/>
    <x v="0"/>
    <x v="0"/>
    <n v="69426.664000000004"/>
    <s v="H5"/>
    <s v="PHL"/>
    <x v="95"/>
    <s v="Alcohols; saturated monohydric, methanol (methyl alcohol)"/>
    <s v="WLD"/>
    <s v="World"/>
    <x v="0"/>
    <n v="165087518.23003101"/>
    <s v="Kg"/>
    <n v="165087518.22999999"/>
  </r>
  <r>
    <n v="608"/>
    <n v="290511"/>
    <n v="96"/>
    <x v="0"/>
    <x v="0"/>
    <n v="15229.39"/>
    <s v="H5"/>
    <s v="PHL"/>
    <x v="95"/>
    <s v="Alcohols; saturated monohydric, methanol (methyl alcohol)"/>
    <s v="BRN"/>
    <s v="Brunei Darsm"/>
    <x v="0"/>
    <n v="35637020"/>
    <s v="Kg"/>
    <n v="35637020"/>
  </r>
  <r>
    <n v="608"/>
    <n v="290511"/>
    <n v="251"/>
    <x v="0"/>
    <x v="0"/>
    <n v="1.0189999999999999"/>
    <s v="H5"/>
    <s v="PHL"/>
    <x v="95"/>
    <s v="Alcohols; saturated monohydric, methanol (methyl alcohol)"/>
    <s v="FRA"/>
    <s v="France+Monac"/>
    <x v="0"/>
    <n v="32.39"/>
    <s v="Kg"/>
    <n v="32.39"/>
  </r>
  <r>
    <n v="608"/>
    <n v="290511"/>
    <n v="276"/>
    <x v="0"/>
    <x v="0"/>
    <n v="35.478000000000002"/>
    <s v="H5"/>
    <s v="PHL"/>
    <x v="95"/>
    <s v="Alcohols; saturated monohydric, methanol (methyl alcohol)"/>
    <s v="DEU"/>
    <s v="Germany"/>
    <x v="0"/>
    <n v="5873.47"/>
    <s v="Kg"/>
    <n v="5873.47"/>
  </r>
  <r>
    <n v="608"/>
    <n v="290511"/>
    <n v="360"/>
    <x v="0"/>
    <x v="0"/>
    <n v="10182.642"/>
    <s v="H5"/>
    <s v="PHL"/>
    <x v="95"/>
    <s v="Alcohols; saturated monohydric, methanol (methyl alcohol)"/>
    <s v="IDN"/>
    <s v="Indonesia"/>
    <x v="0"/>
    <n v="21856150"/>
    <s v="Kg"/>
    <n v="21856150"/>
  </r>
  <r>
    <n v="608"/>
    <n v="290511"/>
    <n v="392"/>
    <x v="0"/>
    <x v="0"/>
    <n v="813.89099999999996"/>
    <s v="H5"/>
    <s v="PHL"/>
    <x v="95"/>
    <s v="Alcohols; saturated monohydric, methanol (methyl alcohol)"/>
    <s v="JPN"/>
    <s v="Japan"/>
    <x v="0"/>
    <n v="2023627.07"/>
    <s v="Kg"/>
    <n v="2023627.07"/>
  </r>
  <r>
    <n v="608"/>
    <n v="290511"/>
    <n v="410"/>
    <x v="0"/>
    <x v="0"/>
    <n v="11.788"/>
    <s v="H5"/>
    <s v="PHL"/>
    <x v="95"/>
    <s v="Alcohols; saturated monohydric, methanol (methyl alcohol)"/>
    <s v="KOR"/>
    <s v="Korea Rep."/>
    <x v="0"/>
    <n v="2775.2"/>
    <s v="Kg"/>
    <n v="2775.2"/>
  </r>
  <r>
    <n v="608"/>
    <n v="290511"/>
    <n v="458"/>
    <x v="0"/>
    <x v="0"/>
    <n v="40561.779000000002"/>
    <s v="H5"/>
    <s v="PHL"/>
    <x v="95"/>
    <s v="Alcohols; saturated monohydric, methanol (methyl alcohol)"/>
    <s v="MYS"/>
    <s v="Malaysia"/>
    <x v="0"/>
    <n v="98849970"/>
    <s v="Kg"/>
    <n v="98849970"/>
  </r>
  <r>
    <n v="608"/>
    <n v="290511"/>
    <n v="490"/>
    <x v="0"/>
    <x v="0"/>
    <n v="71.674999999999997"/>
    <s v="H5"/>
    <s v="PHL"/>
    <x v="95"/>
    <s v="Alcohols; saturated monohydric, methanol (methyl alcohol)"/>
    <s v="OAS"/>
    <s v="Asia Othr.ns"/>
    <x v="0"/>
    <n v="36764.71"/>
    <s v="Kg"/>
    <n v="36764.71"/>
  </r>
  <r>
    <n v="608"/>
    <n v="290511"/>
    <n v="528"/>
    <x v="0"/>
    <x v="0"/>
    <n v="4.3579999999999997"/>
    <s v="H5"/>
    <s v="PHL"/>
    <x v="95"/>
    <s v="Alcohols; saturated monohydric, methanol (methyl alcohol)"/>
    <s v="NLD"/>
    <s v="Netherlands"/>
    <x v="0"/>
    <n v="1005.09"/>
    <s v="Kg"/>
    <n v="1005.09"/>
  </r>
  <r>
    <n v="608"/>
    <n v="290511"/>
    <n v="586"/>
    <x v="0"/>
    <x v="0"/>
    <n v="523.83100000000002"/>
    <s v="H5"/>
    <s v="PHL"/>
    <x v="95"/>
    <s v="Alcohols; saturated monohydric, methanol (methyl alcohol)"/>
    <s v="PAK"/>
    <s v="Pakistan"/>
    <x v="0"/>
    <n v="1710850"/>
    <s v="Kg"/>
    <n v="1710850"/>
  </r>
  <r>
    <n v="608"/>
    <n v="290511"/>
    <n v="616"/>
    <x v="0"/>
    <x v="0"/>
    <n v="13.619"/>
    <s v="H5"/>
    <s v="PHL"/>
    <x v="95"/>
    <s v="Alcohols; saturated monohydric, methanol (methyl alcohol)"/>
    <s v="POL"/>
    <s v="Poland"/>
    <x v="0"/>
    <n v="631.4"/>
    <s v="Kg"/>
    <n v="631.4"/>
  </r>
  <r>
    <n v="608"/>
    <n v="290511"/>
    <n v="682"/>
    <x v="0"/>
    <x v="0"/>
    <n v="1262.1030000000001"/>
    <s v="H5"/>
    <s v="PHL"/>
    <x v="95"/>
    <s v="Alcohols; saturated monohydric, methanol (methyl alcohol)"/>
    <s v="SAU"/>
    <s v="Saudi Arabia"/>
    <x v="0"/>
    <n v="3039750"/>
    <s v="Kg"/>
    <n v="3039750"/>
  </r>
  <r>
    <n v="608"/>
    <n v="290511"/>
    <n v="702"/>
    <x v="0"/>
    <x v="0"/>
    <n v="523.00400000000002"/>
    <s v="H5"/>
    <s v="PHL"/>
    <x v="95"/>
    <s v="Alcohols; saturated monohydric, methanol (methyl alcohol)"/>
    <s v="SGP"/>
    <s v="Singapore"/>
    <x v="0"/>
    <n v="1515854.58"/>
    <s v="Kg"/>
    <n v="1515854.58"/>
  </r>
  <r>
    <n v="608"/>
    <n v="290511"/>
    <n v="704"/>
    <x v="0"/>
    <x v="0"/>
    <n v="11.784000000000001"/>
    <s v="H5"/>
    <s v="PHL"/>
    <x v="95"/>
    <s v="Alcohols; saturated monohydric, methanol (methyl alcohol)"/>
    <s v="VNM"/>
    <s v="Viet Nam"/>
    <x v="0"/>
    <n v="38400"/>
    <s v="Kg"/>
    <n v="38400"/>
  </r>
  <r>
    <n v="608"/>
    <n v="290511"/>
    <n v="710"/>
    <x v="0"/>
    <x v="0"/>
    <n v="103.91"/>
    <s v="H5"/>
    <s v="PHL"/>
    <x v="95"/>
    <s v="Alcohols; saturated monohydric, methanol (methyl alcohol)"/>
    <s v="ZAF"/>
    <s v="South Africa"/>
    <x v="0"/>
    <n v="336980"/>
    <s v="Kg"/>
    <n v="336980"/>
  </r>
  <r>
    <n v="608"/>
    <n v="290511"/>
    <n v="724"/>
    <x v="0"/>
    <x v="0"/>
    <n v="2.2949999999999999"/>
    <s v="H5"/>
    <s v="PHL"/>
    <x v="95"/>
    <s v="Alcohols; saturated monohydric, methanol (methyl alcohol)"/>
    <s v="ESP"/>
    <s v="Spain"/>
    <x v="0"/>
    <n v="260"/>
    <s v="Kg"/>
    <n v="260"/>
  </r>
  <r>
    <n v="608"/>
    <n v="290511"/>
    <n v="764"/>
    <x v="0"/>
    <x v="0"/>
    <n v="51.088999999999999"/>
    <s v="H5"/>
    <s v="PHL"/>
    <x v="95"/>
    <s v="Alcohols; saturated monohydric, methanol (methyl alcohol)"/>
    <s v="THA"/>
    <s v="Thailand"/>
    <x v="0"/>
    <n v="23967.39"/>
    <s v="Kg"/>
    <n v="23967.39"/>
  </r>
  <r>
    <n v="608"/>
    <n v="290511"/>
    <n v="842"/>
    <x v="0"/>
    <x v="0"/>
    <n v="23.009"/>
    <s v="H5"/>
    <s v="PHL"/>
    <x v="95"/>
    <s v="Alcohols; saturated monohydric, methanol (methyl alcohol)"/>
    <s v="USA"/>
    <s v="USA,PR,USVI"/>
    <x v="0"/>
    <n v="7606.9300306049199"/>
    <s v="Kg"/>
    <n v="7606.93"/>
  </r>
  <r>
    <n v="616"/>
    <n v="290511"/>
    <n v="0"/>
    <x v="0"/>
    <x v="0"/>
    <n v="261962.24600000001"/>
    <s v="H5"/>
    <s v="POL"/>
    <x v="96"/>
    <s v="Alcohols; saturated monohydric, methanol (methyl alcohol)"/>
    <s v="WLD"/>
    <s v="World"/>
    <x v="0"/>
    <n v="696120592.97265995"/>
    <s v="Kg"/>
    <n v="696120592.97000003"/>
  </r>
  <r>
    <n v="616"/>
    <n v="290511"/>
    <n v="56"/>
    <x v="0"/>
    <x v="0"/>
    <n v="213.79599999999999"/>
    <s v="H5"/>
    <s v="POL"/>
    <x v="96"/>
    <s v="Alcohols; saturated monohydric, methanol (methyl alcohol)"/>
    <s v="BEL"/>
    <s v="Belgium"/>
    <x v="0"/>
    <n v="635857.86502728995"/>
    <s v="Kg"/>
    <n v="635857.87"/>
  </r>
  <r>
    <n v="616"/>
    <n v="290511"/>
    <n v="70"/>
    <x v="0"/>
    <x v="0"/>
    <n v="2.3420000000000001"/>
    <s v="H5"/>
    <s v="POL"/>
    <x v="96"/>
    <s v="Alcohols; saturated monohydric, methanol (methyl alcohol)"/>
    <s v="BIH"/>
    <s v="Bosnia Herzg"/>
    <x v="0"/>
    <n v="23180"/>
    <s v="Kg"/>
    <n v="23180"/>
  </r>
  <r>
    <n v="616"/>
    <n v="290511"/>
    <n v="112"/>
    <x v="0"/>
    <x v="0"/>
    <n v="840.67399999999998"/>
    <s v="H5"/>
    <s v="POL"/>
    <x v="96"/>
    <s v="Alcohols; saturated monohydric, methanol (methyl alcohol)"/>
    <s v="BLR"/>
    <s v="Belarus"/>
    <x v="0"/>
    <n v="2619860"/>
    <s v="Kg"/>
    <n v="2619860"/>
  </r>
  <r>
    <n v="616"/>
    <n v="290511"/>
    <n v="124"/>
    <x v="0"/>
    <x v="0"/>
    <n v="0.107"/>
    <s v="H5"/>
    <s v="POL"/>
    <x v="96"/>
    <s v="Alcohols; saturated monohydric, methanol (methyl alcohol)"/>
    <s v="CAN"/>
    <s v="Canada"/>
    <x v="0"/>
    <n v="284.33449699494003"/>
    <s v="Kg"/>
    <n v="284.33"/>
  </r>
  <r>
    <n v="616"/>
    <n v="290511"/>
    <n v="156"/>
    <x v="0"/>
    <x v="0"/>
    <n v="9.2999999999999999E-2"/>
    <s v="H5"/>
    <s v="POL"/>
    <x v="96"/>
    <s v="Alcohols; saturated monohydric, methanol (methyl alcohol)"/>
    <s v="CHN"/>
    <s v="China"/>
    <x v="0"/>
    <n v="4"/>
    <s v="Kg"/>
    <n v="4"/>
  </r>
  <r>
    <n v="616"/>
    <n v="290511"/>
    <n v="226"/>
    <x v="0"/>
    <x v="0"/>
    <n v="1031.7159999999999"/>
    <s v="H5"/>
    <s v="POL"/>
    <x v="96"/>
    <s v="Alcohols; saturated monohydric, methanol (methyl alcohol)"/>
    <s v="GNQ"/>
    <s v="Eq.Guinea"/>
    <x v="0"/>
    <n v="2499150"/>
    <s v="Kg"/>
    <n v="2499150"/>
  </r>
  <r>
    <n v="616"/>
    <n v="290511"/>
    <n v="246"/>
    <x v="0"/>
    <x v="0"/>
    <n v="20842.862000000001"/>
    <s v="H5"/>
    <s v="POL"/>
    <x v="96"/>
    <s v="Alcohols; saturated monohydric, methanol (methyl alcohol)"/>
    <s v="FIN"/>
    <s v="Finland"/>
    <x v="0"/>
    <n v="58002960"/>
    <s v="Kg"/>
    <n v="58002960"/>
  </r>
  <r>
    <n v="616"/>
    <n v="290511"/>
    <n v="251"/>
    <x v="0"/>
    <x v="0"/>
    <n v="72.709000000000003"/>
    <s v="H5"/>
    <s v="POL"/>
    <x v="96"/>
    <s v="Alcohols; saturated monohydric, methanol (methyl alcohol)"/>
    <s v="FRA"/>
    <s v="France+Monac"/>
    <x v="0"/>
    <n v="22173"/>
    <s v="Kg"/>
    <n v="22173"/>
  </r>
  <r>
    <n v="616"/>
    <n v="290511"/>
    <n v="276"/>
    <x v="0"/>
    <x v="0"/>
    <n v="36465.209000000003"/>
    <s v="H5"/>
    <s v="POL"/>
    <x v="96"/>
    <s v="Alcohols; saturated monohydric, methanol (methyl alcohol)"/>
    <s v="DEU"/>
    <s v="Germany"/>
    <x v="0"/>
    <n v="93594310"/>
    <s v="Kg"/>
    <n v="93594310"/>
  </r>
  <r>
    <n v="616"/>
    <n v="290511"/>
    <n v="376"/>
    <x v="0"/>
    <x v="0"/>
    <n v="0.375"/>
    <s v="H5"/>
    <s v="POL"/>
    <x v="96"/>
    <s v="Alcohols; saturated monohydric, methanol (methyl alcohol)"/>
    <s v="ISR"/>
    <s v="Israel"/>
    <x v="0"/>
    <n v="239.21586679976599"/>
    <s v="Kg"/>
    <n v="239.22"/>
  </r>
  <r>
    <n v="616"/>
    <n v="290511"/>
    <n v="434"/>
    <x v="0"/>
    <x v="0"/>
    <n v="21.516999999999999"/>
    <s v="H5"/>
    <s v="POL"/>
    <x v="96"/>
    <s v="Alcohols; saturated monohydric, methanol (methyl alcohol)"/>
    <s v="LBY"/>
    <s v="Libya"/>
    <x v="0"/>
    <n v="47800"/>
    <s v="Kg"/>
    <n v="47800"/>
  </r>
  <r>
    <n v="616"/>
    <n v="290511"/>
    <n v="440"/>
    <x v="0"/>
    <x v="0"/>
    <n v="4348.5439999999999"/>
    <s v="H5"/>
    <s v="POL"/>
    <x v="96"/>
    <s v="Alcohols; saturated monohydric, methanol (methyl alcohol)"/>
    <s v="LTU"/>
    <s v="Lithuania"/>
    <x v="0"/>
    <n v="10256345"/>
    <s v="Kg"/>
    <n v="10256345"/>
  </r>
  <r>
    <n v="616"/>
    <n v="290511"/>
    <n v="528"/>
    <x v="0"/>
    <x v="0"/>
    <n v="7435.8490000000002"/>
    <s v="H5"/>
    <s v="POL"/>
    <x v="96"/>
    <s v="Alcohols; saturated monohydric, methanol (methyl alcohol)"/>
    <s v="NLD"/>
    <s v="Netherlands"/>
    <x v="0"/>
    <n v="25905912"/>
    <s v="Kg"/>
    <n v="25905912"/>
  </r>
  <r>
    <n v="616"/>
    <n v="290511"/>
    <n v="579"/>
    <x v="0"/>
    <x v="0"/>
    <n v="13558.886"/>
    <s v="H5"/>
    <s v="POL"/>
    <x v="96"/>
    <s v="Alcohols; saturated monohydric, methanol (methyl alcohol)"/>
    <s v="NOR"/>
    <s v="Norway,Sb,JM"/>
    <x v="0"/>
    <n v="33727851.1851127"/>
    <s v="Kg"/>
    <n v="33727851.189999998"/>
  </r>
  <r>
    <n v="616"/>
    <n v="290511"/>
    <n v="634"/>
    <x v="0"/>
    <x v="0"/>
    <n v="64.070999999999998"/>
    <s v="H5"/>
    <s v="POL"/>
    <x v="96"/>
    <s v="Alcohols; saturated monohydric, methanol (methyl alcohol)"/>
    <s v="QAT"/>
    <s v="Qatar"/>
    <x v="0"/>
    <n v="144180"/>
    <s v="Kg"/>
    <n v="144180"/>
  </r>
  <r>
    <n v="616"/>
    <n v="290511"/>
    <n v="643"/>
    <x v="0"/>
    <x v="0"/>
    <n v="176756.022"/>
    <s v="H5"/>
    <s v="POL"/>
    <x v="96"/>
    <s v="Alcohols; saturated monohydric, methanol (methyl alcohol)"/>
    <s v="RUS"/>
    <s v="Russian Fed"/>
    <x v="0"/>
    <n v="467944400"/>
    <s v="Kg"/>
    <n v="467944400"/>
  </r>
  <r>
    <n v="616"/>
    <n v="290511"/>
    <n v="688"/>
    <x v="0"/>
    <x v="0"/>
    <n v="64.936000000000007"/>
    <s v="H5"/>
    <s v="POL"/>
    <x v="96"/>
    <s v="Alcohols; saturated monohydric, methanol (methyl alcohol)"/>
    <s v="SER"/>
    <s v="Yugoslavia"/>
    <x v="0"/>
    <n v="233880"/>
    <s v="Kg"/>
    <n v="233880"/>
  </r>
  <r>
    <n v="616"/>
    <n v="290511"/>
    <n v="699"/>
    <x v="0"/>
    <x v="0"/>
    <n v="7.0000000000000001E-3"/>
    <s v="H5"/>
    <s v="POL"/>
    <x v="96"/>
    <s v="Alcohols; saturated monohydric, methanol (methyl alcohol)"/>
    <s v="IND"/>
    <s v="India"/>
    <x v="0"/>
    <n v="18.601322233313802"/>
    <s v="Kg"/>
    <n v="18.600000000000001"/>
  </r>
  <r>
    <n v="616"/>
    <n v="290511"/>
    <n v="724"/>
    <x v="0"/>
    <x v="0"/>
    <n v="2.1000000000000001E-2"/>
    <s v="H5"/>
    <s v="POL"/>
    <x v="96"/>
    <s v="Alcohols; saturated monohydric, methanol (methyl alcohol)"/>
    <s v="ESP"/>
    <s v="Spain"/>
    <x v="0"/>
    <n v="5"/>
    <s v="Kg"/>
    <n v="5"/>
  </r>
  <r>
    <n v="616"/>
    <n v="290511"/>
    <n v="757"/>
    <x v="0"/>
    <x v="0"/>
    <n v="1.0269999999999999"/>
    <s v="H5"/>
    <s v="POL"/>
    <x v="96"/>
    <s v="Alcohols; saturated monohydric, methanol (methyl alcohol)"/>
    <s v="CHE"/>
    <s v="Switz.Liecht"/>
    <x v="0"/>
    <n v="2583.926458683"/>
    <s v="Kg"/>
    <n v="2583.9299999999998"/>
  </r>
  <r>
    <n v="616"/>
    <n v="290511"/>
    <n v="780"/>
    <x v="0"/>
    <x v="0"/>
    <n v="175.55199999999999"/>
    <s v="H5"/>
    <s v="POL"/>
    <x v="96"/>
    <s v="Alcohols; saturated monohydric, methanol (methyl alcohol)"/>
    <s v="TTO"/>
    <s v="Trinidad Tbg"/>
    <x v="0"/>
    <n v="358477"/>
    <s v="Kg"/>
    <n v="358477"/>
  </r>
  <r>
    <n v="616"/>
    <n v="290511"/>
    <n v="826"/>
    <x v="0"/>
    <x v="0"/>
    <n v="0.76300000000000001"/>
    <s v="H5"/>
    <s v="POL"/>
    <x v="96"/>
    <s v="Alcohols; saturated monohydric, methanol (methyl alcohol)"/>
    <s v="GBR"/>
    <s v="Untd.Kingdom"/>
    <x v="0"/>
    <n v="52"/>
    <s v="Kg"/>
    <n v="52"/>
  </r>
  <r>
    <n v="616"/>
    <n v="290511"/>
    <n v="842"/>
    <x v="0"/>
    <x v="0"/>
    <n v="65.168000000000006"/>
    <s v="H5"/>
    <s v="POL"/>
    <x v="96"/>
    <s v="Alcohols; saturated monohydric, methanol (methyl alcohol)"/>
    <s v="USA"/>
    <s v="USA,PR,USVI"/>
    <x v="0"/>
    <n v="101069.84437530499"/>
    <s v="Kg"/>
    <n v="101069.84"/>
  </r>
  <r>
    <n v="620"/>
    <n v="290511"/>
    <n v="0"/>
    <x v="0"/>
    <x v="0"/>
    <n v="68463.982579667805"/>
    <s v="H5"/>
    <s v="PRT"/>
    <x v="97"/>
    <s v="Alcohols; saturated monohydric, methanol (methyl alcohol)"/>
    <s v="WLD"/>
    <s v="World"/>
    <x v="0"/>
    <n v="0"/>
    <s v="N.Q."/>
    <m/>
  </r>
  <r>
    <n v="620"/>
    <n v="290511"/>
    <n v="56"/>
    <x v="0"/>
    <x v="0"/>
    <n v="7.7706038367000003"/>
    <s v="H5"/>
    <s v="PRT"/>
    <x v="97"/>
    <s v="Alcohols; saturated monohydric, methanol (methyl alcohol)"/>
    <s v="BEL"/>
    <s v="Belgium"/>
    <x v="0"/>
    <n v="4046.7630778344701"/>
    <s v="Kg"/>
    <n v="4046.76"/>
  </r>
  <r>
    <n v="620"/>
    <n v="290511"/>
    <n v="251"/>
    <x v="0"/>
    <x v="0"/>
    <n v="31.74120169947"/>
    <s v="H5"/>
    <s v="PRT"/>
    <x v="97"/>
    <s v="Alcohols; saturated monohydric, methanol (methyl alcohol)"/>
    <s v="FRA"/>
    <s v="France+Monac"/>
    <x v="0"/>
    <n v="0"/>
    <s v="N.Q."/>
    <m/>
  </r>
  <r>
    <n v="620"/>
    <n v="290511"/>
    <n v="276"/>
    <x v="0"/>
    <x v="0"/>
    <n v="54.369389310389998"/>
    <s v="H5"/>
    <s v="PRT"/>
    <x v="97"/>
    <s v="Alcohols; saturated monohydric, methanol (methyl alcohol)"/>
    <s v="DEU"/>
    <s v="Germany"/>
    <x v="0"/>
    <n v="0"/>
    <s v="N.Q."/>
    <m/>
  </r>
  <r>
    <n v="620"/>
    <n v="290511"/>
    <n v="380"/>
    <x v="0"/>
    <x v="0"/>
    <n v="5.0680422283500004"/>
    <s v="H5"/>
    <s v="PRT"/>
    <x v="97"/>
    <s v="Alcohols; saturated monohydric, methanol (methyl alcohol)"/>
    <s v="ITA"/>
    <s v="Italy"/>
    <x v="0"/>
    <n v="12960"/>
    <s v="Kg"/>
    <n v="12960"/>
  </r>
  <r>
    <n v="620"/>
    <n v="290511"/>
    <n v="528"/>
    <x v="0"/>
    <x v="0"/>
    <n v="188.17516606130999"/>
    <s v="H5"/>
    <s v="PRT"/>
    <x v="97"/>
    <s v="Alcohols; saturated monohydric, methanol (methyl alcohol)"/>
    <s v="NLD"/>
    <s v="Netherlands"/>
    <x v="0"/>
    <n v="449103.27"/>
    <s v="Kg"/>
    <n v="449103.27"/>
  </r>
  <r>
    <n v="620"/>
    <n v="290511"/>
    <n v="682"/>
    <x v="0"/>
    <x v="0"/>
    <n v="0.23181710076000001"/>
    <s v="H5"/>
    <s v="PRT"/>
    <x v="97"/>
    <s v="Alcohols; saturated monohydric, methanol (methyl alcohol)"/>
    <s v="SAU"/>
    <s v="Saudi Arabia"/>
    <x v="0"/>
    <n v="0"/>
    <s v="N.Q."/>
    <m/>
  </r>
  <r>
    <n v="620"/>
    <n v="290511"/>
    <n v="724"/>
    <x v="0"/>
    <x v="0"/>
    <n v="5596.7685428308496"/>
    <s v="H5"/>
    <s v="PRT"/>
    <x v="97"/>
    <s v="Alcohols; saturated monohydric, methanol (methyl alcohol)"/>
    <s v="ESP"/>
    <s v="Spain"/>
    <x v="0"/>
    <n v="10958922.487668401"/>
    <s v="Kg"/>
    <n v="10958922.49"/>
  </r>
  <r>
    <n v="620"/>
    <n v="290511"/>
    <n v="780"/>
    <x v="0"/>
    <x v="0"/>
    <n v="53880.9968059608"/>
    <s v="H5"/>
    <s v="PRT"/>
    <x v="97"/>
    <s v="Alcohols; saturated monohydric, methanol (methyl alcohol)"/>
    <s v="TTO"/>
    <s v="Trinidad Tbg"/>
    <x v="0"/>
    <n v="149836550"/>
    <s v="Kg"/>
    <n v="149836550"/>
  </r>
  <r>
    <n v="620"/>
    <n v="290511"/>
    <n v="818"/>
    <x v="0"/>
    <x v="0"/>
    <n v="1300.3200724380299"/>
    <s v="H5"/>
    <s v="PRT"/>
    <x v="97"/>
    <s v="Alcohols; saturated monohydric, methanol (methyl alcohol)"/>
    <s v="EGY"/>
    <s v="Egypt"/>
    <x v="0"/>
    <n v="3005910"/>
    <s v="Kg"/>
    <n v="3005910"/>
  </r>
  <r>
    <n v="620"/>
    <n v="290511"/>
    <n v="826"/>
    <x v="0"/>
    <x v="0"/>
    <n v="0.45417227904000002"/>
    <s v="H5"/>
    <s v="PRT"/>
    <x v="97"/>
    <s v="Alcohols; saturated monohydric, methanol (methyl alcohol)"/>
    <s v="GBR"/>
    <s v="Untd.Kingdom"/>
    <x v="0"/>
    <n v="160"/>
    <s v="Kg"/>
    <n v="160"/>
  </r>
  <r>
    <n v="620"/>
    <n v="290511"/>
    <n v="842"/>
    <x v="0"/>
    <x v="0"/>
    <n v="7398.0867659220903"/>
    <s v="H5"/>
    <s v="PRT"/>
    <x v="97"/>
    <s v="Alcohols; saturated monohydric, methanol (methyl alcohol)"/>
    <s v="USA"/>
    <s v="USA,PR,USVI"/>
    <x v="0"/>
    <n v="20494140"/>
    <s v="Kg"/>
    <n v="20494140"/>
  </r>
  <r>
    <n v="634"/>
    <n v="290511"/>
    <n v="0"/>
    <x v="0"/>
    <x v="0"/>
    <n v="35.053145001481496"/>
    <s v="H5"/>
    <s v="QAT"/>
    <x v="98"/>
    <s v="Alcohols; saturated monohydric, methanol (methyl alcohol)"/>
    <s v="WLD"/>
    <s v="World"/>
    <x v="0"/>
    <n v="12897"/>
    <s v="Kg"/>
    <n v="12897"/>
  </r>
  <r>
    <n v="634"/>
    <n v="290511"/>
    <n v="156"/>
    <x v="0"/>
    <x v="0"/>
    <n v="20.6638128313956"/>
    <s v="H5"/>
    <s v="QAT"/>
    <x v="98"/>
    <s v="Alcohols; saturated monohydric, methanol (methyl alcohol)"/>
    <s v="CHN"/>
    <s v="China"/>
    <x v="0"/>
    <n v="830"/>
    <s v="Kg"/>
    <n v="830"/>
  </r>
  <r>
    <n v="634"/>
    <n v="290511"/>
    <n v="842"/>
    <x v="0"/>
    <x v="0"/>
    <n v="14.3893321700859"/>
    <s v="H5"/>
    <s v="QAT"/>
    <x v="98"/>
    <s v="Alcohols; saturated monohydric, methanol (methyl alcohol)"/>
    <s v="USA"/>
    <s v="USA,PR,USVI"/>
    <x v="0"/>
    <n v="12067"/>
    <s v="Kg"/>
    <n v="12067"/>
  </r>
  <r>
    <n v="642"/>
    <n v="290511"/>
    <n v="0"/>
    <x v="0"/>
    <x v="0"/>
    <n v="92038.86636"/>
    <s v="H5"/>
    <s v="ROM"/>
    <x v="99"/>
    <s v="Alcohols; saturated monohydric, methanol (methyl alcohol)"/>
    <s v="WLD"/>
    <s v="World"/>
    <x v="0"/>
    <n v="231145767.66781199"/>
    <s v="Kg"/>
    <n v="231145767.66999999"/>
  </r>
  <r>
    <n v="642"/>
    <n v="290511"/>
    <n v="40"/>
    <x v="0"/>
    <x v="0"/>
    <n v="65.086330000000004"/>
    <s v="H5"/>
    <s v="ROM"/>
    <x v="99"/>
    <s v="Alcohols; saturated monohydric, methanol (methyl alcohol)"/>
    <s v="AUT"/>
    <s v="Austria"/>
    <x v="0"/>
    <n v="176408"/>
    <s v="Kg"/>
    <n v="176408"/>
  </r>
  <r>
    <n v="642"/>
    <n v="290511"/>
    <n v="56"/>
    <x v="0"/>
    <x v="0"/>
    <n v="6.1210000000000001E-2"/>
    <s v="H5"/>
    <s v="ROM"/>
    <x v="99"/>
    <s v="Alcohols; saturated monohydric, methanol (methyl alcohol)"/>
    <s v="BEL"/>
    <s v="Belgium"/>
    <x v="0"/>
    <n v="1"/>
    <s v="Kg"/>
    <n v="1"/>
  </r>
  <r>
    <n v="642"/>
    <n v="290511"/>
    <n v="100"/>
    <x v="0"/>
    <x v="0"/>
    <n v="24.86177"/>
    <s v="H5"/>
    <s v="ROM"/>
    <x v="99"/>
    <s v="Alcohols; saturated monohydric, methanol (methyl alcohol)"/>
    <s v="BGR"/>
    <s v="Bulgaria"/>
    <x v="0"/>
    <n v="48924"/>
    <s v="Kg"/>
    <n v="48924"/>
  </r>
  <r>
    <n v="642"/>
    <n v="290511"/>
    <n v="203"/>
    <x v="0"/>
    <x v="0"/>
    <n v="0.80130000000000001"/>
    <s v="H5"/>
    <s v="ROM"/>
    <x v="99"/>
    <s v="Alcohols; saturated monohydric, methanol (methyl alcohol)"/>
    <s v="CZE"/>
    <s v="Czech Rep"/>
    <x v="0"/>
    <n v="348"/>
    <s v="Kg"/>
    <n v="348"/>
  </r>
  <r>
    <n v="642"/>
    <n v="290511"/>
    <n v="251"/>
    <x v="0"/>
    <x v="0"/>
    <n v="14.784420000000001"/>
    <s v="H5"/>
    <s v="ROM"/>
    <x v="99"/>
    <s v="Alcohols; saturated monohydric, methanol (methyl alcohol)"/>
    <s v="FRA"/>
    <s v="France+Monac"/>
    <x v="0"/>
    <n v="10412"/>
    <s v="Kg"/>
    <n v="10412"/>
  </r>
  <r>
    <n v="642"/>
    <n v="290511"/>
    <n v="268"/>
    <x v="0"/>
    <x v="0"/>
    <n v="15895.09512"/>
    <s v="H5"/>
    <s v="ROM"/>
    <x v="99"/>
    <s v="Alcohols; saturated monohydric, methanol (methyl alcohol)"/>
    <s v="GEO"/>
    <s v="Georgia"/>
    <x v="0"/>
    <n v="36855280"/>
    <s v="Kg"/>
    <n v="36855280"/>
  </r>
  <r>
    <n v="642"/>
    <n v="290511"/>
    <n v="276"/>
    <x v="0"/>
    <x v="0"/>
    <n v="580.16044999999997"/>
    <s v="H5"/>
    <s v="ROM"/>
    <x v="99"/>
    <s v="Alcohols; saturated monohydric, methanol (methyl alcohol)"/>
    <s v="DEU"/>
    <s v="Germany"/>
    <x v="0"/>
    <n v="1143493.5278119501"/>
    <s v="Kg"/>
    <n v="1143493.53"/>
  </r>
  <r>
    <n v="642"/>
    <n v="290511"/>
    <n v="300"/>
    <x v="0"/>
    <x v="0"/>
    <n v="47.076509999999999"/>
    <s v="H5"/>
    <s v="ROM"/>
    <x v="99"/>
    <s v="Alcohols; saturated monohydric, methanol (methyl alcohol)"/>
    <s v="GRC"/>
    <s v="Greece"/>
    <x v="0"/>
    <n v="43780"/>
    <s v="Kg"/>
    <n v="43780"/>
  </r>
  <r>
    <n v="642"/>
    <n v="290511"/>
    <n v="348"/>
    <x v="0"/>
    <x v="0"/>
    <n v="14.695320000000001"/>
    <s v="H5"/>
    <s v="ROM"/>
    <x v="99"/>
    <s v="Alcohols; saturated monohydric, methanol (methyl alcohol)"/>
    <s v="HUN"/>
    <s v="Hungary"/>
    <x v="0"/>
    <n v="30537"/>
    <s v="Kg"/>
    <n v="30537"/>
  </r>
  <r>
    <n v="642"/>
    <n v="290511"/>
    <n v="380"/>
    <x v="0"/>
    <x v="0"/>
    <n v="151.61714000000001"/>
    <s v="H5"/>
    <s v="ROM"/>
    <x v="99"/>
    <s v="Alcohols; saturated monohydric, methanol (methyl alcohol)"/>
    <s v="ITA"/>
    <s v="Italy"/>
    <x v="0"/>
    <n v="496109"/>
    <s v="Kg"/>
    <n v="496109"/>
  </r>
  <r>
    <n v="642"/>
    <n v="290511"/>
    <n v="434"/>
    <x v="0"/>
    <x v="0"/>
    <n v="10608.5843"/>
    <s v="H5"/>
    <s v="ROM"/>
    <x v="99"/>
    <s v="Alcohols; saturated monohydric, methanol (methyl alcohol)"/>
    <s v="LBY"/>
    <s v="Libya"/>
    <x v="0"/>
    <n v="26306750"/>
    <s v="Kg"/>
    <n v="26306750"/>
  </r>
  <r>
    <n v="642"/>
    <n v="290511"/>
    <n v="498"/>
    <x v="0"/>
    <x v="0"/>
    <n v="9.6947299999999998"/>
    <s v="H5"/>
    <s v="ROM"/>
    <x v="99"/>
    <s v="Alcohols; saturated monohydric, methanol (methyl alcohol)"/>
    <s v="MDA"/>
    <s v="Rep.Moldova"/>
    <x v="0"/>
    <n v="20475"/>
    <s v="Kg"/>
    <n v="20475"/>
  </r>
  <r>
    <n v="642"/>
    <n v="290511"/>
    <n v="579"/>
    <x v="0"/>
    <x v="0"/>
    <n v="9.4260599999999997"/>
    <s v="H5"/>
    <s v="ROM"/>
    <x v="99"/>
    <s v="Alcohols; saturated monohydric, methanol (methyl alcohol)"/>
    <s v="NOR"/>
    <s v="Norway,Sb,JM"/>
    <x v="0"/>
    <n v="5460"/>
    <s v="Kg"/>
    <n v="5460"/>
  </r>
  <r>
    <n v="642"/>
    <n v="290511"/>
    <n v="616"/>
    <x v="0"/>
    <x v="0"/>
    <n v="7.2999999999999996E-4"/>
    <s v="H5"/>
    <s v="ROM"/>
    <x v="99"/>
    <s v="Alcohols; saturated monohydric, methanol (methyl alcohol)"/>
    <s v="POL"/>
    <s v="Poland"/>
    <x v="0"/>
    <n v="2"/>
    <s v="Kg"/>
    <n v="2"/>
  </r>
  <r>
    <n v="642"/>
    <n v="290511"/>
    <n v="634"/>
    <x v="0"/>
    <x v="0"/>
    <n v="3478.6315800000002"/>
    <s v="H5"/>
    <s v="ROM"/>
    <x v="99"/>
    <s v="Alcohols; saturated monohydric, methanol (methyl alcohol)"/>
    <s v="QAT"/>
    <s v="Qatar"/>
    <x v="0"/>
    <n v="8125020"/>
    <s v="Kg"/>
    <n v="8125020"/>
  </r>
  <r>
    <n v="642"/>
    <n v="290511"/>
    <n v="643"/>
    <x v="0"/>
    <x v="0"/>
    <n v="33425.270929999999"/>
    <s v="H5"/>
    <s v="ROM"/>
    <x v="99"/>
    <s v="Alcohols; saturated monohydric, methanol (methyl alcohol)"/>
    <s v="RUS"/>
    <s v="Russian Fed"/>
    <x v="0"/>
    <n v="86125410"/>
    <s v="Kg"/>
    <n v="86125410"/>
  </r>
  <r>
    <n v="642"/>
    <n v="290511"/>
    <n v="688"/>
    <x v="0"/>
    <x v="0"/>
    <n v="18014.123329999999"/>
    <s v="H5"/>
    <s v="ROM"/>
    <x v="99"/>
    <s v="Alcohols; saturated monohydric, methanol (methyl alcohol)"/>
    <s v="SER"/>
    <s v="Yugoslavia"/>
    <x v="0"/>
    <n v="47700780"/>
    <s v="Kg"/>
    <n v="47700780"/>
  </r>
  <r>
    <n v="642"/>
    <n v="290511"/>
    <n v="703"/>
    <x v="0"/>
    <x v="0"/>
    <n v="598.17831000000001"/>
    <s v="H5"/>
    <s v="ROM"/>
    <x v="99"/>
    <s v="Alcohols; saturated monohydric, methanol (methyl alcohol)"/>
    <s v="SVK"/>
    <s v="Slovakia"/>
    <x v="0"/>
    <n v="398000"/>
    <s v="Kg"/>
    <n v="398000"/>
  </r>
  <r>
    <n v="642"/>
    <n v="290511"/>
    <n v="705"/>
    <x v="0"/>
    <x v="0"/>
    <n v="6683.6768599999996"/>
    <s v="H5"/>
    <s v="ROM"/>
    <x v="99"/>
    <s v="Alcohols; saturated monohydric, methanol (methyl alcohol)"/>
    <s v="SVN"/>
    <s v="Slovenia"/>
    <x v="0"/>
    <n v="17019070"/>
    <s v="Kg"/>
    <n v="17019070"/>
  </r>
  <r>
    <n v="642"/>
    <n v="290511"/>
    <n v="724"/>
    <x v="0"/>
    <x v="0"/>
    <n v="30.89245"/>
    <s v="H5"/>
    <s v="ROM"/>
    <x v="99"/>
    <s v="Alcohols; saturated monohydric, methanol (methyl alcohol)"/>
    <s v="ESP"/>
    <s v="Spain"/>
    <x v="0"/>
    <n v="36240"/>
    <s v="Kg"/>
    <n v="36240"/>
  </r>
  <r>
    <n v="642"/>
    <n v="290511"/>
    <n v="792"/>
    <x v="0"/>
    <x v="0"/>
    <n v="722.66444000000001"/>
    <s v="H5"/>
    <s v="ROM"/>
    <x v="99"/>
    <s v="Alcohols; saturated monohydric, methanol (methyl alcohol)"/>
    <s v="TUR"/>
    <s v="Turkey"/>
    <x v="0"/>
    <n v="1617500"/>
    <s v="Kg"/>
    <n v="1617500"/>
  </r>
  <r>
    <n v="642"/>
    <n v="290511"/>
    <n v="826"/>
    <x v="0"/>
    <x v="0"/>
    <n v="2.4234900000000001"/>
    <s v="H5"/>
    <s v="ROM"/>
    <x v="99"/>
    <s v="Alcohols; saturated monohydric, methanol (methyl alcohol)"/>
    <s v="GBR"/>
    <s v="Untd.Kingdom"/>
    <x v="0"/>
    <n v="548.14"/>
    <s v="Kg"/>
    <n v="548.14"/>
  </r>
  <r>
    <n v="642"/>
    <n v="290511"/>
    <n v="862"/>
    <x v="0"/>
    <x v="0"/>
    <n v="1661.0595800000001"/>
    <s v="H5"/>
    <s v="ROM"/>
    <x v="99"/>
    <s v="Alcohols; saturated monohydric, methanol (methyl alcohol)"/>
    <s v="VEN"/>
    <s v="Venezuela"/>
    <x v="0"/>
    <n v="4985220"/>
    <s v="Kg"/>
    <n v="4985220"/>
  </r>
  <r>
    <n v="643"/>
    <n v="290511"/>
    <n v="0"/>
    <x v="0"/>
    <x v="0"/>
    <n v="321.33103999999997"/>
    <s v="H5"/>
    <s v="RUS"/>
    <x v="100"/>
    <s v="Alcohols; saturated monohydric, methanol (methyl alcohol)"/>
    <s v="WLD"/>
    <s v="World"/>
    <x v="0"/>
    <n v="0"/>
    <s v="N.Q."/>
    <m/>
  </r>
  <r>
    <n v="643"/>
    <n v="290511"/>
    <n v="112"/>
    <x v="0"/>
    <x v="0"/>
    <n v="321.28692999999998"/>
    <s v="H5"/>
    <s v="RUS"/>
    <x v="100"/>
    <s v="Alcohols; saturated monohydric, methanol (methyl alcohol)"/>
    <s v="BLR"/>
    <s v="Belarus"/>
    <x v="0"/>
    <n v="35377"/>
    <s v="Kg"/>
    <n v="35377"/>
  </r>
  <r>
    <n v="643"/>
    <n v="290511"/>
    <n v="699"/>
    <x v="0"/>
    <x v="0"/>
    <n v="4.4110000000000003E-2"/>
    <s v="H5"/>
    <s v="RUS"/>
    <x v="100"/>
    <s v="Alcohols; saturated monohydric, methanol (methyl alcohol)"/>
    <s v="IND"/>
    <s v="India"/>
    <x v="0"/>
    <n v="0"/>
    <s v="N.Q."/>
    <m/>
  </r>
  <r>
    <n v="682"/>
    <n v="290511"/>
    <n v="0"/>
    <x v="0"/>
    <x v="0"/>
    <n v="2130.5439467363999"/>
    <s v="H5"/>
    <s v="SAU"/>
    <x v="101"/>
    <s v="Alcohols; saturated monohydric, methanol (methyl alcohol)"/>
    <s v="WLD"/>
    <s v="World"/>
    <x v="0"/>
    <n v="0"/>
    <s v="N.Q."/>
    <m/>
  </r>
  <r>
    <n v="682"/>
    <n v="290511"/>
    <n v="48"/>
    <x v="0"/>
    <x v="0"/>
    <n v="406.60212316828"/>
    <s v="H5"/>
    <s v="SAU"/>
    <x v="101"/>
    <s v="Alcohols; saturated monohydric, methanol (methyl alcohol)"/>
    <s v="BHR"/>
    <s v="Bahrain"/>
    <x v="0"/>
    <n v="254269"/>
    <s v="Kg"/>
    <n v="254269"/>
  </r>
  <r>
    <n v="682"/>
    <n v="290511"/>
    <n v="56"/>
    <x v="0"/>
    <x v="0"/>
    <n v="15.97786626722"/>
    <s v="H5"/>
    <s v="SAU"/>
    <x v="101"/>
    <s v="Alcohols; saturated monohydric, methanol (methyl alcohol)"/>
    <s v="BEL"/>
    <s v="Belgium"/>
    <x v="0"/>
    <n v="6333"/>
    <s v="Kg"/>
    <n v="6333"/>
  </r>
  <r>
    <n v="682"/>
    <n v="290511"/>
    <n v="251"/>
    <x v="0"/>
    <x v="0"/>
    <n v="74.671731466539995"/>
    <s v="H5"/>
    <s v="SAU"/>
    <x v="101"/>
    <s v="Alcohols; saturated monohydric, methanol (methyl alcohol)"/>
    <s v="FRA"/>
    <s v="France+Monac"/>
    <x v="0"/>
    <n v="16702"/>
    <s v="Kg"/>
    <n v="16702"/>
  </r>
  <r>
    <n v="682"/>
    <n v="290511"/>
    <n v="276"/>
    <x v="0"/>
    <x v="0"/>
    <n v="44.046398898840003"/>
    <s v="H5"/>
    <s v="SAU"/>
    <x v="101"/>
    <s v="Alcohols; saturated monohydric, methanol (methyl alcohol)"/>
    <s v="DEU"/>
    <s v="Germany"/>
    <x v="0"/>
    <n v="3207"/>
    <s v="Kg"/>
    <n v="3207"/>
  </r>
  <r>
    <n v="682"/>
    <n v="290511"/>
    <n v="372"/>
    <x v="0"/>
    <x v="0"/>
    <n v="65.064265040059993"/>
    <s v="H5"/>
    <s v="SAU"/>
    <x v="101"/>
    <s v="Alcohols; saturated monohydric, methanol (methyl alcohol)"/>
    <s v="IRL"/>
    <s v="Ireland"/>
    <x v="0"/>
    <n v="0"/>
    <s v="N.Q."/>
    <m/>
  </r>
  <r>
    <n v="682"/>
    <n v="290511"/>
    <n v="528"/>
    <x v="0"/>
    <x v="0"/>
    <n v="2.6847999328799999"/>
    <s v="H5"/>
    <s v="SAU"/>
    <x v="101"/>
    <s v="Alcohols; saturated monohydric, methanol (methyl alcohol)"/>
    <s v="NLD"/>
    <s v="Netherlands"/>
    <x v="0"/>
    <n v="643"/>
    <s v="Kg"/>
    <n v="643"/>
  </r>
  <r>
    <n v="682"/>
    <n v="290511"/>
    <n v="579"/>
    <x v="0"/>
    <x v="0"/>
    <n v="13.47039966324"/>
    <s v="H5"/>
    <s v="SAU"/>
    <x v="101"/>
    <s v="Alcohols; saturated monohydric, methanol (methyl alcohol)"/>
    <s v="NOR"/>
    <s v="Norway,Sb,JM"/>
    <x v="0"/>
    <n v="5000"/>
    <s v="Kg"/>
    <n v="5000"/>
  </r>
  <r>
    <n v="682"/>
    <n v="290511"/>
    <n v="616"/>
    <x v="0"/>
    <x v="0"/>
    <n v="139.53839651153999"/>
    <s v="H5"/>
    <s v="SAU"/>
    <x v="101"/>
    <s v="Alcohols; saturated monohydric, methanol (methyl alcohol)"/>
    <s v="POL"/>
    <s v="Poland"/>
    <x v="0"/>
    <n v="3568"/>
    <s v="Kg"/>
    <n v="3568"/>
  </r>
  <r>
    <n v="682"/>
    <n v="290511"/>
    <n v="643"/>
    <x v="0"/>
    <x v="0"/>
    <n v="27.378932648860001"/>
    <s v="H5"/>
    <s v="SAU"/>
    <x v="101"/>
    <s v="Alcohols; saturated monohydric, methanol (methyl alcohol)"/>
    <s v="RUS"/>
    <s v="Russian Fed"/>
    <x v="0"/>
    <n v="702"/>
    <s v="Kg"/>
    <n v="702"/>
  </r>
  <r>
    <n v="682"/>
    <n v="290511"/>
    <n v="724"/>
    <x v="0"/>
    <x v="0"/>
    <n v="25.401066031639999"/>
    <s v="H5"/>
    <s v="SAU"/>
    <x v="101"/>
    <s v="Alcohols; saturated monohydric, methanol (methyl alcohol)"/>
    <s v="ESP"/>
    <s v="Spain"/>
    <x v="0"/>
    <n v="2483"/>
    <s v="Kg"/>
    <n v="2483"/>
  </r>
  <r>
    <n v="682"/>
    <n v="290511"/>
    <n v="826"/>
    <x v="0"/>
    <x v="0"/>
    <n v="340.96665814250002"/>
    <s v="H5"/>
    <s v="SAU"/>
    <x v="101"/>
    <s v="Alcohols; saturated monohydric, methanol (methyl alcohol)"/>
    <s v="GBR"/>
    <s v="Untd.Kingdom"/>
    <x v="0"/>
    <n v="111030"/>
    <s v="Kg"/>
    <n v="111030"/>
  </r>
  <r>
    <n v="682"/>
    <n v="290511"/>
    <n v="842"/>
    <x v="0"/>
    <x v="0"/>
    <n v="974.74130896480006"/>
    <s v="H5"/>
    <s v="SAU"/>
    <x v="101"/>
    <s v="Alcohols; saturated monohydric, methanol (methyl alcohol)"/>
    <s v="USA"/>
    <s v="USA,PR,USVI"/>
    <x v="0"/>
    <n v="257727"/>
    <s v="Kg"/>
    <n v="257727"/>
  </r>
  <r>
    <n v="686"/>
    <n v="290511"/>
    <n v="0"/>
    <x v="0"/>
    <x v="0"/>
    <n v="8.3262638575200008"/>
    <s v="H5"/>
    <s v="SEN"/>
    <x v="102"/>
    <s v="Alcohols; saturated monohydric, methanol (methyl alcohol)"/>
    <s v="WLD"/>
    <s v="World"/>
    <x v="0"/>
    <n v="0"/>
    <s v="N.Q."/>
    <m/>
  </r>
  <r>
    <n v="686"/>
    <n v="290511"/>
    <n v="56"/>
    <x v="0"/>
    <x v="0"/>
    <n v="1.12513823432"/>
    <s v="H5"/>
    <s v="SEN"/>
    <x v="102"/>
    <s v="Alcohols; saturated monohydric, methanol (methyl alcohol)"/>
    <s v="BEL"/>
    <s v="Belgium"/>
    <x v="0"/>
    <n v="148"/>
    <s v="Kg"/>
    <n v="148"/>
  </r>
  <r>
    <n v="686"/>
    <n v="290511"/>
    <n v="251"/>
    <x v="0"/>
    <x v="0"/>
    <n v="7.0109294628000001"/>
    <s v="H5"/>
    <s v="SEN"/>
    <x v="102"/>
    <s v="Alcohols; saturated monohydric, methanol (methyl alcohol)"/>
    <s v="FRA"/>
    <s v="France+Monac"/>
    <x v="0"/>
    <n v="1934"/>
    <s v="Kg"/>
    <n v="1934"/>
  </r>
  <r>
    <n v="686"/>
    <n v="290511"/>
    <n v="376"/>
    <x v="0"/>
    <x v="0"/>
    <n v="4.1523246319999998E-2"/>
    <s v="H5"/>
    <s v="SEN"/>
    <x v="102"/>
    <s v="Alcohols; saturated monohydric, methanol (methyl alcohol)"/>
    <s v="ISR"/>
    <s v="Israel"/>
    <x v="0"/>
    <n v="1"/>
    <s v="Kg"/>
    <n v="1"/>
  </r>
  <r>
    <n v="686"/>
    <n v="290511"/>
    <n v="826"/>
    <x v="0"/>
    <x v="0"/>
    <n v="0.14867291408"/>
    <s v="H5"/>
    <s v="SEN"/>
    <x v="102"/>
    <s v="Alcohols; saturated monohydric, methanol (methyl alcohol)"/>
    <s v="GBR"/>
    <s v="Untd.Kingdom"/>
    <x v="0"/>
    <n v="0"/>
    <s v="N.Q."/>
    <m/>
  </r>
  <r>
    <n v="688"/>
    <n v="290511"/>
    <n v="0"/>
    <x v="0"/>
    <x v="0"/>
    <n v="895.51900000000001"/>
    <s v="H5"/>
    <s v="SER"/>
    <x v="103"/>
    <s v="Alcohols; saturated monohydric, methanol (methyl alcohol)"/>
    <s v="WLD"/>
    <s v="World"/>
    <x v="0"/>
    <n v="1316866"/>
    <s v="Kg"/>
    <n v="1316866"/>
  </r>
  <r>
    <n v="688"/>
    <n v="290511"/>
    <n v="31"/>
    <x v="0"/>
    <x v="0"/>
    <n v="30.802"/>
    <s v="H5"/>
    <s v="SER"/>
    <x v="103"/>
    <s v="Alcohols; saturated monohydric, methanol (methyl alcohol)"/>
    <s v="AZE"/>
    <s v="Azerbaijan"/>
    <x v="0"/>
    <n v="47922"/>
    <s v="Kg"/>
    <n v="47922"/>
  </r>
  <r>
    <n v="688"/>
    <n v="290511"/>
    <n v="56"/>
    <x v="0"/>
    <x v="0"/>
    <n v="2.9689999999999999"/>
    <s v="H5"/>
    <s v="SER"/>
    <x v="103"/>
    <s v="Alcohols; saturated monohydric, methanol (methyl alcohol)"/>
    <s v="BEL"/>
    <s v="Belgium"/>
    <x v="0"/>
    <n v="718"/>
    <s v="Kg"/>
    <n v="718"/>
  </r>
  <r>
    <n v="688"/>
    <n v="290511"/>
    <n v="191"/>
    <x v="0"/>
    <x v="0"/>
    <n v="0.219"/>
    <s v="H5"/>
    <s v="SER"/>
    <x v="103"/>
    <s v="Alcohols; saturated monohydric, methanol (methyl alcohol)"/>
    <s v="HRV"/>
    <s v="Croatia"/>
    <x v="0"/>
    <n v="90"/>
    <s v="Kg"/>
    <n v="90"/>
  </r>
  <r>
    <n v="688"/>
    <n v="290511"/>
    <n v="203"/>
    <x v="0"/>
    <x v="0"/>
    <n v="1.9650000000000001"/>
    <s v="H5"/>
    <s v="SER"/>
    <x v="103"/>
    <s v="Alcohols; saturated monohydric, methanol (methyl alcohol)"/>
    <s v="CZE"/>
    <s v="Czech Rep"/>
    <x v="0"/>
    <n v="573"/>
    <s v="Kg"/>
    <n v="573"/>
  </r>
  <r>
    <n v="688"/>
    <n v="290511"/>
    <n v="251"/>
    <x v="0"/>
    <x v="0"/>
    <n v="2.7719999999999998"/>
    <s v="H5"/>
    <s v="SER"/>
    <x v="103"/>
    <s v="Alcohols; saturated monohydric, methanol (methyl alcohol)"/>
    <s v="FRA"/>
    <s v="France+Monac"/>
    <x v="0"/>
    <n v="530"/>
    <s v="Kg"/>
    <n v="530"/>
  </r>
  <r>
    <n v="688"/>
    <n v="290511"/>
    <n v="276"/>
    <x v="0"/>
    <x v="0"/>
    <n v="604.49599999999998"/>
    <s v="H5"/>
    <s v="SER"/>
    <x v="103"/>
    <s v="Alcohols; saturated monohydric, methanol (methyl alcohol)"/>
    <s v="DEU"/>
    <s v="Germany"/>
    <x v="0"/>
    <n v="868438"/>
    <s v="Kg"/>
    <n v="868438"/>
  </r>
  <r>
    <n v="688"/>
    <n v="290511"/>
    <n v="380"/>
    <x v="0"/>
    <x v="0"/>
    <n v="30.006"/>
    <s v="H5"/>
    <s v="SER"/>
    <x v="103"/>
    <s v="Alcohols; saturated monohydric, methanol (methyl alcohol)"/>
    <s v="ITA"/>
    <s v="Italy"/>
    <x v="0"/>
    <n v="63990"/>
    <s v="Kg"/>
    <n v="63990"/>
  </r>
  <r>
    <n v="688"/>
    <n v="290511"/>
    <n v="528"/>
    <x v="0"/>
    <x v="0"/>
    <n v="54.381999999999998"/>
    <s v="H5"/>
    <s v="SER"/>
    <x v="103"/>
    <s v="Alcohols; saturated monohydric, methanol (methyl alcohol)"/>
    <s v="NLD"/>
    <s v="Netherlands"/>
    <x v="0"/>
    <n v="92275"/>
    <s v="Kg"/>
    <n v="92275"/>
  </r>
  <r>
    <n v="688"/>
    <n v="290511"/>
    <n v="616"/>
    <x v="0"/>
    <x v="0"/>
    <n v="17.678000000000001"/>
    <s v="H5"/>
    <s v="SER"/>
    <x v="103"/>
    <s v="Alcohols; saturated monohydric, methanol (methyl alcohol)"/>
    <s v="POL"/>
    <s v="Poland"/>
    <x v="0"/>
    <n v="5909"/>
    <s v="Kg"/>
    <n v="5909"/>
  </r>
  <r>
    <n v="688"/>
    <n v="290511"/>
    <n v="682"/>
    <x v="0"/>
    <x v="0"/>
    <n v="70.686999999999998"/>
    <s v="H5"/>
    <s v="SER"/>
    <x v="103"/>
    <s v="Alcohols; saturated monohydric, methanol (methyl alcohol)"/>
    <s v="SAU"/>
    <s v="Saudi Arabia"/>
    <x v="0"/>
    <n v="116530"/>
    <s v="Kg"/>
    <n v="116530"/>
  </r>
  <r>
    <n v="688"/>
    <n v="290511"/>
    <n v="699"/>
    <x v="0"/>
    <x v="0"/>
    <n v="0.34599999999999997"/>
    <s v="H5"/>
    <s v="SER"/>
    <x v="103"/>
    <s v="Alcohols; saturated monohydric, methanol (methyl alcohol)"/>
    <s v="IND"/>
    <s v="India"/>
    <x v="0"/>
    <n v="97"/>
    <s v="Kg"/>
    <n v="97"/>
  </r>
  <r>
    <n v="688"/>
    <n v="290511"/>
    <n v="705"/>
    <x v="0"/>
    <x v="0"/>
    <n v="76.641999999999996"/>
    <s v="H5"/>
    <s v="SER"/>
    <x v="103"/>
    <s v="Alcohols; saturated monohydric, methanol (methyl alcohol)"/>
    <s v="SVN"/>
    <s v="Slovenia"/>
    <x v="0"/>
    <n v="119465"/>
    <s v="Kg"/>
    <n v="119465"/>
  </r>
  <r>
    <n v="688"/>
    <n v="290511"/>
    <n v="724"/>
    <x v="0"/>
    <x v="0"/>
    <n v="0.624"/>
    <s v="H5"/>
    <s v="SER"/>
    <x v="103"/>
    <s v="Alcohols; saturated monohydric, methanol (methyl alcohol)"/>
    <s v="ESP"/>
    <s v="Spain"/>
    <x v="0"/>
    <n v="32"/>
    <s v="Kg"/>
    <n v="32"/>
  </r>
  <r>
    <n v="688"/>
    <n v="290511"/>
    <n v="757"/>
    <x v="0"/>
    <x v="0"/>
    <n v="0.83899999999999997"/>
    <s v="H5"/>
    <s v="SER"/>
    <x v="103"/>
    <s v="Alcohols; saturated monohydric, methanol (methyl alcohol)"/>
    <s v="CHE"/>
    <s v="Switz.Liecht"/>
    <x v="0"/>
    <n v="150"/>
    <s v="Kg"/>
    <n v="150"/>
  </r>
  <r>
    <n v="688"/>
    <n v="290511"/>
    <n v="826"/>
    <x v="0"/>
    <x v="0"/>
    <n v="0.97699999999999998"/>
    <s v="H5"/>
    <s v="SER"/>
    <x v="103"/>
    <s v="Alcohols; saturated monohydric, methanol (methyl alcohol)"/>
    <s v="GBR"/>
    <s v="Untd.Kingdom"/>
    <x v="0"/>
    <n v="137"/>
    <s v="Kg"/>
    <n v="137"/>
  </r>
  <r>
    <n v="688"/>
    <n v="290511"/>
    <n v="842"/>
    <x v="0"/>
    <x v="0"/>
    <n v="0.115"/>
    <s v="H5"/>
    <s v="SER"/>
    <x v="103"/>
    <s v="Alcohols; saturated monohydric, methanol (methyl alcohol)"/>
    <s v="USA"/>
    <s v="USA,PR,USVI"/>
    <x v="0"/>
    <n v="10"/>
    <s v="Kg"/>
    <n v="10"/>
  </r>
  <r>
    <n v="690"/>
    <n v="290511"/>
    <n v="0"/>
    <x v="0"/>
    <x v="0"/>
    <n v="34.6169210738137"/>
    <s v="H5"/>
    <s v="SYC"/>
    <x v="104"/>
    <s v="Alcohols; saturated monohydric, methanol (methyl alcohol)"/>
    <s v="WLD"/>
    <s v="World"/>
    <x v="0"/>
    <n v="0"/>
    <s v="N.Q."/>
    <m/>
  </r>
  <r>
    <n v="690"/>
    <n v="290511"/>
    <n v="251"/>
    <x v="0"/>
    <x v="0"/>
    <n v="2.9375275002349999"/>
    <s v="H5"/>
    <s v="SYC"/>
    <x v="104"/>
    <s v="Alcohols; saturated monohydric, methanol (methyl alcohol)"/>
    <s v="FRA"/>
    <s v="France+Monac"/>
    <x v="0"/>
    <n v="0"/>
    <s v="N.Q."/>
    <m/>
  </r>
  <r>
    <n v="690"/>
    <n v="290511"/>
    <n v="276"/>
    <x v="0"/>
    <x v="0"/>
    <n v="1.5708841193694001"/>
    <s v="H5"/>
    <s v="SYC"/>
    <x v="104"/>
    <s v="Alcohols; saturated monohydric, methanol (methyl alcohol)"/>
    <s v="DEU"/>
    <s v="Germany"/>
    <x v="0"/>
    <n v="812.12899770444096"/>
    <s v="Kg"/>
    <n v="812.13"/>
  </r>
  <r>
    <n v="690"/>
    <n v="290511"/>
    <n v="682"/>
    <x v="0"/>
    <x v="0"/>
    <n v="0.55120638446100001"/>
    <s v="H5"/>
    <s v="SYC"/>
    <x v="104"/>
    <s v="Alcohols; saturated monohydric, methanol (methyl alcohol)"/>
    <s v="SAU"/>
    <s v="Saudi Arabia"/>
    <x v="0"/>
    <n v="160"/>
    <s v="Kg"/>
    <n v="174"/>
  </r>
  <r>
    <n v="690"/>
    <n v="290511"/>
    <n v="702"/>
    <x v="0"/>
    <x v="0"/>
    <n v="1.6882741116983999"/>
    <s v="H5"/>
    <s v="SYC"/>
    <x v="104"/>
    <s v="Alcohols; saturated monohydric, methanol (methyl alcohol)"/>
    <s v="SGP"/>
    <s v="Singapore"/>
    <x v="0"/>
    <n v="20"/>
    <s v="Kg"/>
    <n v="20"/>
  </r>
  <r>
    <n v="690"/>
    <n v="290511"/>
    <n v="784"/>
    <x v="0"/>
    <x v="0"/>
    <n v="26.931134749892099"/>
    <s v="H5"/>
    <s v="SYC"/>
    <x v="104"/>
    <s v="Alcohols; saturated monohydric, methanol (methyl alcohol)"/>
    <s v="ARE"/>
    <s v="Untd Arab Em"/>
    <x v="0"/>
    <n v="17504.009999999998"/>
    <s v="Kg"/>
    <n v="17504.009999999998"/>
  </r>
  <r>
    <n v="690"/>
    <n v="290511"/>
    <n v="842"/>
    <x v="0"/>
    <x v="0"/>
    <n v="0.9378942081578"/>
    <s v="H5"/>
    <s v="SYC"/>
    <x v="104"/>
    <s v="Alcohols; saturated monohydric, methanol (methyl alcohol)"/>
    <s v="USA"/>
    <s v="USA,PR,USVI"/>
    <x v="0"/>
    <n v="14.69"/>
    <s v="Kg"/>
    <n v="14.69"/>
  </r>
  <r>
    <n v="699"/>
    <n v="290511"/>
    <n v="0"/>
    <x v="0"/>
    <x v="0"/>
    <n v="959966.49473189597"/>
    <s v="H5"/>
    <s v="IND"/>
    <x v="105"/>
    <s v="Alcohols; saturated monohydric, methanol (methyl alcohol)"/>
    <s v="WLD"/>
    <s v="World"/>
    <x v="0"/>
    <n v="0"/>
    <s v="N.Q."/>
    <m/>
  </r>
  <r>
    <n v="699"/>
    <n v="290511"/>
    <n v="12"/>
    <x v="0"/>
    <x v="0"/>
    <n v="34589.855748203699"/>
    <s v="H5"/>
    <s v="IND"/>
    <x v="105"/>
    <s v="Alcohols; saturated monohydric, methanol (methyl alcohol)"/>
    <s v="DZA"/>
    <s v="Algeria"/>
    <x v="0"/>
    <n v="89442300"/>
    <s v="Kg"/>
    <n v="89442300"/>
  </r>
  <r>
    <n v="699"/>
    <n v="290511"/>
    <n v="48"/>
    <x v="0"/>
    <x v="0"/>
    <n v="15692.941178060701"/>
    <s v="H5"/>
    <s v="IND"/>
    <x v="105"/>
    <s v="Alcohols; saturated monohydric, methanol (methyl alcohol)"/>
    <s v="BHR"/>
    <s v="Bahrain"/>
    <x v="0"/>
    <n v="38561900"/>
    <s v="Kg"/>
    <n v="38561900"/>
  </r>
  <r>
    <n v="699"/>
    <n v="290511"/>
    <n v="56"/>
    <x v="0"/>
    <x v="0"/>
    <n v="7.8397353016500002"/>
    <s v="H5"/>
    <s v="IND"/>
    <x v="105"/>
    <s v="Alcohols; saturated monohydric, methanol (methyl alcohol)"/>
    <s v="BEL"/>
    <s v="Belgium"/>
    <x v="0"/>
    <n v="451"/>
    <s v="Kg"/>
    <n v="451"/>
  </r>
  <r>
    <n v="699"/>
    <n v="290511"/>
    <n v="156"/>
    <x v="0"/>
    <x v="0"/>
    <n v="41364.978647365802"/>
    <s v="H5"/>
    <s v="IND"/>
    <x v="105"/>
    <s v="Alcohols; saturated monohydric, methanol (methyl alcohol)"/>
    <s v="CHN"/>
    <s v="China"/>
    <x v="0"/>
    <n v="102274000"/>
    <s v="Kg"/>
    <n v="102274000"/>
  </r>
  <r>
    <n v="699"/>
    <n v="290511"/>
    <n v="251"/>
    <x v="0"/>
    <x v="0"/>
    <n v="70.273748602200001"/>
    <s v="H5"/>
    <s v="IND"/>
    <x v="105"/>
    <s v="Alcohols; saturated monohydric, methanol (methyl alcohol)"/>
    <s v="FRA"/>
    <s v="France+Monac"/>
    <x v="0"/>
    <n v="12707"/>
    <s v="Kg"/>
    <n v="12707"/>
  </r>
  <r>
    <n v="699"/>
    <n v="290511"/>
    <n v="268"/>
    <x v="0"/>
    <x v="0"/>
    <n v="1613.5564555224"/>
    <s v="H5"/>
    <s v="IND"/>
    <x v="105"/>
    <s v="Alcohols; saturated monohydric, methanol (methyl alcohol)"/>
    <s v="GEO"/>
    <s v="Georgia"/>
    <x v="0"/>
    <n v="3043030"/>
    <s v="Kg"/>
    <n v="3043030"/>
  </r>
  <r>
    <n v="699"/>
    <n v="290511"/>
    <n v="276"/>
    <x v="0"/>
    <x v="0"/>
    <n v="777.33360073214999"/>
    <s v="H5"/>
    <s v="IND"/>
    <x v="105"/>
    <s v="Alcohols; saturated monohydric, methanol (methyl alcohol)"/>
    <s v="DEU"/>
    <s v="Germany"/>
    <x v="0"/>
    <n v="144669"/>
    <s v="Kg"/>
    <n v="144669"/>
  </r>
  <r>
    <n v="699"/>
    <n v="290511"/>
    <n v="344"/>
    <x v="0"/>
    <x v="0"/>
    <n v="399.67149299714998"/>
    <s v="H5"/>
    <s v="IND"/>
    <x v="105"/>
    <s v="Alcohols; saturated monohydric, methanol (methyl alcohol)"/>
    <s v="HKG"/>
    <s v="Hong Kong"/>
    <x v="0"/>
    <n v="0"/>
    <s v="N.Q."/>
    <m/>
  </r>
  <r>
    <n v="699"/>
    <n v="290511"/>
    <n v="364"/>
    <x v="0"/>
    <x v="0"/>
    <n v="18318.305281834899"/>
    <s v="H5"/>
    <s v="IND"/>
    <x v="105"/>
    <s v="Alcohols; saturated monohydric, methanol (methyl alcohol)"/>
    <s v="IRN"/>
    <s v="Iran-Islam.R"/>
    <x v="0"/>
    <n v="48212200"/>
    <s v="Kg"/>
    <n v="48212200"/>
  </r>
  <r>
    <n v="699"/>
    <n v="290511"/>
    <n v="376"/>
    <x v="0"/>
    <x v="0"/>
    <n v="208.26793869914999"/>
    <s v="H5"/>
    <s v="IND"/>
    <x v="105"/>
    <s v="Alcohols; saturated monohydric, methanol (methyl alcohol)"/>
    <s v="ISR"/>
    <s v="Israel"/>
    <x v="0"/>
    <n v="37468"/>
    <s v="Kg"/>
    <n v="37468"/>
  </r>
  <r>
    <n v="699"/>
    <n v="290511"/>
    <n v="410"/>
    <x v="0"/>
    <x v="0"/>
    <n v="184.40276604510001"/>
    <s v="H5"/>
    <s v="IND"/>
    <x v="105"/>
    <s v="Alcohols; saturated monohydric, methanol (methyl alcohol)"/>
    <s v="KOR"/>
    <s v="Korea Rep."/>
    <x v="0"/>
    <n v="56544"/>
    <s v="Kg"/>
    <n v="56544"/>
  </r>
  <r>
    <n v="699"/>
    <n v="290511"/>
    <n v="512"/>
    <x v="0"/>
    <x v="0"/>
    <n v="149708.795892833"/>
    <s v="H5"/>
    <s v="IND"/>
    <x v="105"/>
    <s v="Alcohols; saturated monohydric, methanol (methyl alcohol)"/>
    <s v="OMN"/>
    <s v="Oman"/>
    <x v="0"/>
    <n v="361874000"/>
    <s v="Kg"/>
    <n v="361874000"/>
  </r>
  <r>
    <n v="699"/>
    <n v="290511"/>
    <n v="528"/>
    <x v="0"/>
    <x v="0"/>
    <n v="9073.1491930966495"/>
    <s v="H5"/>
    <s v="IND"/>
    <x v="105"/>
    <s v="Alcohols; saturated monohydric, methanol (methyl alcohol)"/>
    <s v="NLD"/>
    <s v="Netherlands"/>
    <x v="0"/>
    <n v="17000000"/>
    <s v="Kg"/>
    <n v="17000000"/>
  </r>
  <r>
    <n v="699"/>
    <n v="290511"/>
    <n v="608"/>
    <x v="0"/>
    <x v="0"/>
    <n v="9.4424656950000005E-2"/>
    <s v="H5"/>
    <s v="IND"/>
    <x v="105"/>
    <s v="Alcohols; saturated monohydric, methanol (methyl alcohol)"/>
    <s v="PHL"/>
    <s v="Philippines"/>
    <x v="0"/>
    <n v="6"/>
    <s v="Kg"/>
    <n v="6"/>
  </r>
  <r>
    <n v="699"/>
    <n v="290511"/>
    <n v="634"/>
    <x v="0"/>
    <x v="0"/>
    <n v="191894.53704477599"/>
    <s v="H5"/>
    <s v="IND"/>
    <x v="105"/>
    <s v="Alcohols; saturated monohydric, methanol (methyl alcohol)"/>
    <s v="QAT"/>
    <s v="Qatar"/>
    <x v="0"/>
    <n v="485573000"/>
    <s v="Kg"/>
    <n v="485573000"/>
  </r>
  <r>
    <n v="699"/>
    <n v="290511"/>
    <n v="682"/>
    <x v="0"/>
    <x v="0"/>
    <n v="336151.13842352701"/>
    <s v="H5"/>
    <s v="IND"/>
    <x v="105"/>
    <s v="Alcohols; saturated monohydric, methanol (methyl alcohol)"/>
    <s v="SAU"/>
    <s v="Saudi Arabia"/>
    <x v="0"/>
    <n v="812384000"/>
    <s v="Kg"/>
    <n v="812384000"/>
  </r>
  <r>
    <n v="699"/>
    <n v="290511"/>
    <n v="702"/>
    <x v="0"/>
    <x v="0"/>
    <n v="693.36047239904997"/>
    <s v="H5"/>
    <s v="IND"/>
    <x v="105"/>
    <s v="Alcohols; saturated monohydric, methanol (methyl alcohol)"/>
    <s v="SGP"/>
    <s v="Singapore"/>
    <x v="0"/>
    <n v="2099000"/>
    <s v="Kg"/>
    <n v="2099000"/>
  </r>
  <r>
    <n v="699"/>
    <n v="290511"/>
    <n v="704"/>
    <x v="0"/>
    <x v="0"/>
    <n v="3.3735477673499998"/>
    <s v="H5"/>
    <s v="IND"/>
    <x v="105"/>
    <s v="Alcohols; saturated monohydric, methanol (methyl alcohol)"/>
    <s v="VNM"/>
    <s v="Viet Nam"/>
    <x v="0"/>
    <n v="3912"/>
    <s v="Kg"/>
    <n v="3912"/>
  </r>
  <r>
    <n v="699"/>
    <n v="290511"/>
    <n v="724"/>
    <x v="0"/>
    <x v="0"/>
    <n v="41.746180983149998"/>
    <s v="H5"/>
    <s v="IND"/>
    <x v="105"/>
    <s v="Alcohols; saturated monohydric, methanol (methyl alcohol)"/>
    <s v="ESP"/>
    <s v="Spain"/>
    <x v="0"/>
    <n v="4565"/>
    <s v="Kg"/>
    <n v="4565"/>
  </r>
  <r>
    <n v="699"/>
    <n v="290511"/>
    <n v="752"/>
    <x v="0"/>
    <x v="0"/>
    <n v="3826.8080868528"/>
    <s v="H5"/>
    <s v="IND"/>
    <x v="105"/>
    <s v="Alcohols; saturated monohydric, methanol (methyl alcohol)"/>
    <s v="SWE"/>
    <s v="Sweden"/>
    <x v="0"/>
    <n v="10250000"/>
    <s v="Kg"/>
    <n v="10250000"/>
  </r>
  <r>
    <n v="699"/>
    <n v="290511"/>
    <n v="757"/>
    <x v="0"/>
    <x v="0"/>
    <n v="973.77635591025"/>
    <s v="H5"/>
    <s v="IND"/>
    <x v="105"/>
    <s v="Alcohols; saturated monohydric, methanol (methyl alcohol)"/>
    <s v="CHE"/>
    <s v="Switz.Liecht"/>
    <x v="0"/>
    <n v="2106150"/>
    <s v="Kg"/>
    <n v="2106150"/>
  </r>
  <r>
    <n v="699"/>
    <n v="290511"/>
    <n v="764"/>
    <x v="0"/>
    <x v="0"/>
    <n v="112.5403675635"/>
    <s v="H5"/>
    <s v="IND"/>
    <x v="105"/>
    <s v="Alcohols; saturated monohydric, methanol (methyl alcohol)"/>
    <s v="THA"/>
    <s v="Thailand"/>
    <x v="0"/>
    <n v="31191"/>
    <s v="Kg"/>
    <n v="31191"/>
  </r>
  <r>
    <n v="699"/>
    <n v="290511"/>
    <n v="784"/>
    <x v="0"/>
    <x v="0"/>
    <n v="106517.031370475"/>
    <s v="H5"/>
    <s v="IND"/>
    <x v="105"/>
    <s v="Alcohols; saturated monohydric, methanol (methyl alcohol)"/>
    <s v="ARE"/>
    <s v="Untd Arab Em"/>
    <x v="0"/>
    <n v="264069000"/>
    <s v="Kg"/>
    <n v="264069000"/>
  </r>
  <r>
    <n v="699"/>
    <n v="290511"/>
    <n v="792"/>
    <x v="0"/>
    <x v="0"/>
    <n v="4391.3062925638496"/>
    <s v="H5"/>
    <s v="IND"/>
    <x v="105"/>
    <s v="Alcohols; saturated monohydric, methanol (methyl alcohol)"/>
    <s v="TUR"/>
    <s v="Turkey"/>
    <x v="0"/>
    <n v="9095640"/>
    <s v="Kg"/>
    <n v="9095640"/>
  </r>
  <r>
    <n v="699"/>
    <n v="290511"/>
    <n v="826"/>
    <x v="0"/>
    <x v="0"/>
    <n v="0.72528849090000003"/>
    <s v="H5"/>
    <s v="IND"/>
    <x v="105"/>
    <s v="Alcohols; saturated monohydric, methanol (methyl alcohol)"/>
    <s v="GBR"/>
    <s v="Untd.Kingdom"/>
    <x v="0"/>
    <n v="16"/>
    <s v="Kg"/>
    <n v="16"/>
  </r>
  <r>
    <n v="699"/>
    <n v="290511"/>
    <n v="842"/>
    <x v="0"/>
    <x v="0"/>
    <n v="2278.5707703438002"/>
    <s v="H5"/>
    <s v="IND"/>
    <x v="105"/>
    <s v="Alcohols; saturated monohydric, methanol (methyl alcohol)"/>
    <s v="USA"/>
    <s v="USA,PR,USVI"/>
    <x v="0"/>
    <n v="3024910"/>
    <s v="Kg"/>
    <n v="3024910"/>
  </r>
  <r>
    <n v="699"/>
    <n v="290511"/>
    <n v="862"/>
    <x v="0"/>
    <x v="0"/>
    <n v="41072.114426291097"/>
    <s v="H5"/>
    <s v="IND"/>
    <x v="105"/>
    <s v="Alcohols; saturated monohydric, methanol (methyl alcohol)"/>
    <s v="VEN"/>
    <s v="Venezuela"/>
    <x v="0"/>
    <n v="116749000"/>
    <s v="Kg"/>
    <n v="116749000"/>
  </r>
  <r>
    <n v="702"/>
    <n v="290511"/>
    <n v="0"/>
    <x v="0"/>
    <x v="0"/>
    <n v="252238.39056"/>
    <s v="H5"/>
    <s v="SGP"/>
    <x v="106"/>
    <s v="Alcohols; saturated monohydric, methanol (methyl alcohol)"/>
    <s v="WLD"/>
    <s v="World"/>
    <x v="0"/>
    <n v="0"/>
    <s v="N.Q."/>
    <m/>
  </r>
  <r>
    <n v="702"/>
    <n v="290511"/>
    <n v="96"/>
    <x v="0"/>
    <x v="0"/>
    <n v="5324.0137999999997"/>
    <s v="H5"/>
    <s v="SGP"/>
    <x v="106"/>
    <s v="Alcohols; saturated monohydric, methanol (methyl alcohol)"/>
    <s v="BRN"/>
    <s v="Brunei Darsm"/>
    <x v="0"/>
    <n v="14167230"/>
    <s v="Kg"/>
    <n v="14167230"/>
  </r>
  <r>
    <n v="702"/>
    <n v="290511"/>
    <n v="124"/>
    <x v="0"/>
    <x v="0"/>
    <n v="53.814619999999998"/>
    <s v="H5"/>
    <s v="SGP"/>
    <x v="106"/>
    <s v="Alcohols; saturated monohydric, methanol (methyl alcohol)"/>
    <s v="CAN"/>
    <s v="Canada"/>
    <x v="0"/>
    <n v="760.5"/>
    <s v="Kg"/>
    <n v="760.5"/>
  </r>
  <r>
    <n v="702"/>
    <n v="290511"/>
    <n v="156"/>
    <x v="0"/>
    <x v="0"/>
    <n v="418.09665000000001"/>
    <s v="H5"/>
    <s v="SGP"/>
    <x v="106"/>
    <s v="Alcohols; saturated monohydric, methanol (methyl alcohol)"/>
    <s v="CHN"/>
    <s v="China"/>
    <x v="0"/>
    <n v="511704.06"/>
    <s v="Kg"/>
    <n v="511704.06"/>
  </r>
  <r>
    <n v="702"/>
    <n v="290511"/>
    <n v="251"/>
    <x v="0"/>
    <x v="0"/>
    <n v="59.673119999999997"/>
    <s v="H5"/>
    <s v="SGP"/>
    <x v="106"/>
    <s v="Alcohols; saturated monohydric, methanol (methyl alcohol)"/>
    <s v="FRA"/>
    <s v="France+Monac"/>
    <x v="0"/>
    <n v="5459.36"/>
    <s v="Kg"/>
    <n v="5459.36"/>
  </r>
  <r>
    <n v="702"/>
    <n v="290511"/>
    <n v="276"/>
    <x v="0"/>
    <x v="0"/>
    <n v="1649.0694599999999"/>
    <s v="H5"/>
    <s v="SGP"/>
    <x v="106"/>
    <s v="Alcohols; saturated monohydric, methanol (methyl alcohol)"/>
    <s v="DEU"/>
    <s v="Germany"/>
    <x v="0"/>
    <n v="88324.29"/>
    <s v="Kg"/>
    <n v="88324.29"/>
  </r>
  <r>
    <n v="702"/>
    <n v="290511"/>
    <n v="344"/>
    <x v="0"/>
    <x v="0"/>
    <n v="61.022150000000003"/>
    <s v="H5"/>
    <s v="SGP"/>
    <x v="106"/>
    <s v="Alcohols; saturated monohydric, methanol (methyl alcohol)"/>
    <s v="HKG"/>
    <s v="Hong Kong"/>
    <x v="0"/>
    <n v="6696.9"/>
    <s v="Kg"/>
    <n v="6696.9"/>
  </r>
  <r>
    <n v="702"/>
    <n v="290511"/>
    <n v="360"/>
    <x v="0"/>
    <x v="0"/>
    <n v="6.7000000000000002E-3"/>
    <s v="H5"/>
    <s v="SGP"/>
    <x v="106"/>
    <s v="Alcohols; saturated monohydric, methanol (methyl alcohol)"/>
    <s v="IDN"/>
    <s v="Indonesia"/>
    <x v="0"/>
    <n v="0"/>
    <s v="N.Q."/>
    <m/>
  </r>
  <r>
    <n v="702"/>
    <n v="290511"/>
    <n v="376"/>
    <x v="0"/>
    <x v="0"/>
    <n v="0.67412000000000005"/>
    <s v="H5"/>
    <s v="SGP"/>
    <x v="106"/>
    <s v="Alcohols; saturated monohydric, methanol (methyl alcohol)"/>
    <s v="ISR"/>
    <s v="Israel"/>
    <x v="0"/>
    <n v="652.07048610514005"/>
    <s v="Kg"/>
    <n v="652.07000000000005"/>
  </r>
  <r>
    <n v="702"/>
    <n v="290511"/>
    <n v="392"/>
    <x v="0"/>
    <x v="0"/>
    <n v="4514.0062099999996"/>
    <s v="H5"/>
    <s v="SGP"/>
    <x v="106"/>
    <s v="Alcohols; saturated monohydric, methanol (methyl alcohol)"/>
    <s v="JPN"/>
    <s v="Japan"/>
    <x v="0"/>
    <n v="12017083.6099215"/>
    <s v="Kg"/>
    <n v="12017083.609999999"/>
  </r>
  <r>
    <n v="702"/>
    <n v="290511"/>
    <n v="410"/>
    <x v="0"/>
    <x v="0"/>
    <n v="60.03369"/>
    <s v="H5"/>
    <s v="SGP"/>
    <x v="106"/>
    <s v="Alcohols; saturated monohydric, methanol (methyl alcohol)"/>
    <s v="KOR"/>
    <s v="Korea Rep."/>
    <x v="0"/>
    <n v="19428.97"/>
    <s v="Kg"/>
    <n v="19428.97"/>
  </r>
  <r>
    <n v="702"/>
    <n v="290511"/>
    <n v="458"/>
    <x v="0"/>
    <x v="0"/>
    <n v="83329.753880000004"/>
    <s v="H5"/>
    <s v="SGP"/>
    <x v="106"/>
    <s v="Alcohols; saturated monohydric, methanol (methyl alcohol)"/>
    <s v="MYS"/>
    <s v="Malaysia"/>
    <x v="0"/>
    <n v="231548500"/>
    <s v="Kg"/>
    <n v="231548500"/>
  </r>
  <r>
    <n v="702"/>
    <n v="290511"/>
    <n v="512"/>
    <x v="0"/>
    <x v="0"/>
    <n v="32414.68692"/>
    <s v="H5"/>
    <s v="SGP"/>
    <x v="106"/>
    <s v="Alcohols; saturated monohydric, methanol (methyl alcohol)"/>
    <s v="OMN"/>
    <s v="Oman"/>
    <x v="0"/>
    <n v="86077180"/>
    <s v="Kg"/>
    <n v="86077180"/>
  </r>
  <r>
    <n v="702"/>
    <n v="290511"/>
    <n v="528"/>
    <x v="0"/>
    <x v="0"/>
    <n v="8.1170000000000006E-2"/>
    <s v="H5"/>
    <s v="SGP"/>
    <x v="106"/>
    <s v="Alcohols; saturated monohydric, methanol (methyl alcohol)"/>
    <s v="NLD"/>
    <s v="Netherlands"/>
    <x v="0"/>
    <n v="18.23"/>
    <s v="Kg"/>
    <n v="18.23"/>
  </r>
  <r>
    <n v="702"/>
    <n v="290511"/>
    <n v="579"/>
    <x v="0"/>
    <x v="0"/>
    <n v="0.61304000000000003"/>
    <s v="H5"/>
    <s v="SGP"/>
    <x v="106"/>
    <s v="Alcohols; saturated monohydric, methanol (methyl alcohol)"/>
    <s v="NOR"/>
    <s v="Norway,Sb,JM"/>
    <x v="0"/>
    <n v="0"/>
    <s v="N.Q."/>
    <m/>
  </r>
  <r>
    <n v="702"/>
    <n v="290511"/>
    <n v="616"/>
    <x v="0"/>
    <x v="0"/>
    <n v="0.36198999999999998"/>
    <s v="H5"/>
    <s v="SGP"/>
    <x v="106"/>
    <s v="Alcohols; saturated monohydric, methanol (methyl alcohol)"/>
    <s v="POL"/>
    <s v="Poland"/>
    <x v="0"/>
    <n v="36.89"/>
    <s v="Kg"/>
    <n v="36.89"/>
  </r>
  <r>
    <n v="702"/>
    <n v="290511"/>
    <n v="682"/>
    <x v="0"/>
    <x v="0"/>
    <n v="119494.66975"/>
    <s v="H5"/>
    <s v="SGP"/>
    <x v="106"/>
    <s v="Alcohols; saturated monohydric, methanol (methyl alcohol)"/>
    <s v="SAU"/>
    <s v="Saudi Arabia"/>
    <x v="0"/>
    <n v="313841000"/>
    <s v="Kg"/>
    <n v="313841000"/>
  </r>
  <r>
    <n v="702"/>
    <n v="290511"/>
    <n v="699"/>
    <x v="0"/>
    <x v="0"/>
    <n v="6.8440399999999997"/>
    <s v="H5"/>
    <s v="SGP"/>
    <x v="106"/>
    <s v="Alcohols; saturated monohydric, methanol (methyl alcohol)"/>
    <s v="IND"/>
    <s v="India"/>
    <x v="0"/>
    <n v="1455.9"/>
    <s v="Kg"/>
    <n v="1455.9"/>
  </r>
  <r>
    <n v="702"/>
    <n v="290511"/>
    <n v="757"/>
    <x v="0"/>
    <x v="0"/>
    <n v="20.432300000000001"/>
    <s v="H5"/>
    <s v="SGP"/>
    <x v="106"/>
    <s v="Alcohols; saturated monohydric, methanol (methyl alcohol)"/>
    <s v="CHE"/>
    <s v="Switz.Liecht"/>
    <x v="0"/>
    <n v="0"/>
    <s v="N.Q."/>
    <m/>
  </r>
  <r>
    <n v="702"/>
    <n v="290511"/>
    <n v="764"/>
    <x v="0"/>
    <x v="0"/>
    <n v="1.87487"/>
    <s v="H5"/>
    <s v="SGP"/>
    <x v="106"/>
    <s v="Alcohols; saturated monohydric, methanol (methyl alcohol)"/>
    <s v="THA"/>
    <s v="Thailand"/>
    <x v="0"/>
    <n v="638.32000000000005"/>
    <s v="Kg"/>
    <n v="638.32000000000005"/>
  </r>
  <r>
    <n v="702"/>
    <n v="290511"/>
    <n v="780"/>
    <x v="0"/>
    <x v="0"/>
    <n v="91.356319999999997"/>
    <s v="H5"/>
    <s v="SGP"/>
    <x v="106"/>
    <s v="Alcohols; saturated monohydric, methanol (methyl alcohol)"/>
    <s v="TTO"/>
    <s v="Trinidad Tbg"/>
    <x v="0"/>
    <n v="30485.21"/>
    <s v="Kg"/>
    <n v="30485.21"/>
  </r>
  <r>
    <n v="702"/>
    <n v="290511"/>
    <n v="826"/>
    <x v="0"/>
    <x v="0"/>
    <n v="74.375060000000005"/>
    <s v="H5"/>
    <s v="SGP"/>
    <x v="106"/>
    <s v="Alcohols; saturated monohydric, methanol (methyl alcohol)"/>
    <s v="GBR"/>
    <s v="Untd.Kingdom"/>
    <x v="0"/>
    <n v="111318.144698961"/>
    <s v="Kg"/>
    <n v="111318.14"/>
  </r>
  <r>
    <n v="702"/>
    <n v="290511"/>
    <n v="842"/>
    <x v="0"/>
    <x v="0"/>
    <n v="4658.6982399999997"/>
    <s v="H5"/>
    <s v="SGP"/>
    <x v="106"/>
    <s v="Alcohols; saturated monohydric, methanol (methyl alcohol)"/>
    <s v="USA"/>
    <s v="USA,PR,USVI"/>
    <x v="0"/>
    <n v="11399250.970000001"/>
    <s v="Kg"/>
    <n v="11399250.970000001"/>
  </r>
  <r>
    <n v="702"/>
    <n v="290511"/>
    <n v="862"/>
    <x v="0"/>
    <x v="0"/>
    <n v="4.2324599999999997"/>
    <s v="H5"/>
    <s v="SGP"/>
    <x v="106"/>
    <s v="Alcohols; saturated monohydric, methanol (methyl alcohol)"/>
    <s v="VEN"/>
    <s v="Venezuela"/>
    <x v="0"/>
    <n v="834.73"/>
    <s v="Kg"/>
    <n v="834.73"/>
  </r>
  <r>
    <n v="703"/>
    <n v="290511"/>
    <n v="40"/>
    <x v="0"/>
    <x v="0"/>
    <n v="259.72149300000001"/>
    <s v="H5"/>
    <s v="SVK"/>
    <x v="107"/>
    <s v="Alcohols; saturated monohydric, methanol (methyl alcohol)"/>
    <s v="AUT"/>
    <s v="Austria"/>
    <x v="0"/>
    <n v="643931"/>
    <s v="Kg"/>
    <n v="643931"/>
  </r>
  <r>
    <n v="703"/>
    <n v="290511"/>
    <n v="56"/>
    <x v="0"/>
    <x v="0"/>
    <n v="0.499116"/>
    <s v="H5"/>
    <s v="SVK"/>
    <x v="107"/>
    <s v="Alcohols; saturated monohydric, methanol (methyl alcohol)"/>
    <s v="BEL"/>
    <s v="Belgium"/>
    <x v="0"/>
    <n v="42"/>
    <s v="Kg"/>
    <n v="42"/>
  </r>
  <r>
    <n v="703"/>
    <n v="290511"/>
    <n v="203"/>
    <x v="0"/>
    <x v="0"/>
    <n v="341.16262499999999"/>
    <s v="H5"/>
    <s v="SVK"/>
    <x v="107"/>
    <s v="Alcohols; saturated monohydric, methanol (methyl alcohol)"/>
    <s v="CZE"/>
    <s v="Czech Rep"/>
    <x v="0"/>
    <n v="643491"/>
    <s v="Kg"/>
    <n v="643491"/>
  </r>
  <r>
    <n v="703"/>
    <n v="290511"/>
    <n v="276"/>
    <x v="0"/>
    <x v="0"/>
    <n v="2551.858021"/>
    <s v="H5"/>
    <s v="SVK"/>
    <x v="107"/>
    <s v="Alcohols; saturated monohydric, methanol (methyl alcohol)"/>
    <s v="DEU"/>
    <s v="Germany"/>
    <x v="0"/>
    <n v="8230232"/>
    <s v="Kg"/>
    <n v="8230232"/>
  </r>
  <r>
    <n v="703"/>
    <n v="290511"/>
    <n v="380"/>
    <x v="0"/>
    <x v="0"/>
    <n v="40.318434000000003"/>
    <s v="H5"/>
    <s v="SVK"/>
    <x v="107"/>
    <s v="Alcohols; saturated monohydric, methanol (methyl alcohol)"/>
    <s v="ITA"/>
    <s v="Italy"/>
    <x v="0"/>
    <n v="336260"/>
    <s v="Kg"/>
    <n v="336260"/>
  </r>
  <r>
    <n v="703"/>
    <n v="290511"/>
    <n v="528"/>
    <x v="0"/>
    <x v="0"/>
    <n v="10.447145000000001"/>
    <s v="H5"/>
    <s v="SVK"/>
    <x v="107"/>
    <s v="Alcohols; saturated monohydric, methanol (methyl alcohol)"/>
    <s v="NLD"/>
    <s v="Netherlands"/>
    <x v="0"/>
    <n v="3121"/>
    <s v="Kg"/>
    <n v="3121"/>
  </r>
  <r>
    <n v="703"/>
    <n v="290511"/>
    <n v="568"/>
    <x v="0"/>
    <x v="0"/>
    <n v="272.60271799999998"/>
    <s v="H5"/>
    <s v="SVK"/>
    <x v="107"/>
    <s v="Alcohols; saturated monohydric, methanol (methyl alcohol)"/>
    <s v="UNS"/>
    <s v="Eur. Othr.ns"/>
    <x v="0"/>
    <n v="589264"/>
    <s v="Kg"/>
    <n v="589264"/>
  </r>
  <r>
    <n v="703"/>
    <n v="290511"/>
    <n v="579"/>
    <x v="0"/>
    <x v="0"/>
    <n v="2.0107E-2"/>
    <s v="H5"/>
    <s v="SVK"/>
    <x v="107"/>
    <s v="Alcohols; saturated monohydric, methanol (methyl alcohol)"/>
    <s v="NOR"/>
    <s v="Norway,Sb,JM"/>
    <x v="0"/>
    <n v="1"/>
    <s v="Kg"/>
    <n v="1"/>
  </r>
  <r>
    <n v="703"/>
    <n v="290511"/>
    <n v="616"/>
    <x v="0"/>
    <x v="0"/>
    <n v="1413.311985"/>
    <s v="H5"/>
    <s v="SVK"/>
    <x v="107"/>
    <s v="Alcohols; saturated monohydric, methanol (methyl alcohol)"/>
    <s v="POL"/>
    <s v="Poland"/>
    <x v="0"/>
    <n v="3257770"/>
    <s v="Kg"/>
    <n v="3257770"/>
  </r>
  <r>
    <n v="703"/>
    <n v="290511"/>
    <n v="642"/>
    <x v="0"/>
    <x v="0"/>
    <n v="31.415948"/>
    <s v="H5"/>
    <s v="SVK"/>
    <x v="107"/>
    <s v="Alcohols; saturated monohydric, methanol (methyl alcohol)"/>
    <s v="ROM"/>
    <s v="Romania"/>
    <x v="0"/>
    <n v="71500"/>
    <s v="Kg"/>
    <n v="71500"/>
  </r>
  <r>
    <n v="703"/>
    <n v="290511"/>
    <n v="643"/>
    <x v="0"/>
    <x v="0"/>
    <n v="27010.45217"/>
    <s v="H5"/>
    <s v="SVK"/>
    <x v="107"/>
    <s v="Alcohols; saturated monohydric, methanol (methyl alcohol)"/>
    <s v="RUS"/>
    <s v="Russian Fed"/>
    <x v="0"/>
    <n v="69803705"/>
    <s v="Kg"/>
    <n v="69803705"/>
  </r>
  <r>
    <n v="703"/>
    <n v="290511"/>
    <n v="688"/>
    <x v="0"/>
    <x v="0"/>
    <n v="1305.4862820000001"/>
    <s v="H5"/>
    <s v="SVK"/>
    <x v="107"/>
    <s v="Alcohols; saturated monohydric, methanol (methyl alcohol)"/>
    <s v="SER"/>
    <s v="Yugoslavia"/>
    <x v="0"/>
    <n v="3210750"/>
    <s v="Kg"/>
    <n v="3210750"/>
  </r>
  <r>
    <n v="703"/>
    <n v="290511"/>
    <n v="724"/>
    <x v="0"/>
    <x v="0"/>
    <n v="2.1288999999999999E-2"/>
    <s v="H5"/>
    <s v="SVK"/>
    <x v="107"/>
    <s v="Alcohols; saturated monohydric, methanol (methyl alcohol)"/>
    <s v="ESP"/>
    <s v="Spain"/>
    <x v="0"/>
    <n v="3"/>
    <s v="Kg"/>
    <n v="3"/>
  </r>
  <r>
    <n v="704"/>
    <n v="290511"/>
    <n v="0"/>
    <x v="0"/>
    <x v="0"/>
    <n v="120328.51547519999"/>
    <s v="H5"/>
    <s v="VNM"/>
    <x v="108"/>
    <s v="Alcohols; saturated monohydric, methanol (methyl alcohol)"/>
    <s v="WLD"/>
    <s v="World"/>
    <x v="0"/>
    <n v="300333357.12483603"/>
    <s v="Kg"/>
    <n v="300333357.12"/>
  </r>
  <r>
    <n v="704"/>
    <n v="290511"/>
    <n v="36"/>
    <x v="0"/>
    <x v="0"/>
    <n v="6.317876"/>
    <s v="H5"/>
    <s v="VNM"/>
    <x v="108"/>
    <s v="Alcohols; saturated monohydric, methanol (methyl alcohol)"/>
    <s v="AUS"/>
    <s v="Australia"/>
    <x v="0"/>
    <n v="15769.0710425951"/>
    <s v="Kg"/>
    <n v="15769.07"/>
  </r>
  <r>
    <n v="704"/>
    <n v="290511"/>
    <n v="96"/>
    <x v="0"/>
    <x v="0"/>
    <n v="27263.601192099999"/>
    <s v="H5"/>
    <s v="VNM"/>
    <x v="108"/>
    <s v="Alcohols; saturated monohydric, methanol (methyl alcohol)"/>
    <s v="BRN"/>
    <s v="Brunei Darsm"/>
    <x v="0"/>
    <n v="68048449.205904797"/>
    <s v="Kg"/>
    <n v="68048449.209999993"/>
  </r>
  <r>
    <n v="704"/>
    <n v="290511"/>
    <n v="124"/>
    <x v="0"/>
    <x v="0"/>
    <n v="1"/>
    <s v="H5"/>
    <s v="VNM"/>
    <x v="108"/>
    <s v="Alcohols; saturated monohydric, methanol (methyl alcohol)"/>
    <s v="CAN"/>
    <s v="Canada"/>
    <x v="0"/>
    <n v="2495.9450047128298"/>
    <s v="Kg"/>
    <n v="2495.9499999999998"/>
  </r>
  <r>
    <n v="704"/>
    <n v="290511"/>
    <n v="156"/>
    <x v="0"/>
    <x v="0"/>
    <n v="1111.63858"/>
    <s v="H5"/>
    <s v="VNM"/>
    <x v="108"/>
    <s v="Alcohols; saturated monohydric, methanol (methyl alcohol)"/>
    <s v="CHN"/>
    <s v="China"/>
    <x v="0"/>
    <n v="2774588.7607970699"/>
    <s v="Kg"/>
    <n v="2774588.76"/>
  </r>
  <r>
    <n v="704"/>
    <n v="290511"/>
    <n v="251"/>
    <x v="0"/>
    <x v="0"/>
    <n v="66.137142699999998"/>
    <s v="H5"/>
    <s v="VNM"/>
    <x v="108"/>
    <s v="Alcohols; saturated monohydric, methanol (methyl alcohol)"/>
    <s v="FRA"/>
    <s v="France+Monac"/>
    <x v="0"/>
    <n v="165074.67094804501"/>
    <s v="Kg"/>
    <n v="165074.67000000001"/>
  </r>
  <r>
    <n v="704"/>
    <n v="290511"/>
    <n v="276"/>
    <x v="0"/>
    <x v="0"/>
    <n v="276.27626350000003"/>
    <s v="H5"/>
    <s v="VNM"/>
    <x v="108"/>
    <s v="Alcohols; saturated monohydric, methanol (methyl alcohol)"/>
    <s v="DEU"/>
    <s v="Germany"/>
    <x v="0"/>
    <n v="689570.35980355099"/>
    <s v="Kg"/>
    <n v="689570.36"/>
  </r>
  <r>
    <n v="704"/>
    <n v="290511"/>
    <n v="360"/>
    <x v="0"/>
    <x v="0"/>
    <n v="891.11162000000002"/>
    <s v="H5"/>
    <s v="VNM"/>
    <x v="108"/>
    <s v="Alcohols; saturated monohydric, methanol (methyl alcohol)"/>
    <s v="IDN"/>
    <s v="Indonesia"/>
    <x v="0"/>
    <n v="2224165.5965805599"/>
    <s v="Kg"/>
    <n v="2224165.6"/>
  </r>
  <r>
    <n v="704"/>
    <n v="290511"/>
    <n v="392"/>
    <x v="0"/>
    <x v="0"/>
    <n v="18.619302300000001"/>
    <s v="H5"/>
    <s v="VNM"/>
    <x v="108"/>
    <s v="Alcohols; saturated monohydric, methanol (methyl alcohol)"/>
    <s v="JPN"/>
    <s v="Japan"/>
    <x v="0"/>
    <n v="46472.754566923097"/>
    <s v="Kg"/>
    <n v="46472.75"/>
  </r>
  <r>
    <n v="704"/>
    <n v="290511"/>
    <n v="410"/>
    <x v="0"/>
    <x v="0"/>
    <n v="111.9123"/>
    <s v="H5"/>
    <s v="VNM"/>
    <x v="108"/>
    <s v="Alcohols; saturated monohydric, methanol (methyl alcohol)"/>
    <s v="KOR"/>
    <s v="Korea Rep."/>
    <x v="0"/>
    <n v="279326.94615092402"/>
    <s v="Kg"/>
    <n v="279326.95"/>
  </r>
  <r>
    <n v="704"/>
    <n v="290511"/>
    <n v="458"/>
    <x v="0"/>
    <x v="0"/>
    <n v="62146.592731700002"/>
    <s v="H5"/>
    <s v="VNM"/>
    <x v="108"/>
    <s v="Alcohols; saturated monohydric, methanol (methyl alcohol)"/>
    <s v="MYS"/>
    <s v="Malaysia"/>
    <x v="0"/>
    <n v="155114477.688609"/>
    <s v="Kg"/>
    <n v="155114477.69"/>
  </r>
  <r>
    <n v="704"/>
    <n v="290511"/>
    <n v="490"/>
    <x v="0"/>
    <x v="0"/>
    <n v="246.32029059999999"/>
    <s v="H5"/>
    <s v="VNM"/>
    <x v="108"/>
    <s v="Alcohols; saturated monohydric, methanol (methyl alcohol)"/>
    <s v="OAS"/>
    <s v="Asia Othr.ns"/>
    <x v="0"/>
    <n v="614801.89888248302"/>
    <s v="Kg"/>
    <n v="614801.9"/>
  </r>
  <r>
    <n v="704"/>
    <n v="290511"/>
    <n v="616"/>
    <x v="0"/>
    <x v="0"/>
    <n v="28.724"/>
    <s v="H5"/>
    <s v="VNM"/>
    <x v="108"/>
    <s v="Alcohols; saturated monohydric, methanol (methyl alcohol)"/>
    <s v="POL"/>
    <s v="Poland"/>
    <x v="0"/>
    <n v="71693.524315371396"/>
    <s v="Kg"/>
    <n v="71693.52"/>
  </r>
  <r>
    <n v="704"/>
    <n v="290511"/>
    <n v="682"/>
    <x v="0"/>
    <x v="0"/>
    <n v="27475.988657599999"/>
    <s v="H5"/>
    <s v="VNM"/>
    <x v="108"/>
    <s v="Alcohols; saturated monohydric, methanol (methyl alcohol)"/>
    <s v="SAU"/>
    <s v="Saudi Arabia"/>
    <x v="0"/>
    <n v="68578556.639483094"/>
    <s v="Kg"/>
    <n v="68578556.640000001"/>
  </r>
  <r>
    <n v="704"/>
    <n v="290511"/>
    <n v="724"/>
    <x v="0"/>
    <x v="0"/>
    <n v="43.359338999999999"/>
    <s v="H5"/>
    <s v="VNM"/>
    <x v="108"/>
    <s v="Alcohols; saturated monohydric, methanol (methyl alcohol)"/>
    <s v="ESP"/>
    <s v="Spain"/>
    <x v="0"/>
    <n v="108222.52558469999"/>
    <s v="Kg"/>
    <n v="108222.53"/>
  </r>
  <r>
    <n v="704"/>
    <n v="290511"/>
    <n v="757"/>
    <x v="0"/>
    <x v="0"/>
    <n v="5.2375408999999999"/>
    <s v="H5"/>
    <s v="VNM"/>
    <x v="108"/>
    <s v="Alcohols; saturated monohydric, methanol (methyl alcohol)"/>
    <s v="CHE"/>
    <s v="Switz.Liecht"/>
    <x v="0"/>
    <n v="13072.6140463341"/>
    <s v="Kg"/>
    <n v="13072.61"/>
  </r>
  <r>
    <n v="704"/>
    <n v="290511"/>
    <n v="764"/>
    <x v="0"/>
    <x v="0"/>
    <n v="107.53237"/>
    <s v="H5"/>
    <s v="VNM"/>
    <x v="108"/>
    <s v="Alcohols; saturated monohydric, methanol (methyl alcohol)"/>
    <s v="THA"/>
    <s v="Thailand"/>
    <x v="0"/>
    <n v="268394.88174643199"/>
    <s v="Kg"/>
    <n v="268394.88"/>
  </r>
  <r>
    <n v="704"/>
    <n v="290511"/>
    <n v="784"/>
    <x v="0"/>
    <x v="0"/>
    <n v="506.1146"/>
    <s v="H5"/>
    <s v="VNM"/>
    <x v="108"/>
    <s v="Alcohols; saturated monohydric, methanol (methyl alcohol)"/>
    <s v="ARE"/>
    <s v="Untd Arab Em"/>
    <x v="0"/>
    <n v="1263234.20768223"/>
    <s v="Kg"/>
    <n v="1263234.21"/>
  </r>
  <r>
    <n v="704"/>
    <n v="290511"/>
    <n v="842"/>
    <x v="0"/>
    <x v="0"/>
    <n v="19.5167088"/>
    <s v="H5"/>
    <s v="VNM"/>
    <x v="108"/>
    <s v="Alcohols; saturated monohydric, methanol (methyl alcohol)"/>
    <s v="USA"/>
    <s v="USA,PR,USVI"/>
    <x v="0"/>
    <n v="48712.631837795001"/>
    <s v="Kg"/>
    <n v="48712.63"/>
  </r>
  <r>
    <n v="704"/>
    <n v="290511"/>
    <n v="862"/>
    <x v="0"/>
    <x v="0"/>
    <n v="2.5149599999999999"/>
    <s v="H5"/>
    <s v="VNM"/>
    <x v="108"/>
    <s v="Alcohols; saturated monohydric, methanol (methyl alcohol)"/>
    <s v="VEN"/>
    <s v="Venezuela"/>
    <x v="0"/>
    <n v="6277.2018490525797"/>
    <s v="Kg"/>
    <n v="6277.2"/>
  </r>
  <r>
    <n v="710"/>
    <n v="290511"/>
    <n v="0"/>
    <x v="0"/>
    <x v="0"/>
    <n v="6472.0080268461998"/>
    <s v="H5"/>
    <s v="ZAF"/>
    <x v="109"/>
    <s v="Alcohols; saturated monohydric, methanol (methyl alcohol)"/>
    <s v="WLD"/>
    <s v="World"/>
    <x v="0"/>
    <n v="13505117.960000001"/>
    <s v="Kg"/>
    <n v="13505117.960000001"/>
  </r>
  <r>
    <n v="710"/>
    <n v="290511"/>
    <n v="20"/>
    <x v="0"/>
    <x v="0"/>
    <n v="94.248753523600001"/>
    <s v="H5"/>
    <s v="ZAF"/>
    <x v="109"/>
    <s v="Alcohols; saturated monohydric, methanol (methyl alcohol)"/>
    <s v="AND"/>
    <s v="Andorra"/>
    <x v="0"/>
    <n v="11000"/>
    <s v="Kg"/>
    <n v="11000"/>
  </r>
  <r>
    <n v="710"/>
    <n v="290511"/>
    <n v="56"/>
    <x v="0"/>
    <x v="0"/>
    <n v="22.16889733635"/>
    <s v="H5"/>
    <s v="ZAF"/>
    <x v="109"/>
    <s v="Alcohols; saturated monohydric, methanol (methyl alcohol)"/>
    <s v="BEL"/>
    <s v="Belgium"/>
    <x v="0"/>
    <n v="8842.36"/>
    <s v="Kg"/>
    <n v="8842.36"/>
  </r>
  <r>
    <n v="710"/>
    <n v="290511"/>
    <n v="156"/>
    <x v="0"/>
    <x v="0"/>
    <n v="0.30347774924999998"/>
    <s v="H5"/>
    <s v="ZAF"/>
    <x v="109"/>
    <s v="Alcohols; saturated monohydric, methanol (methyl alcohol)"/>
    <s v="CHN"/>
    <s v="China"/>
    <x v="0"/>
    <n v="12.13"/>
    <s v="Kg"/>
    <n v="12.13"/>
  </r>
  <r>
    <n v="710"/>
    <n v="290511"/>
    <n v="251"/>
    <x v="0"/>
    <x v="0"/>
    <n v="12.204136083050001"/>
    <s v="H5"/>
    <s v="ZAF"/>
    <x v="109"/>
    <s v="Alcohols; saturated monohydric, methanol (methyl alcohol)"/>
    <s v="FRA"/>
    <s v="France+Monac"/>
    <x v="0"/>
    <n v="648.70000000000005"/>
    <s v="Kg"/>
    <n v="648.70000000000005"/>
  </r>
  <r>
    <n v="710"/>
    <n v="290511"/>
    <n v="276"/>
    <x v="0"/>
    <x v="0"/>
    <n v="116.76477256645001"/>
    <s v="H5"/>
    <s v="ZAF"/>
    <x v="109"/>
    <s v="Alcohols; saturated monohydric, methanol (methyl alcohol)"/>
    <s v="DEU"/>
    <s v="Germany"/>
    <x v="0"/>
    <n v="14279.71"/>
    <s v="Kg"/>
    <n v="14279.71"/>
  </r>
  <r>
    <n v="710"/>
    <n v="290511"/>
    <n v="344"/>
    <x v="0"/>
    <x v="0"/>
    <n v="0.40199806204999999"/>
    <s v="H5"/>
    <s v="ZAF"/>
    <x v="109"/>
    <s v="Alcohols; saturated monohydric, methanol (methyl alcohol)"/>
    <s v="HKG"/>
    <s v="Hong Kong"/>
    <x v="0"/>
    <n v="0.5"/>
    <s v="Kg"/>
    <n v="0.5"/>
  </r>
  <r>
    <n v="710"/>
    <n v="290511"/>
    <n v="490"/>
    <x v="0"/>
    <x v="0"/>
    <n v="433.39335961404998"/>
    <s v="H5"/>
    <s v="ZAF"/>
    <x v="109"/>
    <s v="Alcohols; saturated monohydric, methanol (methyl alcohol)"/>
    <s v="OAS"/>
    <s v="Asia Othr.ns"/>
    <x v="0"/>
    <n v="1007600"/>
    <s v="Kg"/>
    <n v="1007600"/>
  </r>
  <r>
    <n v="710"/>
    <n v="290511"/>
    <n v="528"/>
    <x v="0"/>
    <x v="0"/>
    <n v="5716.1135658251496"/>
    <s v="H5"/>
    <s v="ZAF"/>
    <x v="109"/>
    <s v="Alcohols; saturated monohydric, methanol (methyl alcohol)"/>
    <s v="NLD"/>
    <s v="Netherlands"/>
    <x v="0"/>
    <n v="12447270"/>
    <s v="Kg"/>
    <n v="12447270"/>
  </r>
  <r>
    <n v="710"/>
    <n v="290511"/>
    <n v="616"/>
    <x v="0"/>
    <x v="0"/>
    <n v="0.20177717910000001"/>
    <s v="H5"/>
    <s v="ZAF"/>
    <x v="109"/>
    <s v="Alcohols; saturated monohydric, methanol (methyl alcohol)"/>
    <s v="POL"/>
    <s v="Poland"/>
    <x v="0"/>
    <n v="11.89"/>
    <s v="Kg"/>
    <n v="11.89"/>
  </r>
  <r>
    <n v="710"/>
    <n v="290511"/>
    <n v="699"/>
    <x v="0"/>
    <x v="0"/>
    <n v="1.15456874815"/>
    <s v="H5"/>
    <s v="ZAF"/>
    <x v="109"/>
    <s v="Alcohols; saturated monohydric, methanol (methyl alcohol)"/>
    <s v="IND"/>
    <s v="India"/>
    <x v="0"/>
    <n v="511.9"/>
    <s v="Kg"/>
    <n v="511.9"/>
  </r>
  <r>
    <n v="710"/>
    <n v="290511"/>
    <n v="757"/>
    <x v="0"/>
    <x v="0"/>
    <n v="5.2914069100000002E-2"/>
    <s v="H5"/>
    <s v="ZAF"/>
    <x v="109"/>
    <s v="Alcohols; saturated monohydric, methanol (methyl alcohol)"/>
    <s v="CHE"/>
    <s v="Switz.Liecht"/>
    <x v="0"/>
    <n v="0.66"/>
    <s v="Kg"/>
    <n v="0.66"/>
  </r>
  <r>
    <n v="710"/>
    <n v="290511"/>
    <n v="764"/>
    <x v="0"/>
    <x v="0"/>
    <n v="3.6090507718499998"/>
    <s v="H5"/>
    <s v="ZAF"/>
    <x v="109"/>
    <s v="Alcohols; saturated monohydric, methanol (methyl alcohol)"/>
    <s v="THA"/>
    <s v="Thailand"/>
    <x v="0"/>
    <n v="800.88"/>
    <s v="Kg"/>
    <n v="800.88"/>
  </r>
  <r>
    <n v="710"/>
    <n v="290511"/>
    <n v="780"/>
    <x v="0"/>
    <x v="0"/>
    <n v="2.5699185990000002"/>
    <s v="H5"/>
    <s v="ZAF"/>
    <x v="109"/>
    <s v="Alcohols; saturated monohydric, methanol (methyl alcohol)"/>
    <s v="TTO"/>
    <s v="Trinidad Tbg"/>
    <x v="0"/>
    <n v="127.32"/>
    <s v="Kg"/>
    <n v="127.32"/>
  </r>
  <r>
    <n v="710"/>
    <n v="290511"/>
    <n v="800"/>
    <x v="0"/>
    <x v="0"/>
    <n v="0.40632862525000002"/>
    <s v="H5"/>
    <s v="ZAF"/>
    <x v="109"/>
    <s v="Alcohols; saturated monohydric, methanol (methyl alcohol)"/>
    <s v="UGA"/>
    <s v="Uganda"/>
    <x v="0"/>
    <n v="1"/>
    <s v="Kg"/>
    <n v="1"/>
  </r>
  <r>
    <n v="710"/>
    <n v="290511"/>
    <n v="826"/>
    <x v="0"/>
    <x v="0"/>
    <n v="50.525019179650002"/>
    <s v="H5"/>
    <s v="ZAF"/>
    <x v="109"/>
    <s v="Alcohols; saturated monohydric, methanol (methyl alcohol)"/>
    <s v="GBR"/>
    <s v="Untd.Kingdom"/>
    <x v="0"/>
    <n v="12964.8"/>
    <s v="Kg"/>
    <n v="12964.8"/>
  </r>
  <r>
    <n v="710"/>
    <n v="290511"/>
    <n v="842"/>
    <x v="0"/>
    <x v="0"/>
    <n v="17.88948891415"/>
    <s v="H5"/>
    <s v="ZAF"/>
    <x v="109"/>
    <s v="Alcohols; saturated monohydric, methanol (methyl alcohol)"/>
    <s v="USA"/>
    <s v="USA,PR,USVI"/>
    <x v="0"/>
    <n v="1046.1099999999999"/>
    <s v="Kg"/>
    <n v="1046.1099999999999"/>
  </r>
  <r>
    <n v="716"/>
    <n v="290511"/>
    <n v="0"/>
    <x v="0"/>
    <x v="0"/>
    <n v="49.46114"/>
    <s v="H5"/>
    <s v="ZWE"/>
    <x v="110"/>
    <s v="Alcohols; saturated monohydric, methanol (methyl alcohol)"/>
    <s v="WLD"/>
    <s v="World"/>
    <x v="0"/>
    <n v="42452.1"/>
    <s v="Kg"/>
    <n v="42452.1"/>
  </r>
  <r>
    <n v="716"/>
    <n v="290511"/>
    <n v="276"/>
    <x v="0"/>
    <x v="0"/>
    <n v="9.2480000000000007E-2"/>
    <s v="H5"/>
    <s v="ZWE"/>
    <x v="110"/>
    <s v="Alcohols; saturated monohydric, methanol (methyl alcohol)"/>
    <s v="DEU"/>
    <s v="Germany"/>
    <x v="0"/>
    <n v="1"/>
    <s v="Kg"/>
    <n v="1"/>
  </r>
  <r>
    <n v="716"/>
    <n v="290511"/>
    <n v="710"/>
    <x v="0"/>
    <x v="0"/>
    <n v="49.368659999999998"/>
    <s v="H5"/>
    <s v="ZWE"/>
    <x v="110"/>
    <s v="Alcohols; saturated monohydric, methanol (methyl alcohol)"/>
    <s v="ZAF"/>
    <s v="South Africa"/>
    <x v="0"/>
    <n v="42451.1"/>
    <s v="Kg"/>
    <n v="42451.1"/>
  </r>
  <r>
    <n v="724"/>
    <n v="290511"/>
    <n v="0"/>
    <x v="0"/>
    <x v="0"/>
    <n v="230641.59670359199"/>
    <s v="H5"/>
    <s v="ESP"/>
    <x v="111"/>
    <s v="Alcohols; saturated monohydric, methanol (methyl alcohol)"/>
    <s v="WLD"/>
    <s v="World"/>
    <x v="0"/>
    <n v="0"/>
    <s v="N.Q."/>
    <m/>
  </r>
  <r>
    <n v="724"/>
    <n v="290511"/>
    <n v="12"/>
    <x v="0"/>
    <x v="0"/>
    <n v="3483.6099912794698"/>
    <s v="H5"/>
    <s v="ESP"/>
    <x v="111"/>
    <s v="Alcohols; saturated monohydric, methanol (methyl alcohol)"/>
    <s v="DZA"/>
    <s v="Algeria"/>
    <x v="0"/>
    <n v="7555010"/>
    <s v="Kg"/>
    <n v="7555010"/>
  </r>
  <r>
    <n v="724"/>
    <n v="290511"/>
    <n v="56"/>
    <x v="0"/>
    <x v="0"/>
    <n v="367.92606319879201"/>
    <s v="H5"/>
    <s v="ESP"/>
    <x v="111"/>
    <s v="Alcohols; saturated monohydric, methanol (methyl alcohol)"/>
    <s v="BEL"/>
    <s v="Belgium"/>
    <x v="0"/>
    <n v="410635.8"/>
    <s v="Kg"/>
    <n v="410635.8"/>
  </r>
  <r>
    <n v="724"/>
    <n v="290511"/>
    <n v="124"/>
    <x v="0"/>
    <x v="0"/>
    <n v="89.075638175208297"/>
    <s v="H5"/>
    <s v="ESP"/>
    <x v="111"/>
    <s v="Alcohols; saturated monohydric, methanol (methyl alcohol)"/>
    <s v="CAN"/>
    <s v="Canada"/>
    <x v="0"/>
    <n v="0"/>
    <s v="N.Q."/>
    <m/>
  </r>
  <r>
    <n v="724"/>
    <n v="290511"/>
    <n v="152"/>
    <x v="0"/>
    <x v="0"/>
    <n v="4607.4172138637196"/>
    <s v="H5"/>
    <s v="ESP"/>
    <x v="111"/>
    <s v="Alcohols; saturated monohydric, methanol (methyl alcohol)"/>
    <s v="CHL"/>
    <s v="Chile"/>
    <x v="0"/>
    <n v="13077800"/>
    <s v="Kg"/>
    <n v="13077800"/>
  </r>
  <r>
    <n v="724"/>
    <n v="290511"/>
    <n v="203"/>
    <x v="0"/>
    <x v="0"/>
    <n v="249.08510928600001"/>
    <s v="H5"/>
    <s v="ESP"/>
    <x v="111"/>
    <s v="Alcohols; saturated monohydric, methanol (methyl alcohol)"/>
    <s v="CZE"/>
    <s v="Czech Rep"/>
    <x v="0"/>
    <n v="0"/>
    <s v="N.Q."/>
    <m/>
  </r>
  <r>
    <n v="724"/>
    <n v="290511"/>
    <n v="208"/>
    <x v="0"/>
    <x v="0"/>
    <n v="17.790945326663401"/>
    <s v="H5"/>
    <s v="ESP"/>
    <x v="111"/>
    <s v="Alcohols; saturated monohydric, methanol (methyl alcohol)"/>
    <s v="DNK"/>
    <s v="Denmark"/>
    <x v="0"/>
    <n v="756"/>
    <s v="Kg"/>
    <n v="756"/>
  </r>
  <r>
    <n v="724"/>
    <n v="290511"/>
    <n v="226"/>
    <x v="0"/>
    <x v="0"/>
    <n v="49306.331847523099"/>
    <s v="H5"/>
    <s v="ESP"/>
    <x v="111"/>
    <s v="Alcohols; saturated monohydric, methanol (methyl alcohol)"/>
    <s v="GNQ"/>
    <s v="Eq.Guinea"/>
    <x v="0"/>
    <n v="133551000"/>
    <s v="Kg"/>
    <n v="133551000"/>
  </r>
  <r>
    <n v="724"/>
    <n v="290511"/>
    <n v="251"/>
    <x v="0"/>
    <x v="0"/>
    <n v="183.120027529742"/>
    <s v="H5"/>
    <s v="ESP"/>
    <x v="111"/>
    <s v="Alcohols; saturated monohydric, methanol (methyl alcohol)"/>
    <s v="FRA"/>
    <s v="France+Monac"/>
    <x v="0"/>
    <n v="0"/>
    <s v="N.Q."/>
    <m/>
  </r>
  <r>
    <n v="724"/>
    <n v="290511"/>
    <n v="276"/>
    <x v="0"/>
    <x v="0"/>
    <n v="363.935308154403"/>
    <s v="H5"/>
    <s v="ESP"/>
    <x v="111"/>
    <s v="Alcohols; saturated monohydric, methanol (methyl alcohol)"/>
    <s v="DEU"/>
    <s v="Germany"/>
    <x v="0"/>
    <n v="84451.316000000006"/>
    <s v="Kg"/>
    <n v="84451.32"/>
  </r>
  <r>
    <n v="724"/>
    <n v="290511"/>
    <n v="376"/>
    <x v="0"/>
    <x v="0"/>
    <n v="7.5056700072599999E-2"/>
    <s v="H5"/>
    <s v="ESP"/>
    <x v="111"/>
    <s v="Alcohols; saturated monohydric, methanol (methyl alcohol)"/>
    <s v="ISR"/>
    <s v="Israel"/>
    <x v="0"/>
    <n v="0"/>
    <s v="N.Q."/>
    <m/>
  </r>
  <r>
    <n v="724"/>
    <n v="290511"/>
    <n v="380"/>
    <x v="0"/>
    <x v="0"/>
    <n v="3.78949995324"/>
    <s v="H5"/>
    <s v="ESP"/>
    <x v="111"/>
    <s v="Alcohols; saturated monohydric, methanol (methyl alcohol)"/>
    <s v="ITA"/>
    <s v="Italy"/>
    <x v="0"/>
    <n v="5400"/>
    <s v="Kg"/>
    <n v="5400"/>
  </r>
  <r>
    <n v="724"/>
    <n v="290511"/>
    <n v="568"/>
    <x v="0"/>
    <x v="0"/>
    <n v="1.1428109971344"/>
    <s v="H5"/>
    <s v="ESP"/>
    <x v="111"/>
    <s v="Alcohols; saturated monohydric, methanol (methyl alcohol)"/>
    <s v="UNS"/>
    <s v="Eur. Othr.ns"/>
    <x v="0"/>
    <n v="0"/>
    <s v="N.Q."/>
    <m/>
  </r>
  <r>
    <n v="724"/>
    <n v="290511"/>
    <n v="579"/>
    <x v="0"/>
    <x v="0"/>
    <n v="0.48137530617000002"/>
    <s v="H5"/>
    <s v="ESP"/>
    <x v="111"/>
    <s v="Alcohols; saturated monohydric, methanol (methyl alcohol)"/>
    <s v="NOR"/>
    <s v="Norway,Sb,JM"/>
    <x v="0"/>
    <n v="0"/>
    <s v="N.Q."/>
    <m/>
  </r>
  <r>
    <n v="724"/>
    <n v="290511"/>
    <n v="620"/>
    <x v="0"/>
    <x v="0"/>
    <n v="7699.1972861173199"/>
    <s v="H5"/>
    <s v="ESP"/>
    <x v="111"/>
    <s v="Alcohols; saturated monohydric, methanol (methyl alcohol)"/>
    <s v="PRT"/>
    <s v="Portugal"/>
    <x v="0"/>
    <n v="16397600"/>
    <s v="Kg"/>
    <n v="16397600"/>
  </r>
  <r>
    <n v="724"/>
    <n v="290511"/>
    <n v="682"/>
    <x v="0"/>
    <x v="0"/>
    <n v="29695.552486387998"/>
    <s v="H5"/>
    <s v="ESP"/>
    <x v="111"/>
    <s v="Alcohols; saturated monohydric, methanol (methyl alcohol)"/>
    <s v="SAU"/>
    <s v="Saudi Arabia"/>
    <x v="0"/>
    <n v="81491800"/>
    <s v="Kg"/>
    <n v="81491800"/>
  </r>
  <r>
    <n v="724"/>
    <n v="290511"/>
    <n v="757"/>
    <x v="0"/>
    <x v="0"/>
    <n v="0.4469693905521"/>
    <s v="H5"/>
    <s v="ESP"/>
    <x v="111"/>
    <s v="Alcohols; saturated monohydric, methanol (methyl alcohol)"/>
    <s v="CHE"/>
    <s v="Switz.Liecht"/>
    <x v="0"/>
    <n v="0"/>
    <s v="N.Q."/>
    <m/>
  </r>
  <r>
    <n v="724"/>
    <n v="290511"/>
    <n v="780"/>
    <x v="0"/>
    <x v="0"/>
    <n v="60150.3201588214"/>
    <s v="H5"/>
    <s v="ESP"/>
    <x v="111"/>
    <s v="Alcohols; saturated monohydric, methanol (methyl alcohol)"/>
    <s v="TTO"/>
    <s v="Trinidad Tbg"/>
    <x v="0"/>
    <n v="164961080"/>
    <s v="Kg"/>
    <n v="164961080"/>
  </r>
  <r>
    <n v="724"/>
    <n v="290511"/>
    <n v="818"/>
    <x v="0"/>
    <x v="0"/>
    <n v="49421.491652322497"/>
    <s v="H5"/>
    <s v="ESP"/>
    <x v="111"/>
    <s v="Alcohols; saturated monohydric, methanol (methyl alcohol)"/>
    <s v="EGY"/>
    <s v="Egypt"/>
    <x v="0"/>
    <n v="133524000"/>
    <s v="Kg"/>
    <n v="133524000"/>
  </r>
  <r>
    <n v="724"/>
    <n v="290511"/>
    <n v="826"/>
    <x v="0"/>
    <x v="0"/>
    <n v="44.4879370150299"/>
    <s v="H5"/>
    <s v="ESP"/>
    <x v="111"/>
    <s v="Alcohols; saturated monohydric, methanol (methyl alcohol)"/>
    <s v="GBR"/>
    <s v="Untd.Kingdom"/>
    <x v="0"/>
    <n v="0"/>
    <s v="N.Q."/>
    <m/>
  </r>
  <r>
    <n v="724"/>
    <n v="290511"/>
    <n v="842"/>
    <x v="0"/>
    <x v="0"/>
    <n v="24956.319326243502"/>
    <s v="H5"/>
    <s v="ESP"/>
    <x v="111"/>
    <s v="Alcohols; saturated monohydric, methanol (methyl alcohol)"/>
    <s v="USA"/>
    <s v="USA,PR,USVI"/>
    <x v="0"/>
    <n v="0"/>
    <s v="N.Q."/>
    <m/>
  </r>
  <r>
    <n v="748"/>
    <n v="290511"/>
    <n v="0"/>
    <x v="0"/>
    <x v="0"/>
    <n v="14.007860000000001"/>
    <s v="H5"/>
    <s v="SWZ"/>
    <x v="112"/>
    <s v="Alcohols; saturated monohydric, methanol (methyl alcohol)"/>
    <s v="WLD"/>
    <s v="World"/>
    <x v="0"/>
    <n v="8277.5300000000007"/>
    <s v="Kg"/>
    <n v="8277.5300000000007"/>
  </r>
  <r>
    <n v="748"/>
    <n v="290511"/>
    <n v="426"/>
    <x v="0"/>
    <x v="0"/>
    <n v="1.5403100000000001"/>
    <s v="H5"/>
    <s v="SWZ"/>
    <x v="112"/>
    <s v="Alcohols; saturated monohydric, methanol (methyl alcohol)"/>
    <s v="LSO"/>
    <s v="Lesotho"/>
    <x v="0"/>
    <n v="435"/>
    <s v="Kg"/>
    <n v="435"/>
  </r>
  <r>
    <n v="748"/>
    <n v="290511"/>
    <n v="710"/>
    <x v="0"/>
    <x v="0"/>
    <n v="12.467549999999999"/>
    <s v="H5"/>
    <s v="SWZ"/>
    <x v="112"/>
    <s v="Alcohols; saturated monohydric, methanol (methyl alcohol)"/>
    <s v="ZAF"/>
    <s v="South Africa"/>
    <x v="0"/>
    <n v="7842.53"/>
    <s v="Kg"/>
    <n v="7842.53"/>
  </r>
  <r>
    <n v="752"/>
    <n v="290511"/>
    <n v="0"/>
    <x v="0"/>
    <x v="0"/>
    <n v="82571.500579"/>
    <s v="H5"/>
    <s v="SWE"/>
    <x v="113"/>
    <s v="Alcohols; saturated monohydric, methanol (methyl alcohol)"/>
    <s v="WLD"/>
    <s v="World"/>
    <x v="0"/>
    <n v="197743519.84400001"/>
    <s v="Kg"/>
    <n v="197743519.84"/>
  </r>
  <r>
    <n v="752"/>
    <n v="290511"/>
    <n v="56"/>
    <x v="0"/>
    <x v="0"/>
    <n v="387.217873"/>
    <s v="H5"/>
    <s v="SWE"/>
    <x v="113"/>
    <s v="Alcohols; saturated monohydric, methanol (methyl alcohol)"/>
    <s v="BEL"/>
    <s v="Belgium"/>
    <x v="0"/>
    <n v="221000"/>
    <s v="Kg"/>
    <n v="221000"/>
  </r>
  <r>
    <n v="752"/>
    <n v="290511"/>
    <n v="124"/>
    <x v="0"/>
    <x v="0"/>
    <n v="0.11659700000000001"/>
    <s v="H5"/>
    <s v="SWE"/>
    <x v="113"/>
    <s v="Alcohols; saturated monohydric, methanol (methyl alcohol)"/>
    <s v="CAN"/>
    <s v="Canada"/>
    <x v="0"/>
    <n v="279.22800000000001"/>
    <s v="Kg"/>
    <n v="279.23"/>
  </r>
  <r>
    <n v="752"/>
    <n v="290511"/>
    <n v="156"/>
    <x v="0"/>
    <x v="0"/>
    <n v="0.11659700000000001"/>
    <s v="H5"/>
    <s v="SWE"/>
    <x v="113"/>
    <s v="Alcohols; saturated monohydric, methanol (methyl alcohol)"/>
    <s v="CHN"/>
    <s v="China"/>
    <x v="0"/>
    <n v="279.22800000000001"/>
    <s v="Kg"/>
    <n v="279.23"/>
  </r>
  <r>
    <n v="752"/>
    <n v="290511"/>
    <n v="196"/>
    <x v="0"/>
    <x v="0"/>
    <n v="634.98600899999997"/>
    <s v="H5"/>
    <s v="SWE"/>
    <x v="113"/>
    <s v="Alcohols; saturated monohydric, methanol (methyl alcohol)"/>
    <s v="CYP"/>
    <s v="Cyprus"/>
    <x v="0"/>
    <n v="1398000"/>
    <s v="Kg"/>
    <n v="1398000"/>
  </r>
  <r>
    <n v="752"/>
    <n v="290511"/>
    <n v="208"/>
    <x v="0"/>
    <x v="0"/>
    <n v="2729.4137890000002"/>
    <s v="H5"/>
    <s v="SWE"/>
    <x v="113"/>
    <s v="Alcohols; saturated monohydric, methanol (methyl alcohol)"/>
    <s v="DNK"/>
    <s v="Denmark"/>
    <x v="0"/>
    <n v="3601558.4559999998"/>
    <s v="Kg"/>
    <n v="3601558.46"/>
  </r>
  <r>
    <n v="752"/>
    <n v="290511"/>
    <n v="246"/>
    <x v="0"/>
    <x v="0"/>
    <n v="7683.0275620000002"/>
    <s v="H5"/>
    <s v="SWE"/>
    <x v="113"/>
    <s v="Alcohols; saturated monohydric, methanol (methyl alcohol)"/>
    <s v="FIN"/>
    <s v="Finland"/>
    <x v="0"/>
    <n v="6559000"/>
    <s v="Kg"/>
    <n v="6559000"/>
  </r>
  <r>
    <n v="752"/>
    <n v="290511"/>
    <n v="251"/>
    <x v="0"/>
    <x v="0"/>
    <n v="37.893949999999997"/>
    <s v="H5"/>
    <s v="SWE"/>
    <x v="113"/>
    <s v="Alcohols; saturated monohydric, methanol (methyl alcohol)"/>
    <s v="FRA"/>
    <s v="France+Monac"/>
    <x v="0"/>
    <n v="14000"/>
    <s v="Kg"/>
    <n v="14000"/>
  </r>
  <r>
    <n v="752"/>
    <n v="290511"/>
    <n v="276"/>
    <x v="0"/>
    <x v="0"/>
    <n v="478.51314400000001"/>
    <s v="H5"/>
    <s v="SWE"/>
    <x v="113"/>
    <s v="Alcohols; saturated monohydric, methanol (methyl alcohol)"/>
    <s v="DEU"/>
    <s v="Germany"/>
    <x v="0"/>
    <n v="37000"/>
    <s v="Kg"/>
    <n v="37000"/>
  </r>
  <r>
    <n v="752"/>
    <n v="290511"/>
    <n v="352"/>
    <x v="0"/>
    <x v="0"/>
    <n v="2.9149189999999998"/>
    <s v="H5"/>
    <s v="SWE"/>
    <x v="113"/>
    <s v="Alcohols; saturated monohydric, methanol (methyl alcohol)"/>
    <s v="ISL"/>
    <s v="Iceland"/>
    <x v="0"/>
    <n v="18000"/>
    <s v="Kg"/>
    <n v="18000"/>
  </r>
  <r>
    <n v="752"/>
    <n v="290511"/>
    <n v="440"/>
    <x v="0"/>
    <x v="0"/>
    <n v="3.7310970000000001"/>
    <s v="H5"/>
    <s v="SWE"/>
    <x v="113"/>
    <s v="Alcohols; saturated monohydric, methanol (methyl alcohol)"/>
    <s v="LTU"/>
    <s v="Lithuania"/>
    <x v="0"/>
    <n v="4000"/>
    <s v="Kg"/>
    <n v="4000"/>
  </r>
  <r>
    <n v="752"/>
    <n v="290511"/>
    <n v="528"/>
    <x v="0"/>
    <x v="0"/>
    <n v="5091.6643489999997"/>
    <s v="H5"/>
    <s v="SWE"/>
    <x v="113"/>
    <s v="Alcohols; saturated monohydric, methanol (methyl alcohol)"/>
    <s v="NLD"/>
    <s v="Netherlands"/>
    <x v="0"/>
    <n v="13179000"/>
    <s v="Kg"/>
    <n v="13179000"/>
  </r>
  <r>
    <n v="752"/>
    <n v="290511"/>
    <n v="579"/>
    <x v="0"/>
    <x v="0"/>
    <n v="30716.719475999998"/>
    <s v="H5"/>
    <s v="SWE"/>
    <x v="113"/>
    <s v="Alcohols; saturated monohydric, methanol (methyl alcohol)"/>
    <s v="NOR"/>
    <s v="Norway,Sb,JM"/>
    <x v="0"/>
    <n v="76665558.456"/>
    <s v="Kg"/>
    <n v="76665558.459999993"/>
  </r>
  <r>
    <n v="752"/>
    <n v="290511"/>
    <n v="616"/>
    <x v="0"/>
    <x v="0"/>
    <n v="0.69958100000000001"/>
    <s v="H5"/>
    <s v="SWE"/>
    <x v="113"/>
    <s v="Alcohols; saturated monohydric, methanol (methyl alcohol)"/>
    <s v="POL"/>
    <s v="Poland"/>
    <x v="0"/>
    <n v="1675.367"/>
    <s v="Kg"/>
    <n v="1675.37"/>
  </r>
  <r>
    <n v="752"/>
    <n v="290511"/>
    <n v="643"/>
    <x v="0"/>
    <x v="0"/>
    <n v="26041.655385999999"/>
    <s v="H5"/>
    <s v="SWE"/>
    <x v="113"/>
    <s v="Alcohols; saturated monohydric, methanol (methyl alcohol)"/>
    <s v="RUS"/>
    <s v="Russian Fed"/>
    <x v="0"/>
    <n v="71348000"/>
    <s v="Kg"/>
    <n v="71348000"/>
  </r>
  <r>
    <n v="752"/>
    <n v="290511"/>
    <n v="724"/>
    <x v="0"/>
    <x v="0"/>
    <n v="1.982145"/>
    <s v="H5"/>
    <s v="SWE"/>
    <x v="113"/>
    <s v="Alcohols; saturated monohydric, methanol (methyl alcohol)"/>
    <s v="ESP"/>
    <s v="Spain"/>
    <x v="0"/>
    <n v="4746.8720000000003"/>
    <s v="Kg"/>
    <n v="4746.87"/>
  </r>
  <r>
    <n v="752"/>
    <n v="290511"/>
    <n v="780"/>
    <x v="0"/>
    <x v="0"/>
    <n v="6044.026766"/>
    <s v="H5"/>
    <s v="SWE"/>
    <x v="113"/>
    <s v="Alcohols; saturated monohydric, methanol (methyl alcohol)"/>
    <s v="TTO"/>
    <s v="Trinidad Tbg"/>
    <x v="0"/>
    <n v="14988513.050000001"/>
    <s v="Kg"/>
    <n v="14988513.050000001"/>
  </r>
  <r>
    <n v="752"/>
    <n v="290511"/>
    <n v="826"/>
    <x v="0"/>
    <x v="0"/>
    <n v="100.739609"/>
    <s v="H5"/>
    <s v="SWE"/>
    <x v="113"/>
    <s v="Alcohols; saturated monohydric, methanol (methyl alcohol)"/>
    <s v="GBR"/>
    <s v="Untd.Kingdom"/>
    <x v="0"/>
    <n v="15629.960999999999"/>
    <s v="Kg"/>
    <n v="15629.96"/>
  </r>
  <r>
    <n v="752"/>
    <n v="290511"/>
    <n v="842"/>
    <x v="0"/>
    <x v="0"/>
    <n v="2616.0817280000001"/>
    <s v="H5"/>
    <s v="SWE"/>
    <x v="113"/>
    <s v="Alcohols; saturated monohydric, methanol (methyl alcohol)"/>
    <s v="USA"/>
    <s v="USA,PR,USVI"/>
    <x v="0"/>
    <n v="9687279.2280000001"/>
    <s v="Kg"/>
    <n v="9687279.2300000004"/>
  </r>
  <r>
    <n v="757"/>
    <n v="290511"/>
    <n v="0"/>
    <x v="0"/>
    <x v="0"/>
    <n v="16044.3232808595"/>
    <s v="H5"/>
    <s v="CHE"/>
    <x v="114"/>
    <s v="Alcohols; saturated monohydric, methanol (methyl alcohol)"/>
    <s v="WLD"/>
    <s v="World"/>
    <x v="0"/>
    <n v="0"/>
    <s v="N.Q."/>
    <m/>
  </r>
  <r>
    <n v="757"/>
    <n v="290511"/>
    <n v="40"/>
    <x v="0"/>
    <x v="0"/>
    <n v="3.8295369699999998E-2"/>
    <s v="H5"/>
    <s v="CHE"/>
    <x v="114"/>
    <s v="Alcohols; saturated monohydric, methanol (methyl alcohol)"/>
    <s v="AUT"/>
    <s v="Austria"/>
    <x v="0"/>
    <n v="5"/>
    <s v="Kg"/>
    <n v="5"/>
  </r>
  <r>
    <n v="757"/>
    <n v="290511"/>
    <n v="56"/>
    <x v="0"/>
    <x v="0"/>
    <n v="94.874043048199994"/>
    <s v="H5"/>
    <s v="CHE"/>
    <x v="114"/>
    <s v="Alcohols; saturated monohydric, methanol (methyl alcohol)"/>
    <s v="BEL"/>
    <s v="Belgium"/>
    <x v="0"/>
    <n v="18096.647347609302"/>
    <s v="Kg"/>
    <n v="18096.650000000001"/>
  </r>
  <r>
    <n v="757"/>
    <n v="290511"/>
    <n v="156"/>
    <x v="0"/>
    <x v="0"/>
    <n v="7.3767823576399998"/>
    <s v="H5"/>
    <s v="CHE"/>
    <x v="114"/>
    <s v="Alcohols; saturated monohydric, methanol (methyl alcohol)"/>
    <s v="CHN"/>
    <s v="China"/>
    <x v="0"/>
    <n v="320"/>
    <s v="Kg"/>
    <n v="320"/>
  </r>
  <r>
    <n v="757"/>
    <n v="290511"/>
    <n v="203"/>
    <x v="0"/>
    <x v="0"/>
    <n v="4.0035073637799998"/>
    <s v="H5"/>
    <s v="CHE"/>
    <x v="114"/>
    <s v="Alcohols; saturated monohydric, methanol (methyl alcohol)"/>
    <s v="CZE"/>
    <s v="Czech Rep"/>
    <x v="0"/>
    <n v="0"/>
    <s v="N.Q."/>
    <m/>
  </r>
  <r>
    <n v="757"/>
    <n v="290511"/>
    <n v="251"/>
    <x v="0"/>
    <x v="0"/>
    <n v="135.05792155111999"/>
    <s v="H5"/>
    <s v="CHE"/>
    <x v="114"/>
    <s v="Alcohols; saturated monohydric, methanol (methyl alcohol)"/>
    <s v="FRA"/>
    <s v="France+Monac"/>
    <x v="0"/>
    <n v="32193"/>
    <s v="Kg"/>
    <n v="32193"/>
  </r>
  <r>
    <n v="757"/>
    <n v="290511"/>
    <n v="276"/>
    <x v="0"/>
    <x v="0"/>
    <n v="3398.4722529691799"/>
    <s v="H5"/>
    <s v="CHE"/>
    <x v="114"/>
    <s v="Alcohols; saturated monohydric, methanol (methyl alcohol)"/>
    <s v="DEU"/>
    <s v="Germany"/>
    <x v="0"/>
    <n v="6673206.07249422"/>
    <s v="Kg"/>
    <n v="6673206.0700000003"/>
  </r>
  <r>
    <n v="757"/>
    <n v="290511"/>
    <n v="372"/>
    <x v="0"/>
    <x v="0"/>
    <n v="1.7309507104399999"/>
    <s v="H5"/>
    <s v="CHE"/>
    <x v="114"/>
    <s v="Alcohols; saturated monohydric, methanol (methyl alcohol)"/>
    <s v="IRL"/>
    <s v="Ireland"/>
    <x v="0"/>
    <n v="350"/>
    <s v="Kg"/>
    <n v="350"/>
  </r>
  <r>
    <n v="757"/>
    <n v="290511"/>
    <n v="376"/>
    <x v="0"/>
    <x v="0"/>
    <n v="72.072979928820004"/>
    <s v="H5"/>
    <s v="CHE"/>
    <x v="114"/>
    <s v="Alcohols; saturated monohydric, methanol (methyl alcohol)"/>
    <s v="ISR"/>
    <s v="Israel"/>
    <x v="0"/>
    <n v="6309.5507841601602"/>
    <s v="Kg"/>
    <n v="6309.55"/>
  </r>
  <r>
    <n v="757"/>
    <n v="290511"/>
    <n v="380"/>
    <x v="0"/>
    <x v="0"/>
    <n v="288.63548388916001"/>
    <s v="H5"/>
    <s v="CHE"/>
    <x v="114"/>
    <s v="Alcohols; saturated monohydric, methanol (methyl alcohol)"/>
    <s v="ITA"/>
    <s v="Italy"/>
    <x v="0"/>
    <n v="397285"/>
    <s v="Kg"/>
    <n v="397285"/>
  </r>
  <r>
    <n v="757"/>
    <n v="290511"/>
    <n v="392"/>
    <x v="0"/>
    <x v="0"/>
    <n v="13.552184260120001"/>
    <s v="H5"/>
    <s v="CHE"/>
    <x v="114"/>
    <s v="Alcohols; saturated monohydric, methanol (methyl alcohol)"/>
    <s v="JPN"/>
    <s v="Japan"/>
    <x v="0"/>
    <n v="1180"/>
    <s v="Kg"/>
    <n v="1180"/>
  </r>
  <r>
    <n v="757"/>
    <n v="290511"/>
    <n v="410"/>
    <x v="0"/>
    <x v="0"/>
    <n v="0.13786333092"/>
    <s v="H5"/>
    <s v="CHE"/>
    <x v="114"/>
    <s v="Alcohols; saturated monohydric, methanol (methyl alcohol)"/>
    <s v="KOR"/>
    <s v="Korea Rep."/>
    <x v="0"/>
    <n v="32"/>
    <s v="Kg"/>
    <n v="32"/>
  </r>
  <r>
    <n v="757"/>
    <n v="290511"/>
    <n v="528"/>
    <x v="0"/>
    <x v="0"/>
    <n v="91.024811316639997"/>
    <s v="H5"/>
    <s v="CHE"/>
    <x v="114"/>
    <s v="Alcohols; saturated monohydric, methanol (methyl alcohol)"/>
    <s v="NLD"/>
    <s v="Netherlands"/>
    <x v="0"/>
    <n v="106162.666794017"/>
    <s v="Kg"/>
    <n v="106162.67"/>
  </r>
  <r>
    <n v="757"/>
    <n v="290511"/>
    <n v="579"/>
    <x v="0"/>
    <x v="0"/>
    <n v="11443.0197252954"/>
    <s v="H5"/>
    <s v="CHE"/>
    <x v="114"/>
    <s v="Alcohols; saturated monohydric, methanol (methyl alcohol)"/>
    <s v="NOR"/>
    <s v="Norway,Sb,JM"/>
    <x v="0"/>
    <n v="27959535.538654"/>
    <s v="Kg"/>
    <n v="27959535.539999999"/>
  </r>
  <r>
    <n v="757"/>
    <n v="290511"/>
    <n v="616"/>
    <x v="0"/>
    <x v="0"/>
    <n v="32.641878978859999"/>
    <s v="H5"/>
    <s v="CHE"/>
    <x v="114"/>
    <s v="Alcohols; saturated monohydric, methanol (methyl alcohol)"/>
    <s v="POL"/>
    <s v="Poland"/>
    <x v="0"/>
    <n v="5424"/>
    <s v="Kg"/>
    <n v="5424"/>
  </r>
  <r>
    <n v="757"/>
    <n v="290511"/>
    <n v="682"/>
    <x v="0"/>
    <x v="0"/>
    <n v="17.65197712486"/>
    <s v="H5"/>
    <s v="CHE"/>
    <x v="114"/>
    <s v="Alcohols; saturated monohydric, methanol (methyl alcohol)"/>
    <s v="SAU"/>
    <s v="Saudi Arabia"/>
    <x v="0"/>
    <n v="3634"/>
    <s v="Kg"/>
    <n v="3634"/>
  </r>
  <r>
    <n v="757"/>
    <n v="290511"/>
    <n v="699"/>
    <x v="0"/>
    <x v="0"/>
    <n v="1.4410000541400001"/>
    <s v="H5"/>
    <s v="CHE"/>
    <x v="114"/>
    <s v="Alcohols; saturated monohydric, methanol (methyl alcohol)"/>
    <s v="IND"/>
    <s v="India"/>
    <x v="0"/>
    <n v="3203.4278400733601"/>
    <s v="Kg"/>
    <n v="3203.43"/>
  </r>
  <r>
    <n v="757"/>
    <n v="290511"/>
    <n v="724"/>
    <x v="0"/>
    <x v="0"/>
    <n v="40.543854978100001"/>
    <s v="H5"/>
    <s v="CHE"/>
    <x v="114"/>
    <s v="Alcohols; saturated monohydric, methanol (methyl alcohol)"/>
    <s v="ESP"/>
    <s v="Spain"/>
    <x v="0"/>
    <n v="6102"/>
    <s v="Kg"/>
    <n v="6102"/>
  </r>
  <r>
    <n v="757"/>
    <n v="290511"/>
    <n v="752"/>
    <x v="0"/>
    <x v="0"/>
    <n v="6.6743358619999998E-2"/>
    <s v="H5"/>
    <s v="CHE"/>
    <x v="114"/>
    <s v="Alcohols; saturated monohydric, methanol (methyl alcohol)"/>
    <s v="SWE"/>
    <s v="Sweden"/>
    <x v="0"/>
    <n v="1005"/>
    <s v="Kg"/>
    <n v="1005"/>
  </r>
  <r>
    <n v="757"/>
    <n v="290511"/>
    <n v="780"/>
    <x v="0"/>
    <x v="0"/>
    <n v="165.50274046262001"/>
    <s v="H5"/>
    <s v="CHE"/>
    <x v="114"/>
    <s v="Alcohols; saturated monohydric, methanol (methyl alcohol)"/>
    <s v="TTO"/>
    <s v="Trinidad Tbg"/>
    <x v="0"/>
    <n v="218059"/>
    <s v="Kg"/>
    <n v="218059"/>
  </r>
  <r>
    <n v="757"/>
    <n v="290511"/>
    <n v="818"/>
    <x v="0"/>
    <x v="0"/>
    <n v="26.259682080000001"/>
    <s v="H5"/>
    <s v="CHE"/>
    <x v="114"/>
    <s v="Alcohols; saturated monohydric, methanol (methyl alcohol)"/>
    <s v="EGY"/>
    <s v="Egypt"/>
    <x v="0"/>
    <n v="44220"/>
    <s v="Kg"/>
    <n v="44220"/>
  </r>
  <r>
    <n v="757"/>
    <n v="290511"/>
    <n v="826"/>
    <x v="0"/>
    <x v="0"/>
    <n v="70.765466591920003"/>
    <s v="H5"/>
    <s v="CHE"/>
    <x v="114"/>
    <s v="Alcohols; saturated monohydric, methanol (methyl alcohol)"/>
    <s v="GBR"/>
    <s v="Untd.Kingdom"/>
    <x v="0"/>
    <n v="8892"/>
    <s v="Kg"/>
    <n v="8892"/>
  </r>
  <r>
    <n v="757"/>
    <n v="290511"/>
    <n v="842"/>
    <x v="0"/>
    <x v="0"/>
    <n v="139.45313583926"/>
    <s v="H5"/>
    <s v="CHE"/>
    <x v="114"/>
    <s v="Alcohols; saturated monohydric, methanol (methyl alcohol)"/>
    <s v="USA"/>
    <s v="USA,PR,USVI"/>
    <x v="0"/>
    <n v="173359"/>
    <s v="Kg"/>
    <n v="173359"/>
  </r>
  <r>
    <n v="764"/>
    <n v="290511"/>
    <n v="0"/>
    <x v="0"/>
    <x v="0"/>
    <n v="320658.31751999998"/>
    <s v="H5"/>
    <s v="THA"/>
    <x v="115"/>
    <s v="Alcohols; saturated monohydric, methanol (methyl alcohol)"/>
    <s v="WLD"/>
    <s v="World"/>
    <x v="0"/>
    <n v="805991737.45445096"/>
    <s v="Kg"/>
    <n v="805991737.45000005"/>
  </r>
  <r>
    <n v="764"/>
    <n v="290511"/>
    <n v="48"/>
    <x v="0"/>
    <x v="0"/>
    <n v="57545.302600000003"/>
    <s v="H5"/>
    <s v="THA"/>
    <x v="115"/>
    <s v="Alcohols; saturated monohydric, methanol (methyl alcohol)"/>
    <s v="BHR"/>
    <s v="Bahrain"/>
    <x v="0"/>
    <n v="141142760"/>
    <s v="Kg"/>
    <n v="141142760"/>
  </r>
  <r>
    <n v="764"/>
    <n v="290511"/>
    <n v="56"/>
    <x v="0"/>
    <x v="0"/>
    <n v="4.1234900000000003"/>
    <s v="H5"/>
    <s v="THA"/>
    <x v="115"/>
    <s v="Alcohols; saturated monohydric, methanol (methyl alcohol)"/>
    <s v="BEL"/>
    <s v="Belgium"/>
    <x v="0"/>
    <n v="1157.87136319314"/>
    <s v="Kg"/>
    <n v="1157.8699999999999"/>
  </r>
  <r>
    <n v="764"/>
    <n v="290511"/>
    <n v="96"/>
    <x v="0"/>
    <x v="0"/>
    <n v="31175.135200000001"/>
    <s v="H5"/>
    <s v="THA"/>
    <x v="115"/>
    <s v="Alcohols; saturated monohydric, methanol (methyl alcohol)"/>
    <s v="BRN"/>
    <s v="Brunei Darsm"/>
    <x v="0"/>
    <n v="80034950"/>
    <s v="Kg"/>
    <n v="80034950"/>
  </r>
  <r>
    <n v="764"/>
    <n v="290511"/>
    <n v="124"/>
    <x v="0"/>
    <x v="0"/>
    <n v="25.593060000000001"/>
    <s v="H5"/>
    <s v="THA"/>
    <x v="115"/>
    <s v="Alcohols; saturated monohydric, methanol (methyl alcohol)"/>
    <s v="CAN"/>
    <s v="Canada"/>
    <x v="0"/>
    <n v="64329.517648920497"/>
    <s v="Kg"/>
    <n v="64329.52"/>
  </r>
  <r>
    <n v="764"/>
    <n v="290511"/>
    <n v="156"/>
    <x v="0"/>
    <x v="0"/>
    <n v="16.546220000000002"/>
    <s v="H5"/>
    <s v="THA"/>
    <x v="115"/>
    <s v="Alcohols; saturated monohydric, methanol (methyl alcohol)"/>
    <s v="CHN"/>
    <s v="China"/>
    <x v="0"/>
    <n v="13120"/>
    <s v="Kg"/>
    <n v="13120"/>
  </r>
  <r>
    <n v="764"/>
    <n v="290511"/>
    <n v="251"/>
    <x v="0"/>
    <x v="0"/>
    <n v="28.327680000000001"/>
    <s v="H5"/>
    <s v="THA"/>
    <x v="115"/>
    <s v="Alcohols; saturated monohydric, methanol (methyl alcohol)"/>
    <s v="FRA"/>
    <s v="France+Monac"/>
    <x v="0"/>
    <n v="7561"/>
    <s v="Kg"/>
    <n v="7561"/>
  </r>
  <r>
    <n v="764"/>
    <n v="290511"/>
    <n v="276"/>
    <x v="0"/>
    <x v="0"/>
    <n v="323.25869999999998"/>
    <s v="H5"/>
    <s v="THA"/>
    <x v="115"/>
    <s v="Alcohols; saturated monohydric, methanol (methyl alcohol)"/>
    <s v="DEU"/>
    <s v="Germany"/>
    <x v="0"/>
    <n v="53580"/>
    <s v="Kg"/>
    <n v="53580"/>
  </r>
  <r>
    <n v="764"/>
    <n v="290511"/>
    <n v="360"/>
    <x v="0"/>
    <x v="0"/>
    <n v="5063.2201400000004"/>
    <s v="H5"/>
    <s v="THA"/>
    <x v="115"/>
    <s v="Alcohols; saturated monohydric, methanol (methyl alcohol)"/>
    <s v="IDN"/>
    <s v="Indonesia"/>
    <x v="0"/>
    <n v="13869657"/>
    <s v="Kg"/>
    <n v="13869657"/>
  </r>
  <r>
    <n v="764"/>
    <n v="290511"/>
    <n v="392"/>
    <x v="0"/>
    <x v="0"/>
    <n v="69.930009999999996"/>
    <s v="H5"/>
    <s v="THA"/>
    <x v="115"/>
    <s v="Alcohols; saturated monohydric, methanol (methyl alcohol)"/>
    <s v="JPN"/>
    <s v="Japan"/>
    <x v="0"/>
    <n v="15804"/>
    <s v="Kg"/>
    <n v="15804"/>
  </r>
  <r>
    <n v="764"/>
    <n v="290511"/>
    <n v="410"/>
    <x v="0"/>
    <x v="0"/>
    <n v="133.30139"/>
    <s v="H5"/>
    <s v="THA"/>
    <x v="115"/>
    <s v="Alcohols; saturated monohydric, methanol (methyl alcohol)"/>
    <s v="KOR"/>
    <s v="Korea Rep."/>
    <x v="0"/>
    <n v="54721"/>
    <s v="Kg"/>
    <n v="54721"/>
  </r>
  <r>
    <n v="764"/>
    <n v="290511"/>
    <n v="458"/>
    <x v="0"/>
    <x v="0"/>
    <n v="59453.723720000002"/>
    <s v="H5"/>
    <s v="THA"/>
    <x v="115"/>
    <s v="Alcohols; saturated monohydric, methanol (methyl alcohol)"/>
    <s v="MYS"/>
    <s v="Malaysia"/>
    <x v="0"/>
    <n v="148794920"/>
    <s v="Kg"/>
    <n v="148794920"/>
  </r>
  <r>
    <n v="764"/>
    <n v="290511"/>
    <n v="490"/>
    <x v="0"/>
    <x v="0"/>
    <n v="1.0851500000000001"/>
    <s v="H5"/>
    <s v="THA"/>
    <x v="115"/>
    <s v="Alcohols; saturated monohydric, methanol (methyl alcohol)"/>
    <s v="OAS"/>
    <s v="Asia Othr.ns"/>
    <x v="0"/>
    <n v="240"/>
    <s v="Kg"/>
    <n v="240"/>
  </r>
  <r>
    <n v="764"/>
    <n v="290511"/>
    <n v="512"/>
    <x v="0"/>
    <x v="0"/>
    <n v="14725.835230000001"/>
    <s v="H5"/>
    <s v="THA"/>
    <x v="115"/>
    <s v="Alcohols; saturated monohydric, methanol (methyl alcohol)"/>
    <s v="OMN"/>
    <s v="Oman"/>
    <x v="0"/>
    <n v="37923690"/>
    <s v="Kg"/>
    <n v="37923690"/>
  </r>
  <r>
    <n v="764"/>
    <n v="290511"/>
    <n v="616"/>
    <x v="0"/>
    <x v="0"/>
    <n v="99.235299999999995"/>
    <s v="H5"/>
    <s v="THA"/>
    <x v="115"/>
    <s v="Alcohols; saturated monohydric, methanol (methyl alcohol)"/>
    <s v="POL"/>
    <s v="Poland"/>
    <x v="0"/>
    <n v="37030.6228934225"/>
    <s v="Kg"/>
    <n v="37030.620000000003"/>
  </r>
  <r>
    <n v="764"/>
    <n v="290511"/>
    <n v="634"/>
    <x v="0"/>
    <x v="0"/>
    <n v="15093.857529999999"/>
    <s v="H5"/>
    <s v="THA"/>
    <x v="115"/>
    <s v="Alcohols; saturated monohydric, methanol (methyl alcohol)"/>
    <s v="QAT"/>
    <s v="Qatar"/>
    <x v="0"/>
    <n v="40875380"/>
    <s v="Kg"/>
    <n v="40875380"/>
  </r>
  <r>
    <n v="764"/>
    <n v="290511"/>
    <n v="682"/>
    <x v="0"/>
    <x v="0"/>
    <n v="136052.62831"/>
    <s v="H5"/>
    <s v="THA"/>
    <x v="115"/>
    <s v="Alcohols; saturated monohydric, methanol (methyl alcohol)"/>
    <s v="SAU"/>
    <s v="Saudi Arabia"/>
    <x v="0"/>
    <n v="342526200"/>
    <s v="Kg"/>
    <n v="342526200"/>
  </r>
  <r>
    <n v="764"/>
    <n v="290511"/>
    <n v="699"/>
    <x v="0"/>
    <x v="0"/>
    <n v="22.7193"/>
    <s v="H5"/>
    <s v="THA"/>
    <x v="115"/>
    <s v="Alcohols; saturated monohydric, methanol (methyl alcohol)"/>
    <s v="IND"/>
    <s v="India"/>
    <x v="0"/>
    <n v="9655"/>
    <s v="Kg"/>
    <n v="9655"/>
  </r>
  <r>
    <n v="764"/>
    <n v="290511"/>
    <n v="702"/>
    <x v="0"/>
    <x v="0"/>
    <n v="542.07959000000005"/>
    <s v="H5"/>
    <s v="THA"/>
    <x v="115"/>
    <s v="Alcohols; saturated monohydric, methanol (methyl alcohol)"/>
    <s v="SGP"/>
    <s v="Singapore"/>
    <x v="0"/>
    <n v="473305"/>
    <s v="Kg"/>
    <n v="473305"/>
  </r>
  <r>
    <n v="764"/>
    <n v="290511"/>
    <n v="724"/>
    <x v="0"/>
    <x v="0"/>
    <n v="109.11915999999999"/>
    <s v="H5"/>
    <s v="THA"/>
    <x v="115"/>
    <s v="Alcohols; saturated monohydric, methanol (methyl alcohol)"/>
    <s v="ESP"/>
    <s v="Spain"/>
    <x v="0"/>
    <n v="31231"/>
    <s v="Kg"/>
    <n v="31231"/>
  </r>
  <r>
    <n v="764"/>
    <n v="290511"/>
    <n v="780"/>
    <x v="0"/>
    <x v="0"/>
    <n v="40.867440000000002"/>
    <s v="H5"/>
    <s v="THA"/>
    <x v="115"/>
    <s v="Alcohols; saturated monohydric, methanol (methyl alcohol)"/>
    <s v="TTO"/>
    <s v="Trinidad Tbg"/>
    <x v="0"/>
    <n v="15773.442545137101"/>
    <s v="Kg"/>
    <n v="15773.44"/>
  </r>
  <r>
    <n v="764"/>
    <n v="290511"/>
    <n v="826"/>
    <x v="0"/>
    <x v="0"/>
    <n v="9.8057300000000005"/>
    <s v="H5"/>
    <s v="THA"/>
    <x v="115"/>
    <s v="Alcohols; saturated monohydric, methanol (methyl alcohol)"/>
    <s v="GBR"/>
    <s v="Untd.Kingdom"/>
    <x v="0"/>
    <n v="4254"/>
    <s v="Kg"/>
    <n v="4254"/>
  </r>
  <r>
    <n v="764"/>
    <n v="290511"/>
    <n v="842"/>
    <x v="0"/>
    <x v="0"/>
    <n v="122.27158"/>
    <s v="H5"/>
    <s v="THA"/>
    <x v="115"/>
    <s v="Alcohols; saturated monohydric, methanol (methyl alcohol)"/>
    <s v="USA"/>
    <s v="USA,PR,USVI"/>
    <x v="0"/>
    <n v="42414"/>
    <s v="Kg"/>
    <n v="42414"/>
  </r>
  <r>
    <n v="764"/>
    <n v="290511"/>
    <n v="862"/>
    <x v="0"/>
    <x v="0"/>
    <n v="0.35099000000000002"/>
    <s v="H5"/>
    <s v="THA"/>
    <x v="115"/>
    <s v="Alcohols; saturated monohydric, methanol (methyl alcohol)"/>
    <s v="VEN"/>
    <s v="Venezuela"/>
    <x v="0"/>
    <n v="4"/>
    <s v="Kg"/>
    <n v="4"/>
  </r>
  <r>
    <n v="768"/>
    <n v="290511"/>
    <n v="0"/>
    <x v="0"/>
    <x v="0"/>
    <n v="0.51739595116000003"/>
    <s v="H5"/>
    <s v="TGO"/>
    <x v="116"/>
    <s v="Alcohols; saturated monohydric, methanol (methyl alcohol)"/>
    <s v="WLD"/>
    <s v="World"/>
    <x v="0"/>
    <n v="95"/>
    <s v="Kg"/>
    <n v="95"/>
  </r>
  <r>
    <n v="768"/>
    <n v="290511"/>
    <n v="251"/>
    <x v="0"/>
    <x v="0"/>
    <n v="0.51739595116000003"/>
    <s v="H5"/>
    <s v="TGO"/>
    <x v="116"/>
    <s v="Alcohols; saturated monohydric, methanol (methyl alcohol)"/>
    <s v="FRA"/>
    <s v="France+Monac"/>
    <x v="0"/>
    <n v="95"/>
    <s v="Kg"/>
    <n v="95"/>
  </r>
  <r>
    <n v="784"/>
    <n v="290511"/>
    <n v="0"/>
    <x v="0"/>
    <x v="0"/>
    <n v="81328.259005967499"/>
    <s v="H5"/>
    <s v="ARE"/>
    <x v="117"/>
    <s v="Alcohols; saturated monohydric, methanol (methyl alcohol)"/>
    <s v="WLD"/>
    <s v="World"/>
    <x v="0"/>
    <n v="0"/>
    <s v="N.Q."/>
    <m/>
  </r>
  <r>
    <n v="784"/>
    <n v="290511"/>
    <n v="156"/>
    <x v="0"/>
    <x v="0"/>
    <n v="43.21116285051"/>
    <s v="H5"/>
    <s v="ARE"/>
    <x v="117"/>
    <s v="Alcohols; saturated monohydric, methanol (methyl alcohol)"/>
    <s v="CHN"/>
    <s v="China"/>
    <x v="0"/>
    <n v="24160"/>
    <s v="Kg"/>
    <n v="24160"/>
  </r>
  <r>
    <n v="784"/>
    <n v="290511"/>
    <n v="251"/>
    <x v="0"/>
    <x v="0"/>
    <n v="3.2370809170925998"/>
    <s v="H5"/>
    <s v="ARE"/>
    <x v="117"/>
    <s v="Alcohols; saturated monohydric, methanol (methyl alcohol)"/>
    <s v="FRA"/>
    <s v="France+Monac"/>
    <x v="0"/>
    <n v="3335.4"/>
    <s v="Kg"/>
    <n v="3335.4"/>
  </r>
  <r>
    <n v="784"/>
    <n v="290511"/>
    <n v="268"/>
    <x v="0"/>
    <x v="0"/>
    <n v="0.41186111851919999"/>
    <s v="H5"/>
    <s v="ARE"/>
    <x v="117"/>
    <s v="Alcohols; saturated monohydric, methanol (methyl alcohol)"/>
    <s v="GEO"/>
    <s v="Georgia"/>
    <x v="0"/>
    <n v="7.1"/>
    <s v="Kg"/>
    <n v="7.1"/>
  </r>
  <r>
    <n v="784"/>
    <n v="290511"/>
    <n v="276"/>
    <x v="0"/>
    <x v="0"/>
    <n v="42.8824930162572"/>
    <s v="H5"/>
    <s v="ARE"/>
    <x v="117"/>
    <s v="Alcohols; saturated monohydric, methanol (methyl alcohol)"/>
    <s v="DEU"/>
    <s v="Germany"/>
    <x v="0"/>
    <n v="8416.9599999999991"/>
    <s v="Kg"/>
    <n v="8416.9599999999991"/>
  </r>
  <r>
    <n v="784"/>
    <n v="290511"/>
    <n v="368"/>
    <x v="0"/>
    <x v="0"/>
    <n v="2638.19989909886"/>
    <s v="H5"/>
    <s v="ARE"/>
    <x v="117"/>
    <s v="Alcohols; saturated monohydric, methanol (methyl alcohol)"/>
    <s v="IRQ"/>
    <s v="Iraq"/>
    <x v="0"/>
    <n v="9617360"/>
    <s v="Kg"/>
    <n v="9617360"/>
  </r>
  <r>
    <n v="784"/>
    <n v="290511"/>
    <n v="392"/>
    <x v="0"/>
    <x v="0"/>
    <n v="21.719264199480001"/>
    <s v="H5"/>
    <s v="ARE"/>
    <x v="117"/>
    <s v="Alcohols; saturated monohydric, methanol (methyl alcohol)"/>
    <s v="JPN"/>
    <s v="Japan"/>
    <x v="0"/>
    <n v="12800"/>
    <s v="Kg"/>
    <n v="12800"/>
  </r>
  <r>
    <n v="784"/>
    <n v="290511"/>
    <n v="400"/>
    <x v="0"/>
    <x v="0"/>
    <n v="1.0047651182999999E-3"/>
    <s v="H5"/>
    <s v="ARE"/>
    <x v="117"/>
    <s v="Alcohols; saturated monohydric, methanol (methyl alcohol)"/>
    <s v="JOR"/>
    <s v="Jordan"/>
    <x v="0"/>
    <n v="35"/>
    <s v="Kg"/>
    <n v="35"/>
  </r>
  <r>
    <n v="784"/>
    <n v="290511"/>
    <n v="410"/>
    <x v="0"/>
    <x v="0"/>
    <n v="0.30392647211189999"/>
    <s v="H5"/>
    <s v="ARE"/>
    <x v="117"/>
    <s v="Alcohols; saturated monohydric, methanol (methyl alcohol)"/>
    <s v="KOR"/>
    <s v="Korea Rep."/>
    <x v="0"/>
    <n v="42"/>
    <s v="Kg"/>
    <n v="42"/>
  </r>
  <r>
    <n v="784"/>
    <n v="290511"/>
    <n v="458"/>
    <x v="0"/>
    <x v="0"/>
    <n v="5.4167459345099997"/>
    <s v="H5"/>
    <s v="ARE"/>
    <x v="117"/>
    <s v="Alcohols; saturated monohydric, methanol (methyl alcohol)"/>
    <s v="MYS"/>
    <s v="Malaysia"/>
    <x v="0"/>
    <n v="142"/>
    <s v="Kg"/>
    <n v="142"/>
  </r>
  <r>
    <n v="784"/>
    <n v="290511"/>
    <n v="490"/>
    <x v="0"/>
    <x v="0"/>
    <n v="0.35681414932799999"/>
    <s v="H5"/>
    <s v="ARE"/>
    <x v="117"/>
    <s v="Alcohols; saturated monohydric, methanol (methyl alcohol)"/>
    <s v="OAS"/>
    <s v="Asia Othr.ns"/>
    <x v="0"/>
    <n v="640"/>
    <s v="Kg"/>
    <n v="640"/>
  </r>
  <r>
    <n v="784"/>
    <n v="290511"/>
    <n v="512"/>
    <x v="0"/>
    <x v="0"/>
    <n v="1485.2123751353799"/>
    <s v="H5"/>
    <s v="ARE"/>
    <x v="117"/>
    <s v="Alcohols; saturated monohydric, methanol (methyl alcohol)"/>
    <s v="OMN"/>
    <s v="Oman"/>
    <x v="0"/>
    <n v="4954230"/>
    <s v="Kg"/>
    <n v="4954230"/>
  </r>
  <r>
    <n v="784"/>
    <n v="290511"/>
    <n v="616"/>
    <x v="0"/>
    <x v="0"/>
    <n v="0.45430087226940002"/>
    <s v="H5"/>
    <s v="ARE"/>
    <x v="117"/>
    <s v="Alcohols; saturated monohydric, methanol (methyl alcohol)"/>
    <s v="POL"/>
    <s v="Poland"/>
    <x v="0"/>
    <n v="45.31"/>
    <s v="Kg"/>
    <n v="45.31"/>
  </r>
  <r>
    <n v="784"/>
    <n v="290511"/>
    <n v="682"/>
    <x v="0"/>
    <x v="0"/>
    <n v="77002.498394293303"/>
    <s v="H5"/>
    <s v="ARE"/>
    <x v="117"/>
    <s v="Alcohols; saturated monohydric, methanol (methyl alcohol)"/>
    <s v="SAU"/>
    <s v="Saudi Arabia"/>
    <x v="0"/>
    <n v="196660000"/>
    <s v="Kg"/>
    <n v="196660000"/>
  </r>
  <r>
    <n v="784"/>
    <n v="290511"/>
    <n v="699"/>
    <x v="0"/>
    <x v="0"/>
    <n v="12.986039120006099"/>
    <s v="H5"/>
    <s v="ARE"/>
    <x v="117"/>
    <s v="Alcohols; saturated monohydric, methanol (methyl alcohol)"/>
    <s v="IND"/>
    <s v="India"/>
    <x v="0"/>
    <n v="4861.8599999999997"/>
    <s v="Kg"/>
    <n v="4861.8599999999997"/>
  </r>
  <r>
    <n v="784"/>
    <n v="290511"/>
    <n v="710"/>
    <x v="0"/>
    <x v="0"/>
    <n v="1.68168817632"/>
    <s v="H5"/>
    <s v="ARE"/>
    <x v="117"/>
    <s v="Alcohols; saturated monohydric, methanol (methyl alcohol)"/>
    <s v="ZAF"/>
    <s v="South Africa"/>
    <x v="0"/>
    <n v="3484"/>
    <s v="Kg"/>
    <n v="3484"/>
  </r>
  <r>
    <n v="784"/>
    <n v="290511"/>
    <n v="724"/>
    <x v="0"/>
    <x v="0"/>
    <n v="0.80509459970969999"/>
    <s v="H5"/>
    <s v="ARE"/>
    <x v="117"/>
    <s v="Alcohols; saturated monohydric, methanol (methyl alcohol)"/>
    <s v="ESP"/>
    <s v="Spain"/>
    <x v="0"/>
    <n v="93.13"/>
    <s v="Kg"/>
    <n v="93.13"/>
  </r>
  <r>
    <n v="784"/>
    <n v="290511"/>
    <n v="752"/>
    <x v="0"/>
    <x v="0"/>
    <n v="0.45173586213"/>
    <s v="H5"/>
    <s v="ARE"/>
    <x v="117"/>
    <s v="Alcohols; saturated monohydric, methanol (methyl alcohol)"/>
    <s v="SWE"/>
    <s v="Sweden"/>
    <x v="0"/>
    <n v="160"/>
    <s v="Kg"/>
    <n v="160"/>
  </r>
  <r>
    <n v="784"/>
    <n v="290511"/>
    <n v="780"/>
    <x v="0"/>
    <x v="0"/>
    <n v="10.658921417802301"/>
    <s v="H5"/>
    <s v="ARE"/>
    <x v="117"/>
    <s v="Alcohols; saturated monohydric, methanol (methyl alcohol)"/>
    <s v="TTO"/>
    <s v="Trinidad Tbg"/>
    <x v="0"/>
    <n v="5089.22"/>
    <s v="Kg"/>
    <n v="5089.22"/>
  </r>
  <r>
    <n v="784"/>
    <n v="290511"/>
    <n v="792"/>
    <x v="0"/>
    <x v="0"/>
    <n v="0.1360353944313"/>
    <s v="H5"/>
    <s v="ARE"/>
    <x v="117"/>
    <s v="Alcohols; saturated monohydric, methanol (methyl alcohol)"/>
    <s v="TUR"/>
    <s v="Turkey"/>
    <x v="0"/>
    <n v="15"/>
    <s v="Kg"/>
    <n v="15"/>
  </r>
  <r>
    <n v="784"/>
    <n v="290511"/>
    <n v="826"/>
    <x v="0"/>
    <x v="0"/>
    <n v="15.960026783724"/>
    <s v="H5"/>
    <s v="ARE"/>
    <x v="117"/>
    <s v="Alcohols; saturated monohydric, methanol (methyl alcohol)"/>
    <s v="GBR"/>
    <s v="Untd.Kingdom"/>
    <x v="0"/>
    <n v="10860"/>
    <s v="Kg"/>
    <n v="10860"/>
  </r>
  <r>
    <n v="784"/>
    <n v="290511"/>
    <n v="842"/>
    <x v="0"/>
    <x v="0"/>
    <n v="40.8405679541493"/>
    <s v="H5"/>
    <s v="ARE"/>
    <x v="117"/>
    <s v="Alcohols; saturated monohydric, methanol (methyl alcohol)"/>
    <s v="USA"/>
    <s v="USA,PR,USVI"/>
    <x v="0"/>
    <n v="0"/>
    <s v="N.Q."/>
    <m/>
  </r>
  <r>
    <n v="784"/>
    <n v="290511"/>
    <n v="862"/>
    <x v="0"/>
    <x v="0"/>
    <n v="0.83357383649100003"/>
    <s v="H5"/>
    <s v="ARE"/>
    <x v="117"/>
    <s v="Alcohols; saturated monohydric, methanol (methyl alcohol)"/>
    <s v="VEN"/>
    <s v="Venezuela"/>
    <x v="0"/>
    <n v="32"/>
    <s v="Kg"/>
    <n v="32"/>
  </r>
  <r>
    <n v="788"/>
    <n v="290511"/>
    <n v="0"/>
    <x v="0"/>
    <x v="0"/>
    <n v="903.458595833549"/>
    <s v="H5"/>
    <s v="TUN"/>
    <x v="118"/>
    <s v="Alcohols; saturated monohydric, methanol (methyl alcohol)"/>
    <s v="WLD"/>
    <s v="World"/>
    <x v="0"/>
    <n v="938474.67094917095"/>
    <s v="Kg"/>
    <n v="938474.67"/>
  </r>
  <r>
    <n v="788"/>
    <n v="290511"/>
    <n v="251"/>
    <x v="0"/>
    <x v="0"/>
    <n v="227.37159300897099"/>
    <s v="H5"/>
    <s v="TUN"/>
    <x v="118"/>
    <s v="Alcohols; saturated monohydric, methanol (methyl alcohol)"/>
    <s v="FRA"/>
    <s v="France+Monac"/>
    <x v="0"/>
    <n v="105060.67094917101"/>
    <s v="Kg"/>
    <n v="105060.67"/>
  </r>
  <r>
    <n v="788"/>
    <n v="290511"/>
    <n v="276"/>
    <x v="0"/>
    <x v="0"/>
    <n v="7.0342795107117997"/>
    <s v="H5"/>
    <s v="TUN"/>
    <x v="118"/>
    <s v="Alcohols; saturated monohydric, methanol (methyl alcohol)"/>
    <s v="DEU"/>
    <s v="Germany"/>
    <x v="0"/>
    <n v="633"/>
    <s v="Kg"/>
    <n v="633"/>
  </r>
  <r>
    <n v="788"/>
    <n v="290511"/>
    <n v="380"/>
    <x v="0"/>
    <x v="0"/>
    <n v="0.93037429299700003"/>
    <s v="H5"/>
    <s v="TUN"/>
    <x v="118"/>
    <s v="Alcohols; saturated monohydric, methanol (methyl alcohol)"/>
    <s v="ITA"/>
    <s v="Italy"/>
    <x v="0"/>
    <n v="518"/>
    <s v="Kg"/>
    <n v="518"/>
  </r>
  <r>
    <n v="788"/>
    <n v="290511"/>
    <n v="528"/>
    <x v="0"/>
    <x v="0"/>
    <n v="38.791798513571699"/>
    <s v="H5"/>
    <s v="TUN"/>
    <x v="118"/>
    <s v="Alcohols; saturated monohydric, methanol (methyl alcohol)"/>
    <s v="NLD"/>
    <s v="Netherlands"/>
    <x v="0"/>
    <n v="38015"/>
    <s v="Kg"/>
    <n v="38015"/>
  </r>
  <r>
    <n v="788"/>
    <n v="290511"/>
    <n v="682"/>
    <x v="0"/>
    <x v="0"/>
    <n v="103.509717188634"/>
    <s v="H5"/>
    <s v="TUN"/>
    <x v="118"/>
    <s v="Alcohols; saturated monohydric, methanol (methyl alcohol)"/>
    <s v="SAU"/>
    <s v="Saudi Arabia"/>
    <x v="0"/>
    <n v="134300"/>
    <s v="Kg"/>
    <n v="134300"/>
  </r>
  <r>
    <n v="788"/>
    <n v="290511"/>
    <n v="699"/>
    <x v="0"/>
    <x v="0"/>
    <n v="5.1681202322641999"/>
    <s v="H5"/>
    <s v="TUN"/>
    <x v="118"/>
    <s v="Alcohols; saturated monohydric, methanol (methyl alcohol)"/>
    <s v="IND"/>
    <s v="India"/>
    <x v="0"/>
    <n v="1977"/>
    <s v="Kg"/>
    <n v="1977"/>
  </r>
  <r>
    <n v="788"/>
    <n v="290511"/>
    <n v="724"/>
    <x v="0"/>
    <x v="0"/>
    <n v="405.62872386997901"/>
    <s v="H5"/>
    <s v="TUN"/>
    <x v="118"/>
    <s v="Alcohols; saturated monohydric, methanol (methyl alcohol)"/>
    <s v="ESP"/>
    <s v="Spain"/>
    <x v="0"/>
    <n v="520520"/>
    <s v="Kg"/>
    <n v="520520"/>
  </r>
  <r>
    <n v="788"/>
    <n v="290511"/>
    <n v="780"/>
    <x v="0"/>
    <x v="0"/>
    <n v="5.6918265941686004"/>
    <s v="H5"/>
    <s v="TUN"/>
    <x v="118"/>
    <s v="Alcohols; saturated monohydric, methanol (methyl alcohol)"/>
    <s v="TTO"/>
    <s v="Trinidad Tbg"/>
    <x v="0"/>
    <n v="2760"/>
    <s v="Kg"/>
    <n v="2760"/>
  </r>
  <r>
    <n v="788"/>
    <n v="290511"/>
    <n v="818"/>
    <x v="0"/>
    <x v="0"/>
    <n v="75.522130359322404"/>
    <s v="H5"/>
    <s v="TUN"/>
    <x v="118"/>
    <s v="Alcohols; saturated monohydric, methanol (methyl alcohol)"/>
    <s v="EGY"/>
    <s v="Egypt"/>
    <x v="0"/>
    <n v="124160"/>
    <s v="Kg"/>
    <n v="124160"/>
  </r>
  <r>
    <n v="788"/>
    <n v="290511"/>
    <n v="826"/>
    <x v="0"/>
    <x v="0"/>
    <n v="2.4760681340786999"/>
    <s v="H5"/>
    <s v="TUN"/>
    <x v="118"/>
    <s v="Alcohols; saturated monohydric, methanol (methyl alcohol)"/>
    <s v="GBR"/>
    <s v="Untd.Kingdom"/>
    <x v="0"/>
    <n v="122"/>
    <s v="Kg"/>
    <n v="122"/>
  </r>
  <r>
    <n v="788"/>
    <n v="290511"/>
    <n v="842"/>
    <x v="0"/>
    <x v="0"/>
    <n v="31.0385911355893"/>
    <s v="H5"/>
    <s v="TUN"/>
    <x v="118"/>
    <s v="Alcohols; saturated monohydric, methanol (methyl alcohol)"/>
    <s v="USA"/>
    <s v="USA,PR,USVI"/>
    <x v="0"/>
    <n v="10359"/>
    <s v="Kg"/>
    <n v="10359"/>
  </r>
  <r>
    <n v="788"/>
    <n v="290511"/>
    <n v="899"/>
    <x v="0"/>
    <x v="0"/>
    <n v="0.29537299326229999"/>
    <s v="H5"/>
    <s v="TUN"/>
    <x v="118"/>
    <s v="Alcohols; saturated monohydric, methanol (methyl alcohol)"/>
    <s v="UNS"/>
    <s v="Areas nes"/>
    <x v="0"/>
    <n v="50"/>
    <s v="Kg"/>
    <n v="50"/>
  </r>
  <r>
    <n v="792"/>
    <n v="290511"/>
    <n v="0"/>
    <x v="0"/>
    <x v="0"/>
    <n v="235245.57699999999"/>
    <s v="H5"/>
    <s v="TUR"/>
    <x v="119"/>
    <s v="Alcohols; saturated monohydric, methanol (methyl alcohol)"/>
    <s v="WLD"/>
    <s v="World"/>
    <x v="0"/>
    <n v="585124314.167171"/>
    <s v="Kg"/>
    <n v="585124314.16999996"/>
  </r>
  <r>
    <n v="792"/>
    <n v="290511"/>
    <n v="31"/>
    <x v="0"/>
    <x v="0"/>
    <n v="58199.464"/>
    <s v="H5"/>
    <s v="TUR"/>
    <x v="119"/>
    <s v="Alcohols; saturated monohydric, methanol (methyl alcohol)"/>
    <s v="AZE"/>
    <s v="Azerbaijan"/>
    <x v="0"/>
    <n v="140873120"/>
    <s v="Kg"/>
    <n v="140873120"/>
  </r>
  <r>
    <n v="792"/>
    <n v="290511"/>
    <n v="48"/>
    <x v="0"/>
    <x v="0"/>
    <n v="18.16"/>
    <s v="H5"/>
    <s v="TUR"/>
    <x v="119"/>
    <s v="Alcohols; saturated monohydric, methanol (methyl alcohol)"/>
    <s v="BHR"/>
    <s v="Bahrain"/>
    <x v="0"/>
    <n v="13196"/>
    <s v="Kg"/>
    <n v="13196"/>
  </r>
  <r>
    <n v="792"/>
    <n v="290511"/>
    <n v="251"/>
    <x v="0"/>
    <x v="0"/>
    <n v="41.23"/>
    <s v="H5"/>
    <s v="TUR"/>
    <x v="119"/>
    <s v="Alcohols; saturated monohydric, methanol (methyl alcohol)"/>
    <s v="FRA"/>
    <s v="France+Monac"/>
    <x v="0"/>
    <n v="11315"/>
    <s v="Kg"/>
    <n v="11315"/>
  </r>
  <r>
    <n v="792"/>
    <n v="290511"/>
    <n v="276"/>
    <x v="0"/>
    <x v="0"/>
    <n v="475.04700000000003"/>
    <s v="H5"/>
    <s v="TUR"/>
    <x v="119"/>
    <s v="Alcohols; saturated monohydric, methanol (methyl alcohol)"/>
    <s v="DEU"/>
    <s v="Germany"/>
    <x v="0"/>
    <n v="76278"/>
    <s v="Kg"/>
    <n v="76278"/>
  </r>
  <r>
    <n v="792"/>
    <n v="290511"/>
    <n v="344"/>
    <x v="0"/>
    <x v="0"/>
    <n v="6.0000000000000001E-3"/>
    <s v="H5"/>
    <s v="TUR"/>
    <x v="119"/>
    <s v="Alcohols; saturated monohydric, methanol (methyl alcohol)"/>
    <s v="HKG"/>
    <s v="Hong Kong"/>
    <x v="0"/>
    <n v="1"/>
    <s v="Kg"/>
    <n v="1"/>
  </r>
  <r>
    <n v="792"/>
    <n v="290511"/>
    <n v="360"/>
    <x v="0"/>
    <x v="0"/>
    <n v="2989.7440000000001"/>
    <s v="H5"/>
    <s v="TUR"/>
    <x v="119"/>
    <s v="Alcohols; saturated monohydric, methanol (methyl alcohol)"/>
    <s v="IDN"/>
    <s v="Indonesia"/>
    <x v="0"/>
    <n v="9949560"/>
    <s v="Kg"/>
    <n v="9949560"/>
  </r>
  <r>
    <n v="792"/>
    <n v="290511"/>
    <n v="364"/>
    <x v="0"/>
    <x v="0"/>
    <n v="343.91399999999999"/>
    <s v="H5"/>
    <s v="TUR"/>
    <x v="119"/>
    <s v="Alcohols; saturated monohydric, methanol (methyl alcohol)"/>
    <s v="IRN"/>
    <s v="Iran-Islam.R"/>
    <x v="0"/>
    <n v="727358"/>
    <s v="Kg"/>
    <n v="727358"/>
  </r>
  <r>
    <n v="792"/>
    <n v="290511"/>
    <n v="372"/>
    <x v="0"/>
    <x v="0"/>
    <n v="0.49099999999999999"/>
    <s v="H5"/>
    <s v="TUR"/>
    <x v="119"/>
    <s v="Alcohols; saturated monohydric, methanol (methyl alcohol)"/>
    <s v="IRL"/>
    <s v="Ireland"/>
    <x v="0"/>
    <n v="71"/>
    <s v="Kg"/>
    <n v="71"/>
  </r>
  <r>
    <n v="792"/>
    <n v="290511"/>
    <n v="380"/>
    <x v="0"/>
    <x v="0"/>
    <n v="18.388000000000002"/>
    <s v="H5"/>
    <s v="TUR"/>
    <x v="119"/>
    <s v="Alcohols; saturated monohydric, methanol (methyl alcohol)"/>
    <s v="ITA"/>
    <s v="Italy"/>
    <x v="0"/>
    <n v="1752"/>
    <s v="Kg"/>
    <n v="1752"/>
  </r>
  <r>
    <n v="792"/>
    <n v="290511"/>
    <n v="392"/>
    <x v="0"/>
    <x v="0"/>
    <n v="6.0000000000000001E-3"/>
    <s v="H5"/>
    <s v="TUR"/>
    <x v="119"/>
    <s v="Alcohols; saturated monohydric, methanol (methyl alcohol)"/>
    <s v="JPN"/>
    <s v="Japan"/>
    <x v="0"/>
    <n v="1"/>
    <s v="Kg"/>
    <n v="1"/>
  </r>
  <r>
    <n v="792"/>
    <n v="290511"/>
    <n v="512"/>
    <x v="0"/>
    <x v="0"/>
    <n v="1867.046"/>
    <s v="H5"/>
    <s v="TUR"/>
    <x v="119"/>
    <s v="Alcohols; saturated monohydric, methanol (methyl alcohol)"/>
    <s v="OMN"/>
    <s v="Oman"/>
    <x v="0"/>
    <n v="4500000"/>
    <s v="Kg"/>
    <n v="4500000"/>
  </r>
  <r>
    <n v="792"/>
    <n v="290511"/>
    <n v="528"/>
    <x v="0"/>
    <x v="0"/>
    <n v="269.89699999999999"/>
    <s v="H5"/>
    <s v="TUR"/>
    <x v="119"/>
    <s v="Alcohols; saturated monohydric, methanol (methyl alcohol)"/>
    <s v="NLD"/>
    <s v="Netherlands"/>
    <x v="0"/>
    <n v="85969"/>
    <s v="Kg"/>
    <n v="85969"/>
  </r>
  <r>
    <n v="792"/>
    <n v="290511"/>
    <n v="579"/>
    <x v="0"/>
    <x v="0"/>
    <n v="114.89700000000001"/>
    <s v="H5"/>
    <s v="TUR"/>
    <x v="119"/>
    <s v="Alcohols; saturated monohydric, methanol (methyl alcohol)"/>
    <s v="NOR"/>
    <s v="Norway,Sb,JM"/>
    <x v="0"/>
    <n v="39051"/>
    <s v="Kg"/>
    <n v="39051"/>
  </r>
  <r>
    <n v="792"/>
    <n v="290511"/>
    <n v="616"/>
    <x v="0"/>
    <x v="0"/>
    <n v="50.802"/>
    <s v="H5"/>
    <s v="TUR"/>
    <x v="119"/>
    <s v="Alcohols; saturated monohydric, methanol (methyl alcohol)"/>
    <s v="POL"/>
    <s v="Poland"/>
    <x v="0"/>
    <n v="11912"/>
    <s v="Kg"/>
    <n v="11912"/>
  </r>
  <r>
    <n v="792"/>
    <n v="290511"/>
    <n v="634"/>
    <x v="0"/>
    <x v="0"/>
    <n v="1250.981"/>
    <s v="H5"/>
    <s v="TUR"/>
    <x v="119"/>
    <s v="Alcohols; saturated monohydric, methanol (methyl alcohol)"/>
    <s v="QAT"/>
    <s v="Qatar"/>
    <x v="0"/>
    <n v="2978400"/>
    <s v="Kg"/>
    <n v="2978400"/>
  </r>
  <r>
    <n v="792"/>
    <n v="290511"/>
    <n v="642"/>
    <x v="0"/>
    <x v="0"/>
    <n v="0.159"/>
    <s v="H5"/>
    <s v="TUR"/>
    <x v="119"/>
    <s v="Alcohols; saturated monohydric, methanol (methyl alcohol)"/>
    <s v="ROM"/>
    <s v="Romania"/>
    <x v="0"/>
    <n v="362"/>
    <s v="Kg"/>
    <n v="362"/>
  </r>
  <r>
    <n v="792"/>
    <n v="290511"/>
    <n v="643"/>
    <x v="0"/>
    <x v="0"/>
    <n v="1985.65"/>
    <s v="H5"/>
    <s v="TUR"/>
    <x v="119"/>
    <s v="Alcohols; saturated monohydric, methanol (methyl alcohol)"/>
    <s v="RUS"/>
    <s v="Russian Fed"/>
    <x v="0"/>
    <n v="5630535"/>
    <s v="Kg"/>
    <n v="5630535"/>
  </r>
  <r>
    <n v="792"/>
    <n v="290511"/>
    <n v="682"/>
    <x v="0"/>
    <x v="0"/>
    <n v="11464.092000000001"/>
    <s v="H5"/>
    <s v="TUR"/>
    <x v="119"/>
    <s v="Alcohols; saturated monohydric, methanol (methyl alcohol)"/>
    <s v="SAU"/>
    <s v="Saudi Arabia"/>
    <x v="0"/>
    <n v="28882070"/>
    <s v="Kg"/>
    <n v="28882070"/>
  </r>
  <r>
    <n v="792"/>
    <n v="290511"/>
    <n v="699"/>
    <x v="0"/>
    <x v="0"/>
    <n v="3.859"/>
    <s v="H5"/>
    <s v="TUR"/>
    <x v="119"/>
    <s v="Alcohols; saturated monohydric, methanol (methyl alcohol)"/>
    <s v="IND"/>
    <s v="India"/>
    <x v="0"/>
    <n v="2094"/>
    <s v="Kg"/>
    <n v="2094"/>
  </r>
  <r>
    <n v="792"/>
    <n v="290511"/>
    <n v="724"/>
    <x v="0"/>
    <x v="0"/>
    <n v="70.466999999999999"/>
    <s v="H5"/>
    <s v="TUR"/>
    <x v="119"/>
    <s v="Alcohols; saturated monohydric, methanol (methyl alcohol)"/>
    <s v="ESP"/>
    <s v="Spain"/>
    <x v="0"/>
    <n v="10872"/>
    <s v="Kg"/>
    <n v="10872"/>
  </r>
  <r>
    <n v="792"/>
    <n v="290511"/>
    <n v="752"/>
    <x v="0"/>
    <x v="0"/>
    <n v="5.6000000000000001E-2"/>
    <s v="H5"/>
    <s v="TUR"/>
    <x v="119"/>
    <s v="Alcohols; saturated monohydric, methanol (methyl alcohol)"/>
    <s v="SWE"/>
    <s v="Sweden"/>
    <x v="0"/>
    <n v="11"/>
    <s v="Kg"/>
    <n v="11"/>
  </r>
  <r>
    <n v="792"/>
    <n v="290511"/>
    <n v="757"/>
    <x v="0"/>
    <x v="0"/>
    <n v="2.5000000000000001E-2"/>
    <s v="H5"/>
    <s v="TUR"/>
    <x v="119"/>
    <s v="Alcohols; saturated monohydric, methanol (methyl alcohol)"/>
    <s v="CHE"/>
    <s v="Switz.Liecht"/>
    <x v="0"/>
    <n v="1"/>
    <s v="Kg"/>
    <n v="1"/>
  </r>
  <r>
    <n v="792"/>
    <n v="290511"/>
    <n v="818"/>
    <x v="0"/>
    <x v="0"/>
    <n v="153705.16899999999"/>
    <s v="H5"/>
    <s v="TUR"/>
    <x v="119"/>
    <s v="Alcohols; saturated monohydric, methanol (methyl alcohol)"/>
    <s v="EGY"/>
    <s v="Egypt"/>
    <x v="0"/>
    <n v="385440920"/>
    <s v="Kg"/>
    <n v="385440920"/>
  </r>
  <r>
    <n v="792"/>
    <n v="290511"/>
    <n v="826"/>
    <x v="0"/>
    <x v="0"/>
    <n v="6.0209999999999999"/>
    <s v="H5"/>
    <s v="TUR"/>
    <x v="119"/>
    <s v="Alcohols; saturated monohydric, methanol (methyl alcohol)"/>
    <s v="GBR"/>
    <s v="Untd.Kingdom"/>
    <x v="0"/>
    <n v="857"/>
    <s v="Kg"/>
    <n v="857"/>
  </r>
  <r>
    <n v="792"/>
    <n v="290511"/>
    <n v="842"/>
    <x v="0"/>
    <x v="0"/>
    <n v="43.731000000000002"/>
    <s v="H5"/>
    <s v="TUR"/>
    <x v="119"/>
    <s v="Alcohols; saturated monohydric, methanol (methyl alcohol)"/>
    <s v="USA"/>
    <s v="USA,PR,USVI"/>
    <x v="0"/>
    <n v="8758.1671711747294"/>
    <s v="Kg"/>
    <n v="8758.17"/>
  </r>
  <r>
    <n v="792"/>
    <n v="290511"/>
    <n v="862"/>
    <x v="0"/>
    <x v="0"/>
    <n v="2326.2750000000001"/>
    <s v="H5"/>
    <s v="TUR"/>
    <x v="119"/>
    <s v="Alcohols; saturated monohydric, methanol (methyl alcohol)"/>
    <s v="VEN"/>
    <s v="Venezuela"/>
    <x v="0"/>
    <n v="5879850"/>
    <s v="Kg"/>
    <n v="5879850"/>
  </r>
  <r>
    <n v="804"/>
    <n v="290511"/>
    <n v="0"/>
    <x v="0"/>
    <x v="0"/>
    <n v="29620.65553"/>
    <s v="H5"/>
    <s v="UKR"/>
    <x v="120"/>
    <s v="Alcohols; saturated monohydric, methanol (methyl alcohol)"/>
    <s v="WLD"/>
    <s v="World"/>
    <x v="0"/>
    <n v="0"/>
    <s v="N.Q."/>
    <m/>
  </r>
  <r>
    <n v="804"/>
    <n v="290511"/>
    <n v="56"/>
    <x v="0"/>
    <x v="0"/>
    <n v="4.2595799999999997"/>
    <s v="H5"/>
    <s v="UKR"/>
    <x v="120"/>
    <s v="Alcohols; saturated monohydric, methanol (methyl alcohol)"/>
    <s v="BEL"/>
    <s v="Belgium"/>
    <x v="0"/>
    <n v="1011.2"/>
    <s v="Kg"/>
    <n v="1011.2"/>
  </r>
  <r>
    <n v="804"/>
    <n v="290511"/>
    <n v="251"/>
    <x v="0"/>
    <x v="0"/>
    <n v="64.190070000000006"/>
    <s v="H5"/>
    <s v="UKR"/>
    <x v="120"/>
    <s v="Alcohols; saturated monohydric, methanol (methyl alcohol)"/>
    <s v="FRA"/>
    <s v="France+Monac"/>
    <x v="0"/>
    <n v="23134.3"/>
    <s v="Kg"/>
    <n v="23134.3"/>
  </r>
  <r>
    <n v="804"/>
    <n v="290511"/>
    <n v="276"/>
    <x v="0"/>
    <x v="0"/>
    <n v="36.307969999999997"/>
    <s v="H5"/>
    <s v="UKR"/>
    <x v="120"/>
    <s v="Alcohols; saturated monohydric, methanol (methyl alcohol)"/>
    <s v="DEU"/>
    <s v="Germany"/>
    <x v="0"/>
    <n v="0"/>
    <s v="N.Q."/>
    <m/>
  </r>
  <r>
    <n v="804"/>
    <n v="290511"/>
    <n v="528"/>
    <x v="0"/>
    <x v="0"/>
    <n v="128.04073"/>
    <s v="H5"/>
    <s v="UKR"/>
    <x v="120"/>
    <s v="Alcohols; saturated monohydric, methanol (methyl alcohol)"/>
    <s v="NLD"/>
    <s v="Netherlands"/>
    <x v="0"/>
    <n v="141915.20000000001"/>
    <s v="Kg"/>
    <n v="141915.20000000001"/>
  </r>
  <r>
    <n v="804"/>
    <n v="290511"/>
    <n v="616"/>
    <x v="0"/>
    <x v="0"/>
    <n v="235.45554999999999"/>
    <s v="H5"/>
    <s v="UKR"/>
    <x v="120"/>
    <s v="Alcohols; saturated monohydric, methanol (methyl alcohol)"/>
    <s v="POL"/>
    <s v="Poland"/>
    <x v="0"/>
    <n v="410693.76"/>
    <s v="Kg"/>
    <n v="410693.76"/>
  </r>
  <r>
    <n v="804"/>
    <n v="290511"/>
    <n v="643"/>
    <x v="0"/>
    <x v="0"/>
    <n v="29140.298180000002"/>
    <s v="H5"/>
    <s v="UKR"/>
    <x v="120"/>
    <s v="Alcohols; saturated monohydric, methanol (methyl alcohol)"/>
    <s v="RUS"/>
    <s v="Russian Fed"/>
    <x v="0"/>
    <n v="69422370"/>
    <s v="Kg"/>
    <n v="69422370"/>
  </r>
  <r>
    <n v="804"/>
    <n v="290511"/>
    <n v="699"/>
    <x v="0"/>
    <x v="0"/>
    <n v="3.2334000000000001"/>
    <s v="H5"/>
    <s v="UKR"/>
    <x v="120"/>
    <s v="Alcohols; saturated monohydric, methanol (methyl alcohol)"/>
    <s v="IND"/>
    <s v="India"/>
    <x v="0"/>
    <n v="823.83"/>
    <s v="Kg"/>
    <n v="823.83"/>
  </r>
  <r>
    <n v="804"/>
    <n v="290511"/>
    <n v="757"/>
    <x v="0"/>
    <x v="0"/>
    <n v="0.18715999999999999"/>
    <s v="H5"/>
    <s v="UKR"/>
    <x v="120"/>
    <s v="Alcohols; saturated monohydric, methanol (methyl alcohol)"/>
    <s v="CHE"/>
    <s v="Switz.Liecht"/>
    <x v="0"/>
    <n v="0"/>
    <s v="N.Q."/>
    <m/>
  </r>
  <r>
    <n v="804"/>
    <n v="290511"/>
    <n v="780"/>
    <x v="0"/>
    <x v="0"/>
    <n v="1.3440700000000001"/>
    <s v="H5"/>
    <s v="UKR"/>
    <x v="120"/>
    <s v="Alcohols; saturated monohydric, methanol (methyl alcohol)"/>
    <s v="TTO"/>
    <s v="Trinidad Tbg"/>
    <x v="0"/>
    <n v="141.96"/>
    <s v="Kg"/>
    <n v="141.96"/>
  </r>
  <r>
    <n v="804"/>
    <n v="290511"/>
    <n v="826"/>
    <x v="0"/>
    <x v="0"/>
    <n v="0.24751000000000001"/>
    <s v="H5"/>
    <s v="UKR"/>
    <x v="120"/>
    <s v="Alcohols; saturated monohydric, methanol (methyl alcohol)"/>
    <s v="GBR"/>
    <s v="Untd.Kingdom"/>
    <x v="0"/>
    <n v="25.39"/>
    <s v="Kg"/>
    <n v="25.39"/>
  </r>
  <r>
    <n v="804"/>
    <n v="290511"/>
    <n v="842"/>
    <x v="0"/>
    <x v="0"/>
    <n v="1.4660500000000001"/>
    <s v="H5"/>
    <s v="UKR"/>
    <x v="120"/>
    <s v="Alcohols; saturated monohydric, methanol (methyl alcohol)"/>
    <s v="USA"/>
    <s v="USA,PR,USVI"/>
    <x v="0"/>
    <n v="0"/>
    <s v="N.Q."/>
    <m/>
  </r>
  <r>
    <n v="804"/>
    <n v="290511"/>
    <n v="862"/>
    <x v="0"/>
    <x v="0"/>
    <n v="5.6252599999999999"/>
    <s v="H5"/>
    <s v="UKR"/>
    <x v="120"/>
    <s v="Alcohols; saturated monohydric, methanol (methyl alcohol)"/>
    <s v="VEN"/>
    <s v="Venezuela"/>
    <x v="0"/>
    <n v="5120"/>
    <s v="Kg"/>
    <n v="5120"/>
  </r>
  <r>
    <n v="807"/>
    <n v="290511"/>
    <n v="0"/>
    <x v="0"/>
    <x v="0"/>
    <n v="143.32534999999999"/>
    <s v="H5"/>
    <s v="MKD"/>
    <x v="121"/>
    <s v="Alcohols; saturated monohydric, methanol (methyl alcohol)"/>
    <s v="WLD"/>
    <s v="World"/>
    <x v="0"/>
    <n v="178092.580469148"/>
    <s v="Kg"/>
    <n v="178092.58"/>
  </r>
  <r>
    <n v="807"/>
    <n v="290511"/>
    <n v="31"/>
    <x v="0"/>
    <x v="0"/>
    <n v="17.104500000000002"/>
    <s v="H5"/>
    <s v="MKD"/>
    <x v="121"/>
    <s v="Alcohols; saturated monohydric, methanol (methyl alcohol)"/>
    <s v="AZE"/>
    <s v="Azerbaijan"/>
    <x v="0"/>
    <n v="23520"/>
    <s v="Kg"/>
    <n v="23520"/>
  </r>
  <r>
    <n v="807"/>
    <n v="290511"/>
    <n v="56"/>
    <x v="0"/>
    <x v="0"/>
    <n v="1.89117"/>
    <s v="H5"/>
    <s v="MKD"/>
    <x v="121"/>
    <s v="Alcohols; saturated monohydric, methanol (methyl alcohol)"/>
    <s v="BEL"/>
    <s v="Belgium"/>
    <x v="0"/>
    <n v="311"/>
    <s v="Kg"/>
    <n v="311"/>
  </r>
  <r>
    <n v="807"/>
    <n v="290511"/>
    <n v="100"/>
    <x v="0"/>
    <x v="0"/>
    <n v="14.405989999999999"/>
    <s v="H5"/>
    <s v="MKD"/>
    <x v="121"/>
    <s v="Alcohols; saturated monohydric, methanol (methyl alcohol)"/>
    <s v="BGR"/>
    <s v="Bulgaria"/>
    <x v="0"/>
    <n v="20367"/>
    <s v="Kg"/>
    <n v="20367"/>
  </r>
  <r>
    <n v="807"/>
    <n v="290511"/>
    <n v="251"/>
    <x v="0"/>
    <x v="0"/>
    <n v="11.16464"/>
    <s v="H5"/>
    <s v="MKD"/>
    <x v="121"/>
    <s v="Alcohols; saturated monohydric, methanol (methyl alcohol)"/>
    <s v="FRA"/>
    <s v="France+Monac"/>
    <x v="0"/>
    <n v="2828"/>
    <s v="Kg"/>
    <n v="2828"/>
  </r>
  <r>
    <n v="807"/>
    <n v="290511"/>
    <n v="276"/>
    <x v="0"/>
    <x v="0"/>
    <n v="25.208100000000002"/>
    <s v="H5"/>
    <s v="MKD"/>
    <x v="121"/>
    <s v="Alcohols; saturated monohydric, methanol (methyl alcohol)"/>
    <s v="DEU"/>
    <s v="Germany"/>
    <x v="0"/>
    <n v="5621"/>
    <s v="Kg"/>
    <n v="5621"/>
  </r>
  <r>
    <n v="807"/>
    <n v="290511"/>
    <n v="376"/>
    <x v="0"/>
    <x v="0"/>
    <n v="8.0329999999999999E-2"/>
    <s v="H5"/>
    <s v="MKD"/>
    <x v="121"/>
    <s v="Alcohols; saturated monohydric, methanol (methyl alcohol)"/>
    <s v="ISR"/>
    <s v="Israel"/>
    <x v="0"/>
    <n v="10"/>
    <s v="Kg"/>
    <n v="10"/>
  </r>
  <r>
    <n v="807"/>
    <n v="290511"/>
    <n v="528"/>
    <x v="0"/>
    <x v="0"/>
    <n v="1.6959999999999999E-2"/>
    <s v="H5"/>
    <s v="MKD"/>
    <x v="121"/>
    <s v="Alcohols; saturated monohydric, methanol (methyl alcohol)"/>
    <s v="NLD"/>
    <s v="Netherlands"/>
    <x v="0"/>
    <n v="18"/>
    <s v="Kg"/>
    <n v="18"/>
  </r>
  <r>
    <n v="807"/>
    <n v="290511"/>
    <n v="579"/>
    <x v="0"/>
    <x v="0"/>
    <n v="5.7849999999999999E-2"/>
    <s v="H5"/>
    <s v="MKD"/>
    <x v="121"/>
    <s v="Alcohols; saturated monohydric, methanol (methyl alcohol)"/>
    <s v="NOR"/>
    <s v="Norway,Sb,JM"/>
    <x v="0"/>
    <n v="71.882997530724595"/>
    <s v="Kg"/>
    <n v="71.88"/>
  </r>
  <r>
    <n v="807"/>
    <n v="290511"/>
    <n v="642"/>
    <x v="0"/>
    <x v="0"/>
    <n v="13.550829999999999"/>
    <s v="H5"/>
    <s v="MKD"/>
    <x v="121"/>
    <s v="Alcohols; saturated monohydric, methanol (methyl alcohol)"/>
    <s v="ROM"/>
    <s v="Romania"/>
    <x v="0"/>
    <n v="20935"/>
    <s v="Kg"/>
    <n v="20935"/>
  </r>
  <r>
    <n v="807"/>
    <n v="290511"/>
    <n v="688"/>
    <x v="0"/>
    <x v="0"/>
    <n v="45.573399999999999"/>
    <s v="H5"/>
    <s v="MKD"/>
    <x v="121"/>
    <s v="Alcohols; saturated monohydric, methanol (methyl alcohol)"/>
    <s v="SER"/>
    <s v="Yugoslavia"/>
    <x v="0"/>
    <n v="85920"/>
    <s v="Kg"/>
    <n v="85920"/>
  </r>
  <r>
    <n v="807"/>
    <n v="290511"/>
    <n v="757"/>
    <x v="0"/>
    <x v="0"/>
    <n v="0.40777999999999998"/>
    <s v="H5"/>
    <s v="MKD"/>
    <x v="121"/>
    <s v="Alcohols; saturated monohydric, methanol (methyl alcohol)"/>
    <s v="CHE"/>
    <s v="Switz.Liecht"/>
    <x v="0"/>
    <n v="506.697471617612"/>
    <s v="Kg"/>
    <n v="506.7"/>
  </r>
  <r>
    <n v="807"/>
    <n v="290511"/>
    <n v="842"/>
    <x v="0"/>
    <x v="0"/>
    <n v="13.863799999999999"/>
    <s v="H5"/>
    <s v="MKD"/>
    <x v="121"/>
    <s v="Alcohols; saturated monohydric, methanol (methyl alcohol)"/>
    <s v="USA"/>
    <s v="USA,PR,USVI"/>
    <x v="0"/>
    <n v="17984"/>
    <s v="Kg"/>
    <n v="17984"/>
  </r>
  <r>
    <n v="834"/>
    <n v="290511"/>
    <n v="0"/>
    <x v="0"/>
    <x v="0"/>
    <n v="1311.5139999999999"/>
    <s v="H5"/>
    <s v="TZA"/>
    <x v="122"/>
    <s v="Alcohols; saturated monohydric, methanol (methyl alcohol)"/>
    <s v="WLD"/>
    <s v="World"/>
    <x v="0"/>
    <n v="1975825"/>
    <s v="Kg"/>
    <n v="1975825"/>
  </r>
  <r>
    <n v="834"/>
    <n v="290511"/>
    <n v="56"/>
    <x v="0"/>
    <x v="0"/>
    <n v="0.69199999999999995"/>
    <s v="H5"/>
    <s v="TZA"/>
    <x v="122"/>
    <s v="Alcohols; saturated monohydric, methanol (methyl alcohol)"/>
    <s v="BEL"/>
    <s v="Belgium"/>
    <x v="0"/>
    <n v="219"/>
    <s v="Kg"/>
    <n v="219"/>
  </r>
  <r>
    <n v="834"/>
    <n v="290511"/>
    <n v="108"/>
    <x v="0"/>
    <x v="0"/>
    <n v="35.231000000000002"/>
    <s v="H5"/>
    <s v="TZA"/>
    <x v="122"/>
    <s v="Alcohols; saturated monohydric, methanol (methyl alcohol)"/>
    <s v="BDI"/>
    <s v="Burundi"/>
    <x v="0"/>
    <n v="40260"/>
    <s v="Kg"/>
    <n v="40260"/>
  </r>
  <r>
    <n v="834"/>
    <n v="290511"/>
    <n v="251"/>
    <x v="0"/>
    <x v="0"/>
    <n v="4.3999999999999997E-2"/>
    <s v="H5"/>
    <s v="TZA"/>
    <x v="122"/>
    <s v="Alcohols; saturated monohydric, methanol (methyl alcohol)"/>
    <s v="FRA"/>
    <s v="France+Monac"/>
    <x v="0"/>
    <n v="5"/>
    <s v="Kg"/>
    <n v="5"/>
  </r>
  <r>
    <n v="834"/>
    <n v="290511"/>
    <n v="512"/>
    <x v="0"/>
    <x v="0"/>
    <n v="258.14299999999997"/>
    <s v="H5"/>
    <s v="TZA"/>
    <x v="122"/>
    <s v="Alcohols; saturated monohydric, methanol (methyl alcohol)"/>
    <s v="OMN"/>
    <s v="Oman"/>
    <x v="0"/>
    <n v="385816"/>
    <s v="Kg"/>
    <n v="385816"/>
  </r>
  <r>
    <n v="834"/>
    <n v="290511"/>
    <n v="634"/>
    <x v="0"/>
    <x v="0"/>
    <n v="21.613"/>
    <s v="H5"/>
    <s v="TZA"/>
    <x v="122"/>
    <s v="Alcohols; saturated monohydric, methanol (methyl alcohol)"/>
    <s v="QAT"/>
    <s v="Qatar"/>
    <x v="0"/>
    <n v="47784"/>
    <s v="Kg"/>
    <n v="47784"/>
  </r>
  <r>
    <n v="834"/>
    <n v="290511"/>
    <n v="682"/>
    <x v="0"/>
    <x v="0"/>
    <n v="825.84799999999996"/>
    <s v="H5"/>
    <s v="TZA"/>
    <x v="122"/>
    <s v="Alcohols; saturated monohydric, methanol (methyl alcohol)"/>
    <s v="SAU"/>
    <s v="Saudi Arabia"/>
    <x v="0"/>
    <n v="1242374"/>
    <s v="Kg"/>
    <n v="1242374"/>
  </r>
  <r>
    <n v="834"/>
    <n v="290511"/>
    <n v="699"/>
    <x v="0"/>
    <x v="0"/>
    <n v="16.138000000000002"/>
    <s v="H5"/>
    <s v="TZA"/>
    <x v="122"/>
    <s v="Alcohols; saturated monohydric, methanol (methyl alcohol)"/>
    <s v="IND"/>
    <s v="India"/>
    <x v="0"/>
    <n v="3358"/>
    <s v="Kg"/>
    <n v="3358"/>
  </r>
  <r>
    <n v="834"/>
    <n v="290511"/>
    <n v="710"/>
    <x v="0"/>
    <x v="0"/>
    <n v="25.215"/>
    <s v="H5"/>
    <s v="TZA"/>
    <x v="122"/>
    <s v="Alcohols; saturated monohydric, methanol (methyl alcohol)"/>
    <s v="ZAF"/>
    <s v="South Africa"/>
    <x v="0"/>
    <n v="41028"/>
    <s v="Kg"/>
    <n v="41028"/>
  </r>
  <r>
    <n v="834"/>
    <n v="290511"/>
    <n v="784"/>
    <x v="0"/>
    <x v="0"/>
    <n v="44.259"/>
    <s v="H5"/>
    <s v="TZA"/>
    <x v="122"/>
    <s v="Alcohols; saturated monohydric, methanol (methyl alcohol)"/>
    <s v="ARE"/>
    <s v="Untd Arab Em"/>
    <x v="0"/>
    <n v="80611"/>
    <s v="Kg"/>
    <n v="80611"/>
  </r>
  <r>
    <n v="834"/>
    <n v="290511"/>
    <n v="818"/>
    <x v="0"/>
    <x v="0"/>
    <n v="67.582999999999998"/>
    <s v="H5"/>
    <s v="TZA"/>
    <x v="122"/>
    <s v="Alcohols; saturated monohydric, methanol (methyl alcohol)"/>
    <s v="EGY"/>
    <s v="Egypt"/>
    <x v="0"/>
    <n v="107520"/>
    <s v="Kg"/>
    <n v="107520"/>
  </r>
  <r>
    <n v="834"/>
    <n v="290511"/>
    <n v="862"/>
    <x v="0"/>
    <x v="0"/>
    <n v="16.748000000000001"/>
    <s v="H5"/>
    <s v="TZA"/>
    <x v="122"/>
    <s v="Alcohols; saturated monohydric, methanol (methyl alcohol)"/>
    <s v="VEN"/>
    <s v="Venezuela"/>
    <x v="0"/>
    <n v="26850"/>
    <s v="Kg"/>
    <n v="26850"/>
  </r>
  <r>
    <n v="842"/>
    <n v="290511"/>
    <n v="0"/>
    <x v="0"/>
    <x v="0"/>
    <n v="930163.321"/>
    <s v="H5"/>
    <s v="USA"/>
    <x v="123"/>
    <s v="Alcohols; saturated monohydric, methanol (methyl alcohol)"/>
    <s v="WLD"/>
    <s v="World"/>
    <x v="0"/>
    <n v="2844949215"/>
    <s v="Kg"/>
    <m/>
  </r>
  <r>
    <n v="842"/>
    <n v="290511"/>
    <n v="31"/>
    <x v="0"/>
    <x v="0"/>
    <n v="66.546999999999997"/>
    <s v="H5"/>
    <s v="USA"/>
    <x v="123"/>
    <s v="Alcohols; saturated monohydric, methanol (methyl alcohol)"/>
    <s v="AZE"/>
    <s v="Azerbaijan"/>
    <x v="0"/>
    <n v="270937"/>
    <s v="Kg"/>
    <n v="270937"/>
  </r>
  <r>
    <n v="842"/>
    <n v="290511"/>
    <n v="56"/>
    <x v="0"/>
    <x v="0"/>
    <n v="6.6669999999999998"/>
    <s v="H5"/>
    <s v="USA"/>
    <x v="123"/>
    <s v="Alcohols; saturated monohydric, methanol (methyl alcohol)"/>
    <s v="BEL"/>
    <s v="Belgium"/>
    <x v="0"/>
    <n v="24"/>
    <s v="Kg"/>
    <m/>
  </r>
  <r>
    <n v="842"/>
    <n v="290511"/>
    <n v="124"/>
    <x v="0"/>
    <x v="0"/>
    <n v="175693.035"/>
    <s v="H5"/>
    <s v="USA"/>
    <x v="123"/>
    <s v="Alcohols; saturated monohydric, methanol (methyl alcohol)"/>
    <s v="CAN"/>
    <s v="Canada"/>
    <x v="0"/>
    <n v="431143502"/>
    <s v="Kg"/>
    <n v="431143502"/>
  </r>
  <r>
    <n v="842"/>
    <n v="290511"/>
    <n v="156"/>
    <x v="0"/>
    <x v="0"/>
    <n v="73.605999999999995"/>
    <s v="H5"/>
    <s v="USA"/>
    <x v="123"/>
    <s v="Alcohols; saturated monohydric, methanol (methyl alcohol)"/>
    <s v="CHN"/>
    <s v="China"/>
    <x v="0"/>
    <n v="14488"/>
    <s v="Kg"/>
    <n v="14488"/>
  </r>
  <r>
    <n v="842"/>
    <n v="290511"/>
    <n v="226"/>
    <x v="0"/>
    <x v="0"/>
    <n v="102553.26"/>
    <s v="H5"/>
    <s v="USA"/>
    <x v="123"/>
    <s v="Alcohols; saturated monohydric, methanol (methyl alcohol)"/>
    <s v="GNQ"/>
    <s v="Eq.Guinea"/>
    <x v="0"/>
    <n v="347989100"/>
    <s v="Kg"/>
    <n v="347989100"/>
  </r>
  <r>
    <n v="842"/>
    <n v="290511"/>
    <n v="251"/>
    <x v="0"/>
    <x v="0"/>
    <n v="14.651999999999999"/>
    <s v="H5"/>
    <s v="USA"/>
    <x v="123"/>
    <s v="Alcohols; saturated monohydric, methanol (methyl alcohol)"/>
    <s v="FRA"/>
    <s v="France+Monac"/>
    <x v="0"/>
    <n v="2068"/>
    <s v="Kg"/>
    <n v="2068"/>
  </r>
  <r>
    <n v="842"/>
    <n v="290511"/>
    <n v="276"/>
    <x v="0"/>
    <x v="0"/>
    <n v="1241.7339999999999"/>
    <s v="H5"/>
    <s v="USA"/>
    <x v="123"/>
    <s v="Alcohols; saturated monohydric, methanol (methyl alcohol)"/>
    <s v="DEU"/>
    <s v="Germany"/>
    <x v="0"/>
    <n v="2645562"/>
    <s v="Kg"/>
    <n v="2645562"/>
  </r>
  <r>
    <n v="842"/>
    <n v="290511"/>
    <n v="380"/>
    <x v="0"/>
    <x v="0"/>
    <n v="396.87200000000001"/>
    <s v="H5"/>
    <s v="USA"/>
    <x v="123"/>
    <s v="Alcohols; saturated monohydric, methanol (methyl alcohol)"/>
    <s v="ITA"/>
    <s v="Italy"/>
    <x v="0"/>
    <n v="39652"/>
    <s v="Kg"/>
    <n v="39652"/>
  </r>
  <r>
    <n v="842"/>
    <n v="290511"/>
    <n v="392"/>
    <x v="0"/>
    <x v="0"/>
    <n v="2630.203"/>
    <s v="H5"/>
    <s v="USA"/>
    <x v="123"/>
    <s v="Alcohols; saturated monohydric, methanol (methyl alcohol)"/>
    <s v="JPN"/>
    <s v="Japan"/>
    <x v="0"/>
    <n v="9578"/>
    <s v="Kg"/>
    <m/>
  </r>
  <r>
    <n v="842"/>
    <n v="290511"/>
    <n v="410"/>
    <x v="0"/>
    <x v="0"/>
    <n v="59.183"/>
    <s v="H5"/>
    <s v="USA"/>
    <x v="123"/>
    <s v="Alcohols; saturated monohydric, methanol (methyl alcohol)"/>
    <s v="KOR"/>
    <s v="Korea Rep."/>
    <x v="0"/>
    <n v="23184"/>
    <s v="Kg"/>
    <n v="23184"/>
  </r>
  <r>
    <n v="842"/>
    <n v="290511"/>
    <n v="512"/>
    <x v="0"/>
    <x v="0"/>
    <n v="12976.295"/>
    <s v="H5"/>
    <s v="USA"/>
    <x v="123"/>
    <s v="Alcohols; saturated monohydric, methanol (methyl alcohol)"/>
    <s v="OMN"/>
    <s v="Oman"/>
    <x v="0"/>
    <n v="41827550"/>
    <s v="Kg"/>
    <n v="41827550"/>
  </r>
  <r>
    <n v="842"/>
    <n v="290511"/>
    <n v="528"/>
    <x v="0"/>
    <x v="0"/>
    <n v="15473.379000000001"/>
    <s v="H5"/>
    <s v="USA"/>
    <x v="123"/>
    <s v="Alcohols; saturated monohydric, methanol (methyl alcohol)"/>
    <s v="NLD"/>
    <s v="Netherlands"/>
    <x v="0"/>
    <n v="54614850"/>
    <s v="Kg"/>
    <n v="54614850"/>
  </r>
  <r>
    <n v="842"/>
    <n v="290511"/>
    <n v="579"/>
    <x v="0"/>
    <x v="0"/>
    <n v="6566.2569999999996"/>
    <s v="H5"/>
    <s v="USA"/>
    <x v="123"/>
    <s v="Alcohols; saturated monohydric, methanol (methyl alcohol)"/>
    <s v="NOR"/>
    <s v="Norway,Sb,JM"/>
    <x v="0"/>
    <n v="21719740"/>
    <s v="Kg"/>
    <n v="21719740"/>
  </r>
  <r>
    <n v="842"/>
    <n v="290511"/>
    <n v="616"/>
    <x v="0"/>
    <x v="0"/>
    <n v="41.158000000000001"/>
    <s v="H5"/>
    <s v="USA"/>
    <x v="123"/>
    <s v="Alcohols; saturated monohydric, methanol (methyl alcohol)"/>
    <s v="POL"/>
    <s v="Poland"/>
    <x v="0"/>
    <n v="1150"/>
    <s v="Kg"/>
    <n v="1150"/>
  </r>
  <r>
    <n v="842"/>
    <n v="290511"/>
    <n v="634"/>
    <x v="0"/>
    <x v="0"/>
    <n v="31100.79"/>
    <s v="H5"/>
    <s v="USA"/>
    <x v="123"/>
    <s v="Alcohols; saturated monohydric, methanol (methyl alcohol)"/>
    <s v="QAT"/>
    <s v="Qatar"/>
    <x v="0"/>
    <n v="110929100"/>
    <s v="Kg"/>
    <n v="110929100"/>
  </r>
  <r>
    <n v="842"/>
    <n v="290511"/>
    <n v="643"/>
    <x v="0"/>
    <x v="0"/>
    <n v="5137.0870000000004"/>
    <s v="H5"/>
    <s v="USA"/>
    <x v="123"/>
    <s v="Alcohols; saturated monohydric, methanol (methyl alcohol)"/>
    <s v="RUS"/>
    <s v="Russian Fed"/>
    <x v="0"/>
    <n v="21373800"/>
    <s v="Kg"/>
    <n v="21373800"/>
  </r>
  <r>
    <n v="842"/>
    <n v="290511"/>
    <n v="682"/>
    <x v="0"/>
    <x v="0"/>
    <n v="4859.2749999999996"/>
    <s v="H5"/>
    <s v="USA"/>
    <x v="123"/>
    <s v="Alcohols; saturated monohydric, methanol (methyl alcohol)"/>
    <s v="SAU"/>
    <s v="Saudi Arabia"/>
    <x v="0"/>
    <n v="18061400"/>
    <s v="Kg"/>
    <n v="18061400"/>
  </r>
  <r>
    <n v="842"/>
    <n v="290511"/>
    <n v="699"/>
    <x v="0"/>
    <x v="0"/>
    <n v="55.076000000000001"/>
    <s v="H5"/>
    <s v="USA"/>
    <x v="123"/>
    <s v="Alcohols; saturated monohydric, methanol (methyl alcohol)"/>
    <s v="IND"/>
    <s v="India"/>
    <x v="0"/>
    <n v="157"/>
    <s v="Kg"/>
    <m/>
  </r>
  <r>
    <n v="842"/>
    <n v="290511"/>
    <n v="752"/>
    <x v="0"/>
    <x v="0"/>
    <n v="26.661999999999999"/>
    <s v="H5"/>
    <s v="USA"/>
    <x v="123"/>
    <s v="Alcohols; saturated monohydric, methanol (methyl alcohol)"/>
    <s v="SWE"/>
    <s v="Sweden"/>
    <x v="0"/>
    <n v="86"/>
    <s v="Kg"/>
    <m/>
  </r>
  <r>
    <n v="842"/>
    <n v="290511"/>
    <n v="780"/>
    <x v="0"/>
    <x v="0"/>
    <n v="523190.364"/>
    <s v="H5"/>
    <s v="USA"/>
    <x v="123"/>
    <s v="Alcohols; saturated monohydric, methanol (methyl alcohol)"/>
    <s v="TTO"/>
    <s v="Trinidad Tbg"/>
    <x v="0"/>
    <n v="1635134700"/>
    <s v="Kg"/>
    <n v="1635134700"/>
  </r>
  <r>
    <n v="842"/>
    <n v="290511"/>
    <n v="826"/>
    <x v="0"/>
    <x v="0"/>
    <n v="21.294"/>
    <s v="H5"/>
    <s v="USA"/>
    <x v="123"/>
    <s v="Alcohols; saturated monohydric, methanol (methyl alcohol)"/>
    <s v="GBR"/>
    <s v="Untd.Kingdom"/>
    <x v="0"/>
    <n v="87"/>
    <s v="Kg"/>
    <m/>
  </r>
  <r>
    <n v="842"/>
    <n v="290511"/>
    <n v="862"/>
    <x v="0"/>
    <x v="0"/>
    <n v="47979.925000000003"/>
    <s v="H5"/>
    <s v="USA"/>
    <x v="123"/>
    <s v="Alcohols; saturated monohydric, methanol (methyl alcohol)"/>
    <s v="VEN"/>
    <s v="Venezuela"/>
    <x v="0"/>
    <n v="159148500"/>
    <s v="Kg"/>
    <n v="159148500"/>
  </r>
  <r>
    <n v="854"/>
    <n v="290511"/>
    <n v="0"/>
    <x v="0"/>
    <x v="0"/>
    <n v="1.3492891069999999"/>
    <s v="H5"/>
    <s v="BFA"/>
    <x v="124"/>
    <s v="Alcohols; saturated monohydric, methanol (methyl alcohol)"/>
    <s v="WLD"/>
    <s v="World"/>
    <x v="0"/>
    <n v="47"/>
    <s v="Kg"/>
    <n v="47"/>
  </r>
  <r>
    <n v="854"/>
    <n v="290511"/>
    <n v="251"/>
    <x v="0"/>
    <x v="0"/>
    <n v="0.12304593356"/>
    <s v="H5"/>
    <s v="BFA"/>
    <x v="124"/>
    <s v="Alcohols; saturated monohydric, methanol (methyl alcohol)"/>
    <s v="FRA"/>
    <s v="France+Monac"/>
    <x v="0"/>
    <n v="5"/>
    <s v="Kg"/>
    <n v="5"/>
  </r>
  <r>
    <n v="854"/>
    <n v="290511"/>
    <n v="724"/>
    <x v="0"/>
    <x v="0"/>
    <n v="1.2262431734399999"/>
    <s v="H5"/>
    <s v="BFA"/>
    <x v="124"/>
    <s v="Alcohols; saturated monohydric, methanol (methyl alcohol)"/>
    <s v="ESP"/>
    <s v="Spain"/>
    <x v="0"/>
    <n v="42"/>
    <s v="Kg"/>
    <n v="42"/>
  </r>
  <r>
    <n v="858"/>
    <n v="290511"/>
    <n v="0"/>
    <x v="0"/>
    <x v="0"/>
    <n v="2408.9835400000002"/>
    <s v="H5"/>
    <s v="URY"/>
    <x v="125"/>
    <s v="Alcohols; saturated monohydric, methanol (methyl alcohol)"/>
    <s v="WLD"/>
    <s v="World"/>
    <x v="0"/>
    <n v="0"/>
    <s v="N.Q."/>
    <m/>
  </r>
  <r>
    <n v="858"/>
    <n v="290511"/>
    <n v="32"/>
    <x v="0"/>
    <x v="0"/>
    <n v="2326.22667"/>
    <s v="H5"/>
    <s v="URY"/>
    <x v="125"/>
    <s v="Alcohols; saturated monohydric, methanol (methyl alcohol)"/>
    <s v="ARG"/>
    <s v="Argentina"/>
    <x v="0"/>
    <n v="3560810"/>
    <s v="Kg"/>
    <n v="3560810"/>
  </r>
  <r>
    <n v="858"/>
    <n v="290511"/>
    <n v="251"/>
    <x v="0"/>
    <x v="0"/>
    <n v="36.948320000000002"/>
    <s v="H5"/>
    <s v="URY"/>
    <x v="125"/>
    <s v="Alcohols; saturated monohydric, methanol (methyl alcohol)"/>
    <s v="FRA"/>
    <s v="France+Monac"/>
    <x v="0"/>
    <n v="5207.96"/>
    <s v="Kg"/>
    <n v="5207.96"/>
  </r>
  <r>
    <n v="858"/>
    <n v="290511"/>
    <n v="276"/>
    <x v="0"/>
    <x v="0"/>
    <n v="10.41826"/>
    <s v="H5"/>
    <s v="URY"/>
    <x v="125"/>
    <s v="Alcohols; saturated monohydric, methanol (methyl alcohol)"/>
    <s v="DEU"/>
    <s v="Germany"/>
    <x v="0"/>
    <n v="0"/>
    <s v="N.Q."/>
    <m/>
  </r>
  <r>
    <n v="858"/>
    <n v="290511"/>
    <n v="372"/>
    <x v="0"/>
    <x v="0"/>
    <n v="4.1916599999999997"/>
    <s v="H5"/>
    <s v="URY"/>
    <x v="125"/>
    <s v="Alcohols; saturated monohydric, methanol (methyl alcohol)"/>
    <s v="IRL"/>
    <s v="Ireland"/>
    <x v="0"/>
    <n v="0"/>
    <s v="N.Q."/>
    <m/>
  </r>
  <r>
    <n v="858"/>
    <n v="290511"/>
    <n v="484"/>
    <x v="0"/>
    <x v="0"/>
    <n v="24.631180000000001"/>
    <s v="H5"/>
    <s v="URY"/>
    <x v="125"/>
    <s v="Alcohols; saturated monohydric, methanol (methyl alcohol)"/>
    <s v="MEX"/>
    <s v="Mexico"/>
    <x v="0"/>
    <n v="6246.66"/>
    <s v="Kg"/>
    <n v="6246.66"/>
  </r>
  <r>
    <n v="858"/>
    <n v="290511"/>
    <n v="616"/>
    <x v="0"/>
    <x v="0"/>
    <n v="1.2058199999999999"/>
    <s v="H5"/>
    <s v="URY"/>
    <x v="125"/>
    <s v="Alcohols; saturated monohydric, methanol (methyl alcohol)"/>
    <s v="POL"/>
    <s v="Poland"/>
    <x v="0"/>
    <n v="39.19"/>
    <s v="Kg"/>
    <n v="39.19"/>
  </r>
  <r>
    <n v="858"/>
    <n v="290511"/>
    <n v="757"/>
    <x v="0"/>
    <x v="0"/>
    <n v="0.51932"/>
    <s v="H5"/>
    <s v="URY"/>
    <x v="125"/>
    <s v="Alcohols; saturated monohydric, methanol (methyl alcohol)"/>
    <s v="CHE"/>
    <s v="Switz.Liecht"/>
    <x v="0"/>
    <n v="0"/>
    <s v="N.Q."/>
    <m/>
  </r>
  <r>
    <n v="858"/>
    <n v="290511"/>
    <n v="780"/>
    <x v="0"/>
    <x v="0"/>
    <n v="0.42581999999999998"/>
    <s v="H5"/>
    <s v="URY"/>
    <x v="125"/>
    <s v="Alcohols; saturated monohydric, methanol (methyl alcohol)"/>
    <s v="TTO"/>
    <s v="Trinidad Tbg"/>
    <x v="0"/>
    <n v="7.91"/>
    <s v="Kg"/>
    <n v="7.91"/>
  </r>
  <r>
    <n v="858"/>
    <n v="290511"/>
    <n v="838"/>
    <x v="0"/>
    <x v="0"/>
    <n v="2.5000000000000001E-3"/>
    <s v="H5"/>
    <s v="URY"/>
    <x v="125"/>
    <s v="Alcohols; saturated monohydric, methanol (methyl alcohol)"/>
    <s v="FRE"/>
    <s v="Free Zones"/>
    <x v="0"/>
    <n v="2.6"/>
    <s v="Kg"/>
    <n v="2.6"/>
  </r>
  <r>
    <n v="858"/>
    <n v="290511"/>
    <n v="842"/>
    <x v="0"/>
    <x v="0"/>
    <n v="4.4139900000000001"/>
    <s v="H5"/>
    <s v="URY"/>
    <x v="125"/>
    <s v="Alcohols; saturated monohydric, methanol (methyl alcohol)"/>
    <s v="USA"/>
    <s v="USA,PR,USVI"/>
    <x v="0"/>
    <n v="753.96"/>
    <s v="Kg"/>
    <n v="753.96"/>
  </r>
  <r>
    <n v="860"/>
    <n v="290511"/>
    <n v="0"/>
    <x v="0"/>
    <x v="0"/>
    <n v="33.659999999999997"/>
    <s v="H5"/>
    <s v="UZB"/>
    <x v="126"/>
    <s v="Alcohols; saturated monohydric, methanol (methyl alcohol)"/>
    <s v="WLD"/>
    <s v="World"/>
    <x v="0"/>
    <n v="87975.834735021694"/>
    <s v="Kg"/>
    <n v="87975.83"/>
  </r>
  <r>
    <n v="860"/>
    <n v="290511"/>
    <n v="40"/>
    <x v="0"/>
    <x v="0"/>
    <n v="3.3420000000000001"/>
    <s v="H5"/>
    <s v="UZB"/>
    <x v="126"/>
    <s v="Alcohols; saturated monohydric, methanol (methyl alcohol)"/>
    <s v="AUT"/>
    <s v="Austria"/>
    <x v="0"/>
    <n v="8734.85560559841"/>
    <s v="Kg"/>
    <n v="8734.86"/>
  </r>
  <r>
    <n v="860"/>
    <n v="290511"/>
    <n v="203"/>
    <x v="0"/>
    <x v="0"/>
    <n v="8.6720000000000006"/>
    <s v="H5"/>
    <s v="UZB"/>
    <x v="126"/>
    <s v="Alcohols; saturated monohydric, methanol (methyl alcohol)"/>
    <s v="CZE"/>
    <s v="Czech Rep"/>
    <x v="0"/>
    <n v="22665.669602558199"/>
    <s v="Kg"/>
    <n v="22665.67"/>
  </r>
  <r>
    <n v="860"/>
    <n v="290511"/>
    <n v="251"/>
    <x v="0"/>
    <x v="0"/>
    <n v="2.944"/>
    <s v="H5"/>
    <s v="UZB"/>
    <x v="126"/>
    <s v="Alcohols; saturated monohydric, methanol (methyl alcohol)"/>
    <s v="FRA"/>
    <s v="France+Monac"/>
    <x v="0"/>
    <n v="7694.6184628610799"/>
    <s v="Kg"/>
    <n v="7694.62"/>
  </r>
  <r>
    <n v="860"/>
    <n v="290511"/>
    <n v="276"/>
    <x v="0"/>
    <x v="0"/>
    <n v="6.1879999999999997"/>
    <s v="H5"/>
    <s v="UZB"/>
    <x v="126"/>
    <s v="Alcohols; saturated monohydric, methanol (methyl alcohol)"/>
    <s v="DEU"/>
    <s v="Germany"/>
    <x v="0"/>
    <n v="16173.3352745191"/>
    <s v="Kg"/>
    <n v="16173.34"/>
  </r>
  <r>
    <n v="860"/>
    <n v="290511"/>
    <n v="440"/>
    <x v="0"/>
    <x v="0"/>
    <n v="10.95"/>
    <s v="H5"/>
    <s v="UZB"/>
    <x v="126"/>
    <s v="Alcohols; saturated monohydric, methanol (methyl alcohol)"/>
    <s v="LTU"/>
    <s v="Lithuania"/>
    <x v="0"/>
    <n v="28619.58973109"/>
    <s v="Kg"/>
    <n v="28619.59"/>
  </r>
  <r>
    <n v="860"/>
    <n v="290511"/>
    <n v="528"/>
    <x v="0"/>
    <x v="0"/>
    <n v="3.5000000000000003E-2"/>
    <s v="H5"/>
    <s v="UZB"/>
    <x v="126"/>
    <s v="Alcohols; saturated monohydric, methanol (methyl alcohol)"/>
    <s v="NLD"/>
    <s v="Netherlands"/>
    <x v="0"/>
    <n v="91.478140692981597"/>
    <s v="Kg"/>
    <n v="91.48"/>
  </r>
  <r>
    <n v="860"/>
    <n v="290511"/>
    <n v="643"/>
    <x v="0"/>
    <x v="0"/>
    <n v="8.0000000000000002E-3"/>
    <s v="H5"/>
    <s v="UZB"/>
    <x v="126"/>
    <s v="Alcohols; saturated monohydric, methanol (methyl alcohol)"/>
    <s v="RUS"/>
    <s v="Russian Fed"/>
    <x v="0"/>
    <n v="20.909289301252901"/>
    <s v="Kg"/>
    <n v="20.91"/>
  </r>
  <r>
    <n v="860"/>
    <n v="290511"/>
    <n v="699"/>
    <x v="0"/>
    <x v="0"/>
    <n v="1.4510000000000001"/>
    <s v="H5"/>
    <s v="UZB"/>
    <x v="126"/>
    <s v="Alcohols; saturated monohydric, methanol (methyl alcohol)"/>
    <s v="IND"/>
    <s v="India"/>
    <x v="0"/>
    <n v="3792.4223470147499"/>
    <s v="Kg"/>
    <n v="3792.42"/>
  </r>
  <r>
    <n v="860"/>
    <n v="290511"/>
    <n v="792"/>
    <x v="0"/>
    <x v="0"/>
    <n v="7.0000000000000007E-2"/>
    <s v="H5"/>
    <s v="UZB"/>
    <x v="126"/>
    <s v="Alcohols; saturated monohydric, methanol (methyl alcohol)"/>
    <s v="TUR"/>
    <s v="Turkey"/>
    <x v="0"/>
    <n v="182.956281385963"/>
    <s v="Kg"/>
    <n v="182.96"/>
  </r>
  <r>
    <n v="882"/>
    <n v="290511"/>
    <n v="0"/>
    <x v="0"/>
    <x v="0"/>
    <n v="1.7499367664100001"/>
    <s v="H5"/>
    <s v="WSM"/>
    <x v="127"/>
    <s v="Alcohols; saturated monohydric, methanol (methyl alcohol)"/>
    <s v="WLD"/>
    <s v="World"/>
    <x v="0"/>
    <n v="626"/>
    <s v="Kg"/>
    <n v="626"/>
  </r>
  <r>
    <n v="882"/>
    <n v="290511"/>
    <n v="242"/>
    <x v="0"/>
    <x v="0"/>
    <n v="1.3274168228100001"/>
    <s v="H5"/>
    <s v="WSM"/>
    <x v="127"/>
    <s v="Alcohols; saturated monohydric, methanol (methyl alcohol)"/>
    <s v="FJI"/>
    <s v="Fiji"/>
    <x v="0"/>
    <n v="600"/>
    <s v="Kg"/>
    <n v="600"/>
  </r>
  <r>
    <n v="882"/>
    <n v="290511"/>
    <n v="554"/>
    <x v="0"/>
    <x v="0"/>
    <n v="0.4225199436"/>
    <s v="H5"/>
    <s v="WSM"/>
    <x v="127"/>
    <s v="Alcohols; saturated monohydric, methanol (methyl alcohol)"/>
    <s v="NZL"/>
    <s v="New Zealand"/>
    <x v="0"/>
    <n v="26"/>
    <s v="Kg"/>
    <n v="26"/>
  </r>
  <r>
    <n v="894"/>
    <n v="290511"/>
    <n v="0"/>
    <x v="0"/>
    <x v="0"/>
    <n v="46.464550668382003"/>
    <s v="H5"/>
    <s v="ZMB"/>
    <x v="128"/>
    <s v="Alcohols; saturated monohydric, methanol (methyl alcohol)"/>
    <s v="WLD"/>
    <s v="World"/>
    <x v="0"/>
    <n v="63260.639999999999"/>
    <s v="Kg"/>
    <n v="63260.639999999999"/>
  </r>
  <r>
    <n v="894"/>
    <n v="290511"/>
    <n v="616"/>
    <x v="0"/>
    <x v="0"/>
    <n v="0.13101588186679999"/>
    <s v="H5"/>
    <s v="ZMB"/>
    <x v="128"/>
    <s v="Alcohols; saturated monohydric, methanol (methyl alcohol)"/>
    <s v="POL"/>
    <s v="Poland"/>
    <x v="0"/>
    <n v="86.44"/>
    <s v="Kg"/>
    <n v="86.44"/>
  </r>
  <r>
    <n v="894"/>
    <n v="290511"/>
    <n v="710"/>
    <x v="0"/>
    <x v="0"/>
    <n v="46.333534786515202"/>
    <s v="H5"/>
    <s v="ZMB"/>
    <x v="128"/>
    <s v="Alcohols; saturated monohydric, methanol (methyl alcohol)"/>
    <s v="ZAF"/>
    <s v="South Africa"/>
    <x v="0"/>
    <n v="63174.2"/>
    <s v="Kg"/>
    <n v="63174.2"/>
  </r>
  <r>
    <n v="24"/>
    <n v="290511"/>
    <n v="0"/>
    <x v="0"/>
    <x v="1"/>
    <n v="2.6720769999999998"/>
    <s v="H5"/>
    <s v="AGO"/>
    <x v="1"/>
    <s v="Alcohols; saturated monohydric, methanol (methyl alcohol)"/>
    <s v="WLD"/>
    <s v="World"/>
    <x v="1"/>
    <n v="43032"/>
    <s v="Kg"/>
    <n v="43032"/>
  </r>
  <r>
    <n v="24"/>
    <n v="290511"/>
    <n v="56"/>
    <x v="0"/>
    <x v="1"/>
    <n v="2.365637"/>
    <s v="H5"/>
    <s v="AGO"/>
    <x v="1"/>
    <s v="Alcohols; saturated monohydric, methanol (methyl alcohol)"/>
    <s v="BEL"/>
    <s v="Belgium"/>
    <x v="1"/>
    <n v="42732"/>
    <s v="Kg"/>
    <n v="42732"/>
  </r>
  <r>
    <n v="24"/>
    <n v="290511"/>
    <n v="826"/>
    <x v="0"/>
    <x v="1"/>
    <n v="0.30643999999999999"/>
    <s v="H5"/>
    <s v="AGO"/>
    <x v="1"/>
    <s v="Alcohols; saturated monohydric, methanol (methyl alcohol)"/>
    <s v="GBR"/>
    <s v="Untd.Kingdom"/>
    <x v="1"/>
    <n v="300"/>
    <s v="Kg"/>
    <n v="300"/>
  </r>
  <r>
    <n v="31"/>
    <n v="290511"/>
    <n v="0"/>
    <x v="0"/>
    <x v="1"/>
    <n v="90063.989000000001"/>
    <s v="H5"/>
    <s v="AZE"/>
    <x v="2"/>
    <s v="Alcohols; saturated monohydric, methanol (methyl alcohol)"/>
    <s v="WLD"/>
    <s v="World"/>
    <x v="1"/>
    <n v="357714800"/>
    <s v="Kg"/>
    <n v="357714800"/>
  </r>
  <r>
    <n v="31"/>
    <n v="290511"/>
    <n v="376"/>
    <x v="0"/>
    <x v="1"/>
    <n v="8252.2520000000004"/>
    <s v="H5"/>
    <s v="AZE"/>
    <x v="2"/>
    <s v="Alcohols; saturated monohydric, methanol (methyl alcohol)"/>
    <s v="ISR"/>
    <s v="Israel"/>
    <x v="1"/>
    <n v="33032200"/>
    <s v="Kg"/>
    <n v="33032200"/>
  </r>
  <r>
    <n v="31"/>
    <n v="290511"/>
    <n v="380"/>
    <x v="0"/>
    <x v="1"/>
    <n v="7848.6719999999996"/>
    <s v="H5"/>
    <s v="AZE"/>
    <x v="2"/>
    <s v="Alcohols; saturated monohydric, methanol (methyl alcohol)"/>
    <s v="ITA"/>
    <s v="Italy"/>
    <x v="1"/>
    <n v="30611900"/>
    <s v="Kg"/>
    <n v="30611900"/>
  </r>
  <r>
    <n v="31"/>
    <n v="290511"/>
    <n v="528"/>
    <x v="0"/>
    <x v="1"/>
    <n v="12507.748"/>
    <s v="H5"/>
    <s v="AZE"/>
    <x v="2"/>
    <s v="Alcohols; saturated monohydric, methanol (methyl alcohol)"/>
    <s v="NLD"/>
    <s v="Netherlands"/>
    <x v="1"/>
    <n v="52763400"/>
    <s v="Kg"/>
    <n v="52763400"/>
  </r>
  <r>
    <n v="31"/>
    <n v="290511"/>
    <n v="642"/>
    <x v="0"/>
    <x v="1"/>
    <n v="7731.61"/>
    <s v="H5"/>
    <s v="AZE"/>
    <x v="2"/>
    <s v="Alcohols; saturated monohydric, methanol (methyl alcohol)"/>
    <s v="ROM"/>
    <s v="Romania"/>
    <x v="1"/>
    <n v="30207700"/>
    <s v="Kg"/>
    <n v="30207700"/>
  </r>
  <r>
    <n v="31"/>
    <n v="290511"/>
    <n v="699"/>
    <x v="0"/>
    <x v="1"/>
    <n v="1723.134"/>
    <s v="H5"/>
    <s v="AZE"/>
    <x v="2"/>
    <s v="Alcohols; saturated monohydric, methanol (methyl alcohol)"/>
    <s v="IND"/>
    <s v="India"/>
    <x v="1"/>
    <n v="6154050"/>
    <s v="Kg"/>
    <n v="6154050"/>
  </r>
  <r>
    <n v="31"/>
    <n v="290511"/>
    <n v="705"/>
    <x v="0"/>
    <x v="1"/>
    <n v="3693.8"/>
    <s v="H5"/>
    <s v="AZE"/>
    <x v="2"/>
    <s v="Alcohols; saturated monohydric, methanol (methyl alcohol)"/>
    <s v="SVN"/>
    <s v="Slovenia"/>
    <x v="1"/>
    <n v="18469000"/>
    <s v="Kg"/>
    <n v="18469000"/>
  </r>
  <r>
    <n v="31"/>
    <n v="290511"/>
    <n v="724"/>
    <x v="0"/>
    <x v="1"/>
    <n v="5286.6239999999998"/>
    <s v="H5"/>
    <s v="AZE"/>
    <x v="2"/>
    <s v="Alcohols; saturated monohydric, methanol (methyl alcohol)"/>
    <s v="ESP"/>
    <s v="Spain"/>
    <x v="1"/>
    <n v="16520700"/>
    <s v="Kg"/>
    <n v="16520700"/>
  </r>
  <r>
    <n v="31"/>
    <n v="290511"/>
    <n v="792"/>
    <x v="0"/>
    <x v="1"/>
    <n v="40911.067999999999"/>
    <s v="H5"/>
    <s v="AZE"/>
    <x v="2"/>
    <s v="Alcohols; saturated monohydric, methanol (methyl alcohol)"/>
    <s v="TUR"/>
    <s v="Turkey"/>
    <x v="1"/>
    <n v="161844000"/>
    <s v="Kg"/>
    <n v="161844000"/>
  </r>
  <r>
    <n v="31"/>
    <n v="290511"/>
    <n v="826"/>
    <x v="0"/>
    <x v="1"/>
    <n v="2109.0810000000001"/>
    <s v="H5"/>
    <s v="AZE"/>
    <x v="2"/>
    <s v="Alcohols; saturated monohydric, methanol (methyl alcohol)"/>
    <s v="GBR"/>
    <s v="Untd.Kingdom"/>
    <x v="1"/>
    <n v="8111850"/>
    <s v="Kg"/>
    <n v="8111850"/>
  </r>
  <r>
    <n v="32"/>
    <n v="290511"/>
    <n v="0"/>
    <x v="0"/>
    <x v="1"/>
    <n v="354.27330999999998"/>
    <s v="H5"/>
    <s v="ARG"/>
    <x v="3"/>
    <s v="Alcohols; saturated monohydric, methanol (methyl alcohol)"/>
    <s v="WLD"/>
    <s v="World"/>
    <x v="1"/>
    <n v="650610.80000000005"/>
    <s v="Kg"/>
    <n v="650610.80000000005"/>
  </r>
  <r>
    <n v="32"/>
    <n v="290511"/>
    <n v="600"/>
    <x v="0"/>
    <x v="1"/>
    <n v="287.96501999999998"/>
    <s v="H5"/>
    <s v="ARG"/>
    <x v="3"/>
    <s v="Alcohols; saturated monohydric, methanol (methyl alcohol)"/>
    <s v="PRY"/>
    <s v="Paraguay"/>
    <x v="1"/>
    <n v="538432.80000000005"/>
    <s v="Kg"/>
    <n v="538432.80000000005"/>
  </r>
  <r>
    <n v="32"/>
    <n v="290511"/>
    <n v="858"/>
    <x v="0"/>
    <x v="1"/>
    <n v="66.30829"/>
    <s v="H5"/>
    <s v="ARG"/>
    <x v="3"/>
    <s v="Alcohols; saturated monohydric, methanol (methyl alcohol)"/>
    <s v="URY"/>
    <s v="Uruguay"/>
    <x v="1"/>
    <n v="112178"/>
    <s v="Kg"/>
    <n v="112178"/>
  </r>
  <r>
    <n v="36"/>
    <n v="290511"/>
    <n v="0"/>
    <x v="0"/>
    <x v="1"/>
    <n v="2928.7702305355001"/>
    <s v="H5"/>
    <s v="AUS"/>
    <x v="129"/>
    <s v="Alcohols; saturated monohydric, methanol (methyl alcohol)"/>
    <s v="WLD"/>
    <s v="World"/>
    <x v="1"/>
    <n v="3785375.99"/>
    <s v="Kg"/>
    <m/>
  </r>
  <r>
    <n v="36"/>
    <n v="290511"/>
    <n v="90"/>
    <x v="0"/>
    <x v="1"/>
    <n v="2.2107469608899999"/>
    <s v="H5"/>
    <s v="AUS"/>
    <x v="129"/>
    <s v="Alcohols; saturated monohydric, methanol (methyl alcohol)"/>
    <s v="SLB"/>
    <s v="Solomon Is"/>
    <x v="1"/>
    <n v="805"/>
    <s v="Kg"/>
    <n v="805"/>
  </r>
  <r>
    <n v="36"/>
    <n v="290511"/>
    <n v="124"/>
    <x v="0"/>
    <x v="1"/>
    <n v="7.5118822999999998E-3"/>
    <s v="H5"/>
    <s v="AUS"/>
    <x v="129"/>
    <s v="Alcohols; saturated monohydric, methanol (methyl alcohol)"/>
    <s v="CAN"/>
    <s v="Canada"/>
    <x v="1"/>
    <n v="0.01"/>
    <s v="Kg"/>
    <m/>
  </r>
  <r>
    <n v="36"/>
    <n v="290511"/>
    <n v="232"/>
    <x v="0"/>
    <x v="1"/>
    <n v="7.3616446540000005E-2"/>
    <s v="H5"/>
    <s v="AUS"/>
    <x v="129"/>
    <s v="Alcohols; saturated monohydric, methanol (methyl alcohol)"/>
    <s v="ERI"/>
    <s v="Eritrea"/>
    <x v="1"/>
    <n v="10"/>
    <s v="Kg"/>
    <n v="10"/>
  </r>
  <r>
    <n v="36"/>
    <n v="290511"/>
    <n v="242"/>
    <x v="0"/>
    <x v="1"/>
    <n v="0.97429113431000003"/>
    <s v="H5"/>
    <s v="AUS"/>
    <x v="129"/>
    <s v="Alcohols; saturated monohydric, methanol (methyl alcohol)"/>
    <s v="FJI"/>
    <s v="Fiji"/>
    <x v="1"/>
    <n v="350"/>
    <s v="Kg"/>
    <n v="350"/>
  </r>
  <r>
    <n v="36"/>
    <n v="290511"/>
    <n v="296"/>
    <x v="0"/>
    <x v="1"/>
    <n v="3.7935005615000001"/>
    <s v="H5"/>
    <s v="AUS"/>
    <x v="129"/>
    <s v="Alcohols; saturated monohydric, methanol (methyl alcohol)"/>
    <s v="KIR"/>
    <s v="Kiribati"/>
    <x v="1"/>
    <n v="975"/>
    <s v="Kg"/>
    <n v="975"/>
  </r>
  <r>
    <n v="36"/>
    <n v="290511"/>
    <n v="458"/>
    <x v="0"/>
    <x v="1"/>
    <n v="28.844125655540001"/>
    <s v="H5"/>
    <s v="AUS"/>
    <x v="129"/>
    <s v="Alcohols; saturated monohydric, methanol (methyl alcohol)"/>
    <s v="MYS"/>
    <s v="Malaysia"/>
    <x v="1"/>
    <n v="10"/>
    <s v="Kg"/>
    <m/>
  </r>
  <r>
    <n v="36"/>
    <n v="290511"/>
    <n v="540"/>
    <x v="0"/>
    <x v="1"/>
    <n v="79.35176867605"/>
    <s v="H5"/>
    <s v="AUS"/>
    <x v="129"/>
    <s v="Alcohols; saturated monohydric, methanol (methyl alcohol)"/>
    <s v="NCL"/>
    <s v="New Calednia"/>
    <x v="1"/>
    <n v="32081"/>
    <s v="Kg"/>
    <n v="32081"/>
  </r>
  <r>
    <n v="36"/>
    <n v="290511"/>
    <n v="548"/>
    <x v="0"/>
    <x v="1"/>
    <n v="2.9799637084100001"/>
    <s v="H5"/>
    <s v="AUS"/>
    <x v="129"/>
    <s v="Alcohols; saturated monohydric, methanol (methyl alcohol)"/>
    <s v="VUT"/>
    <s v="Vanuatu"/>
    <x v="1"/>
    <n v="1368"/>
    <s v="Kg"/>
    <n v="1368"/>
  </r>
  <r>
    <n v="36"/>
    <n v="290511"/>
    <n v="554"/>
    <x v="0"/>
    <x v="1"/>
    <n v="11.62614023571"/>
    <s v="H5"/>
    <s v="AUS"/>
    <x v="129"/>
    <s v="Alcohols; saturated monohydric, methanol (methyl alcohol)"/>
    <s v="NZL"/>
    <s v="New Zealand"/>
    <x v="1"/>
    <n v="6022.98"/>
    <s v="Kg"/>
    <n v="6022.98"/>
  </r>
  <r>
    <n v="36"/>
    <n v="290511"/>
    <n v="598"/>
    <x v="0"/>
    <x v="1"/>
    <n v="81.470119484649999"/>
    <s v="H5"/>
    <s v="AUS"/>
    <x v="129"/>
    <s v="Alcohols; saturated monohydric, methanol (methyl alcohol)"/>
    <s v="PNG"/>
    <s v="Papua N.Guin"/>
    <x v="1"/>
    <n v="42954"/>
    <s v="Kg"/>
    <n v="42954"/>
  </r>
  <r>
    <n v="36"/>
    <n v="290511"/>
    <n v="626"/>
    <x v="0"/>
    <x v="1"/>
    <n v="2717.4384457895999"/>
    <s v="H5"/>
    <s v="AUS"/>
    <x v="129"/>
    <s v="Alcohols; saturated monohydric, methanol (methyl alcohol)"/>
    <s v="TMP"/>
    <s v="East Timor"/>
    <x v="1"/>
    <n v="3700800"/>
    <s v="Kg"/>
    <n v="3700800"/>
  </r>
  <r>
    <n v="40"/>
    <n v="290511"/>
    <n v="0"/>
    <x v="0"/>
    <x v="1"/>
    <n v="1719.20766"/>
    <s v="H5"/>
    <s v="AUT"/>
    <x v="4"/>
    <s v="Alcohols; saturated monohydric, methanol (methyl alcohol)"/>
    <s v="WLD"/>
    <s v="World"/>
    <x v="1"/>
    <n v="3903600.3670000001"/>
    <s v="Kg"/>
    <n v="3903600.37"/>
  </r>
  <r>
    <n v="40"/>
    <n v="290511"/>
    <n v="44"/>
    <x v="0"/>
    <x v="1"/>
    <n v="0.17386299999999999"/>
    <s v="H5"/>
    <s v="AUT"/>
    <x v="4"/>
    <s v="Alcohols; saturated monohydric, methanol (methyl alcohol)"/>
    <s v="BHS"/>
    <s v="Bahamas"/>
    <x v="1"/>
    <n v="394.77"/>
    <s v="Kg"/>
    <n v="394.77"/>
  </r>
  <r>
    <n v="40"/>
    <n v="290511"/>
    <n v="48"/>
    <x v="0"/>
    <x v="1"/>
    <n v="0.31815700000000002"/>
    <s v="H5"/>
    <s v="AUT"/>
    <x v="4"/>
    <s v="Alcohols; saturated monohydric, methanol (methyl alcohol)"/>
    <s v="BHR"/>
    <s v="Bahrain"/>
    <x v="1"/>
    <n v="17"/>
    <s v="Kg"/>
    <n v="17"/>
  </r>
  <r>
    <n v="40"/>
    <n v="290511"/>
    <n v="51"/>
    <x v="0"/>
    <x v="1"/>
    <n v="0.224721"/>
    <s v="H5"/>
    <s v="AUT"/>
    <x v="4"/>
    <s v="Alcohols; saturated monohydric, methanol (methyl alcohol)"/>
    <s v="ARM"/>
    <s v="Armenia"/>
    <x v="1"/>
    <n v="510.24599999999998"/>
    <s v="Kg"/>
    <n v="510.25"/>
  </r>
  <r>
    <n v="40"/>
    <n v="290511"/>
    <n v="56"/>
    <x v="0"/>
    <x v="1"/>
    <n v="0.78534000000000004"/>
    <s v="H5"/>
    <s v="AUT"/>
    <x v="4"/>
    <s v="Alcohols; saturated monohydric, methanol (methyl alcohol)"/>
    <s v="BEL"/>
    <s v="Belgium"/>
    <x v="1"/>
    <n v="143"/>
    <s v="Kg"/>
    <n v="143"/>
  </r>
  <r>
    <n v="40"/>
    <n v="290511"/>
    <n v="70"/>
    <x v="0"/>
    <x v="1"/>
    <n v="2.7203000000000001E-2"/>
    <s v="H5"/>
    <s v="AUT"/>
    <x v="4"/>
    <s v="Alcohols; saturated monohydric, methanol (methyl alcohol)"/>
    <s v="BIH"/>
    <s v="Bosnia Herzg"/>
    <x v="1"/>
    <n v="4"/>
    <s v="Kg"/>
    <n v="4"/>
  </r>
  <r>
    <n v="40"/>
    <n v="290511"/>
    <n v="76"/>
    <x v="0"/>
    <x v="1"/>
    <n v="0.212893"/>
    <s v="H5"/>
    <s v="AUT"/>
    <x v="4"/>
    <s v="Alcohols; saturated monohydric, methanol (methyl alcohol)"/>
    <s v="BRA"/>
    <s v="Brazil"/>
    <x v="1"/>
    <n v="3"/>
    <s v="Kg"/>
    <n v="3"/>
  </r>
  <r>
    <n v="40"/>
    <n v="290511"/>
    <n v="84"/>
    <x v="0"/>
    <x v="1"/>
    <n v="0.22590299999999999"/>
    <s v="H5"/>
    <s v="AUT"/>
    <x v="4"/>
    <s v="Alcohols; saturated monohydric, methanol (methyl alcohol)"/>
    <s v="BLZ"/>
    <s v="Belize"/>
    <x v="1"/>
    <n v="512.93200000000002"/>
    <s v="Kg"/>
    <n v="512.92999999999995"/>
  </r>
  <r>
    <n v="40"/>
    <n v="290511"/>
    <n v="100"/>
    <x v="0"/>
    <x v="1"/>
    <n v="20.103037"/>
    <s v="H5"/>
    <s v="AUT"/>
    <x v="4"/>
    <s v="Alcohols; saturated monohydric, methanol (methyl alcohol)"/>
    <s v="BGR"/>
    <s v="Bulgaria"/>
    <x v="1"/>
    <n v="4448"/>
    <s v="Kg"/>
    <n v="4448"/>
  </r>
  <r>
    <n v="40"/>
    <n v="290511"/>
    <n v="104"/>
    <x v="0"/>
    <x v="1"/>
    <n v="0.17149700000000001"/>
    <s v="H5"/>
    <s v="AUT"/>
    <x v="4"/>
    <s v="Alcohols; saturated monohydric, methanol (methyl alcohol)"/>
    <s v="MMR"/>
    <s v="Myanmar"/>
    <x v="1"/>
    <n v="14"/>
    <s v="Kg"/>
    <n v="14"/>
  </r>
  <r>
    <n v="40"/>
    <n v="290511"/>
    <n v="108"/>
    <x v="0"/>
    <x v="1"/>
    <n v="3.6830530000000001"/>
    <s v="H5"/>
    <s v="AUT"/>
    <x v="4"/>
    <s v="Alcohols; saturated monohydric, methanol (methyl alcohol)"/>
    <s v="BDI"/>
    <s v="Burundi"/>
    <x v="1"/>
    <n v="195"/>
    <s v="Kg"/>
    <n v="195"/>
  </r>
  <r>
    <n v="40"/>
    <n v="290511"/>
    <n v="112"/>
    <x v="0"/>
    <x v="1"/>
    <n v="0.28030899999999997"/>
    <s v="H5"/>
    <s v="AUT"/>
    <x v="4"/>
    <s v="Alcohols; saturated monohydric, methanol (methyl alcohol)"/>
    <s v="BLR"/>
    <s v="Belarus"/>
    <x v="1"/>
    <n v="3"/>
    <s v="Kg"/>
    <n v="3"/>
  </r>
  <r>
    <n v="40"/>
    <n v="290511"/>
    <n v="170"/>
    <x v="0"/>
    <x v="1"/>
    <n v="0.48847200000000002"/>
    <s v="H5"/>
    <s v="AUT"/>
    <x v="4"/>
    <s v="Alcohols; saturated monohydric, methanol (methyl alcohol)"/>
    <s v="COL"/>
    <s v="Colombia"/>
    <x v="1"/>
    <n v="1"/>
    <s v="Kg"/>
    <n v="1"/>
  </r>
  <r>
    <n v="40"/>
    <n v="290511"/>
    <n v="180"/>
    <x v="0"/>
    <x v="1"/>
    <n v="6.4849649999999999"/>
    <s v="H5"/>
    <s v="AUT"/>
    <x v="4"/>
    <s v="Alcohols; saturated monohydric, methanol (methyl alcohol)"/>
    <s v="ZAR"/>
    <s v="Dem.Rp.Congo"/>
    <x v="1"/>
    <n v="1850"/>
    <s v="Kg"/>
    <n v="1850"/>
  </r>
  <r>
    <n v="40"/>
    <n v="290511"/>
    <n v="191"/>
    <x v="0"/>
    <x v="1"/>
    <n v="67.431573"/>
    <s v="H5"/>
    <s v="AUT"/>
    <x v="4"/>
    <s v="Alcohols; saturated monohydric, methanol (methyl alcohol)"/>
    <s v="HRV"/>
    <s v="Croatia"/>
    <x v="1"/>
    <n v="112386"/>
    <s v="Kg"/>
    <n v="112386"/>
  </r>
  <r>
    <n v="40"/>
    <n v="290511"/>
    <n v="192"/>
    <x v="0"/>
    <x v="1"/>
    <n v="0.43051699999999998"/>
    <s v="H5"/>
    <s v="AUT"/>
    <x v="4"/>
    <s v="Alcohols; saturated monohydric, methanol (methyl alcohol)"/>
    <s v="CUB"/>
    <s v="Cuba"/>
    <x v="1"/>
    <n v="7"/>
    <s v="Kg"/>
    <n v="7"/>
  </r>
  <r>
    <n v="40"/>
    <n v="290511"/>
    <n v="196"/>
    <x v="0"/>
    <x v="1"/>
    <n v="1.349507"/>
    <s v="H5"/>
    <s v="AUT"/>
    <x v="4"/>
    <s v="Alcohols; saturated monohydric, methanol (methyl alcohol)"/>
    <s v="CYP"/>
    <s v="Cyprus"/>
    <x v="1"/>
    <n v="190"/>
    <s v="Kg"/>
    <n v="190"/>
  </r>
  <r>
    <n v="40"/>
    <n v="290511"/>
    <n v="203"/>
    <x v="0"/>
    <x v="1"/>
    <n v="8.4353040000000004"/>
    <s v="H5"/>
    <s v="AUT"/>
    <x v="4"/>
    <s v="Alcohols; saturated monohydric, methanol (methyl alcohol)"/>
    <s v="CZE"/>
    <s v="Czech Rep"/>
    <x v="1"/>
    <n v="1573"/>
    <s v="Kg"/>
    <n v="1573"/>
  </r>
  <r>
    <n v="40"/>
    <n v="290511"/>
    <n v="204"/>
    <x v="0"/>
    <x v="1"/>
    <n v="0.182142"/>
    <s v="H5"/>
    <s v="AUT"/>
    <x v="4"/>
    <s v="Alcohols; saturated monohydric, methanol (methyl alcohol)"/>
    <s v="BEN"/>
    <s v="Benin"/>
    <x v="1"/>
    <n v="5"/>
    <s v="Kg"/>
    <n v="5"/>
  </r>
  <r>
    <n v="40"/>
    <n v="290511"/>
    <n v="218"/>
    <x v="0"/>
    <x v="1"/>
    <n v="1.8793740000000001"/>
    <s v="H5"/>
    <s v="AUT"/>
    <x v="4"/>
    <s v="Alcohols; saturated monohydric, methanol (methyl alcohol)"/>
    <s v="ECU"/>
    <s v="Ecuador"/>
    <x v="1"/>
    <n v="110"/>
    <s v="Kg"/>
    <n v="110"/>
  </r>
  <r>
    <n v="40"/>
    <n v="290511"/>
    <n v="222"/>
    <x v="0"/>
    <x v="1"/>
    <n v="0.364284"/>
    <s v="H5"/>
    <s v="AUT"/>
    <x v="4"/>
    <s v="Alcohols; saturated monohydric, methanol (methyl alcohol)"/>
    <s v="SLV"/>
    <s v="El Salvador"/>
    <x v="1"/>
    <n v="9"/>
    <s v="Kg"/>
    <n v="9"/>
  </r>
  <r>
    <n v="40"/>
    <n v="290511"/>
    <n v="231"/>
    <x v="0"/>
    <x v="1"/>
    <n v="37.472760999999998"/>
    <s v="H5"/>
    <s v="AUT"/>
    <x v="4"/>
    <s v="Alcohols; saturated monohydric, methanol (methyl alcohol)"/>
    <s v="ETH"/>
    <s v="Ethiopia"/>
    <x v="1"/>
    <n v="4304"/>
    <s v="Kg"/>
    <n v="4304"/>
  </r>
  <r>
    <n v="40"/>
    <n v="290511"/>
    <n v="233"/>
    <x v="0"/>
    <x v="1"/>
    <n v="1.387354"/>
    <s v="H5"/>
    <s v="AUT"/>
    <x v="4"/>
    <s v="Alcohols; saturated monohydric, methanol (methyl alcohol)"/>
    <s v="EST"/>
    <s v="Estonia"/>
    <x v="1"/>
    <n v="127"/>
    <s v="Kg"/>
    <n v="127"/>
  </r>
  <r>
    <n v="40"/>
    <n v="290511"/>
    <n v="251"/>
    <x v="0"/>
    <x v="1"/>
    <n v="3.5479999999999999E-3"/>
    <s v="H5"/>
    <s v="AUT"/>
    <x v="4"/>
    <s v="Alcohols; saturated monohydric, methanol (methyl alcohol)"/>
    <s v="FRA"/>
    <s v="France+Monac"/>
    <x v="1"/>
    <n v="2"/>
    <s v="Kg"/>
    <n v="2"/>
  </r>
  <r>
    <n v="40"/>
    <n v="290511"/>
    <n v="262"/>
    <x v="0"/>
    <x v="1"/>
    <n v="0.44470999999999999"/>
    <s v="H5"/>
    <s v="AUT"/>
    <x v="4"/>
    <s v="Alcohols; saturated monohydric, methanol (methyl alcohol)"/>
    <s v="DJI"/>
    <s v="Djibouti"/>
    <x v="1"/>
    <n v="21"/>
    <s v="Kg"/>
    <n v="21"/>
  </r>
  <r>
    <n v="40"/>
    <n v="290511"/>
    <n v="268"/>
    <x v="0"/>
    <x v="1"/>
    <n v="0.41041100000000003"/>
    <s v="H5"/>
    <s v="AUT"/>
    <x v="4"/>
    <s v="Alcohols; saturated monohydric, methanol (methyl alcohol)"/>
    <s v="GEO"/>
    <s v="Georgia"/>
    <x v="1"/>
    <n v="2"/>
    <s v="Kg"/>
    <n v="2"/>
  </r>
  <r>
    <n v="40"/>
    <n v="290511"/>
    <n v="276"/>
    <x v="0"/>
    <x v="1"/>
    <n v="197.91385"/>
    <s v="H5"/>
    <s v="AUT"/>
    <x v="4"/>
    <s v="Alcohols; saturated monohydric, methanol (methyl alcohol)"/>
    <s v="DEU"/>
    <s v="Germany"/>
    <x v="1"/>
    <n v="536148"/>
    <s v="Kg"/>
    <n v="536148"/>
  </r>
  <r>
    <n v="40"/>
    <n v="290511"/>
    <n v="300"/>
    <x v="0"/>
    <x v="1"/>
    <n v="4.093464"/>
    <s v="H5"/>
    <s v="AUT"/>
    <x v="4"/>
    <s v="Alcohols; saturated monohydric, methanol (methyl alcohol)"/>
    <s v="GRC"/>
    <s v="Greece"/>
    <x v="1"/>
    <n v="1274"/>
    <s v="Kg"/>
    <n v="1274"/>
  </r>
  <r>
    <n v="40"/>
    <n v="290511"/>
    <n v="348"/>
    <x v="0"/>
    <x v="1"/>
    <n v="956.30586000000005"/>
    <s v="H5"/>
    <s v="AUT"/>
    <x v="4"/>
    <s v="Alcohols; saturated monohydric, methanol (methyl alcohol)"/>
    <s v="HUN"/>
    <s v="Hungary"/>
    <x v="1"/>
    <n v="2439060"/>
    <s v="Kg"/>
    <n v="2439060"/>
  </r>
  <r>
    <n v="40"/>
    <n v="290511"/>
    <n v="384"/>
    <x v="0"/>
    <x v="1"/>
    <n v="0.11236"/>
    <s v="H5"/>
    <s v="AUT"/>
    <x v="4"/>
    <s v="Alcohols; saturated monohydric, methanol (methyl alcohol)"/>
    <s v="CIV"/>
    <s v="Cote Divoire"/>
    <x v="1"/>
    <n v="3"/>
    <s v="Kg"/>
    <n v="3"/>
  </r>
  <r>
    <n v="40"/>
    <n v="290511"/>
    <n v="417"/>
    <x v="0"/>
    <x v="1"/>
    <n v="1.189837"/>
    <s v="H5"/>
    <s v="AUT"/>
    <x v="4"/>
    <s v="Alcohols; saturated monohydric, methanol (methyl alcohol)"/>
    <s v="KGZ"/>
    <s v="Kyrgyzstan"/>
    <x v="1"/>
    <n v="27"/>
    <s v="Kg"/>
    <n v="27"/>
  </r>
  <r>
    <n v="40"/>
    <n v="290511"/>
    <n v="428"/>
    <x v="0"/>
    <x v="1"/>
    <n v="6.5287269999999999"/>
    <s v="H5"/>
    <s v="AUT"/>
    <x v="4"/>
    <s v="Alcohols; saturated monohydric, methanol (methyl alcohol)"/>
    <s v="LVA"/>
    <s v="Latvia"/>
    <x v="1"/>
    <n v="1103"/>
    <s v="Kg"/>
    <n v="1103"/>
  </r>
  <r>
    <n v="40"/>
    <n v="290511"/>
    <n v="430"/>
    <x v="0"/>
    <x v="1"/>
    <n v="2.0107E-2"/>
    <s v="H5"/>
    <s v="AUT"/>
    <x v="4"/>
    <s v="Alcohols; saturated monohydric, methanol (methyl alcohol)"/>
    <s v="LBR"/>
    <s v="Liberia"/>
    <x v="1"/>
    <n v="45.654000000000003"/>
    <s v="Kg"/>
    <n v="45.65"/>
  </r>
  <r>
    <n v="40"/>
    <n v="290511"/>
    <n v="440"/>
    <x v="0"/>
    <x v="1"/>
    <n v="4.830311"/>
    <s v="H5"/>
    <s v="AUT"/>
    <x v="4"/>
    <s v="Alcohols; saturated monohydric, methanol (methyl alcohol)"/>
    <s v="LTU"/>
    <s v="Lithuania"/>
    <x v="1"/>
    <n v="788"/>
    <s v="Kg"/>
    <n v="788"/>
  </r>
  <r>
    <n v="40"/>
    <n v="290511"/>
    <n v="454"/>
    <x v="0"/>
    <x v="1"/>
    <n v="0.512127"/>
    <s v="H5"/>
    <s v="AUT"/>
    <x v="4"/>
    <s v="Alcohols; saturated monohydric, methanol (methyl alcohol)"/>
    <s v="MWI"/>
    <s v="Malawi"/>
    <x v="1"/>
    <n v="40"/>
    <s v="Kg"/>
    <n v="40"/>
  </r>
  <r>
    <n v="40"/>
    <n v="290511"/>
    <n v="466"/>
    <x v="0"/>
    <x v="1"/>
    <n v="0.52513699999999996"/>
    <s v="H5"/>
    <s v="AUT"/>
    <x v="4"/>
    <s v="Alcohols; saturated monohydric, methanol (methyl alcohol)"/>
    <s v="MLI"/>
    <s v="Mali"/>
    <x v="1"/>
    <n v="67"/>
    <s v="Kg"/>
    <n v="67"/>
  </r>
  <r>
    <n v="40"/>
    <n v="290511"/>
    <n v="478"/>
    <x v="0"/>
    <x v="1"/>
    <n v="0.17504600000000001"/>
    <s v="H5"/>
    <s v="AUT"/>
    <x v="4"/>
    <s v="Alcohols; saturated monohydric, methanol (methyl alcohol)"/>
    <s v="MRT"/>
    <s v="Mauritania"/>
    <x v="1"/>
    <n v="397.45499999999998"/>
    <s v="Kg"/>
    <n v="397.46"/>
  </r>
  <r>
    <n v="40"/>
    <n v="290511"/>
    <n v="480"/>
    <x v="0"/>
    <x v="1"/>
    <n v="0.35718800000000001"/>
    <s v="H5"/>
    <s v="AUT"/>
    <x v="4"/>
    <s v="Alcohols; saturated monohydric, methanol (methyl alcohol)"/>
    <s v="MUS"/>
    <s v="Mauritius"/>
    <x v="1"/>
    <n v="13"/>
    <s v="Kg"/>
    <n v="13"/>
  </r>
  <r>
    <n v="40"/>
    <n v="290511"/>
    <n v="498"/>
    <x v="0"/>
    <x v="1"/>
    <n v="4.9190170000000002"/>
    <s v="H5"/>
    <s v="AUT"/>
    <x v="4"/>
    <s v="Alcohols; saturated monohydric, methanol (methyl alcohol)"/>
    <s v="MDA"/>
    <s v="Rep.Moldova"/>
    <x v="1"/>
    <n v="460"/>
    <s v="Kg"/>
    <n v="460"/>
  </r>
  <r>
    <n v="40"/>
    <n v="290511"/>
    <n v="499"/>
    <x v="0"/>
    <x v="1"/>
    <n v="8.634E-2"/>
    <s v="H5"/>
    <s v="AUT"/>
    <x v="4"/>
    <s v="Alcohols; saturated monohydric, methanol (methyl alcohol)"/>
    <s v="MNT"/>
    <s v="Montenegro"/>
    <x v="1"/>
    <n v="20"/>
    <s v="Kg"/>
    <n v="20"/>
  </r>
  <r>
    <n v="40"/>
    <n v="290511"/>
    <n v="508"/>
    <x v="0"/>
    <x v="1"/>
    <n v="0.823187"/>
    <s v="H5"/>
    <s v="AUT"/>
    <x v="4"/>
    <s v="Alcohols; saturated monohydric, methanol (methyl alcohol)"/>
    <s v="MOZ"/>
    <s v="Mozambique"/>
    <x v="1"/>
    <n v="31"/>
    <s v="Kg"/>
    <n v="31"/>
  </r>
  <r>
    <n v="40"/>
    <n v="290511"/>
    <n v="512"/>
    <x v="0"/>
    <x v="1"/>
    <n v="0.19278699999999999"/>
    <s v="H5"/>
    <s v="AUT"/>
    <x v="4"/>
    <s v="Alcohols; saturated monohydric, methanol (methyl alcohol)"/>
    <s v="OMN"/>
    <s v="Oman"/>
    <x v="1"/>
    <n v="5"/>
    <s v="Kg"/>
    <n v="5"/>
  </r>
  <r>
    <n v="40"/>
    <n v="290511"/>
    <n v="558"/>
    <x v="0"/>
    <x v="1"/>
    <n v="0.72856799999999999"/>
    <s v="H5"/>
    <s v="AUT"/>
    <x v="4"/>
    <s v="Alcohols; saturated monohydric, methanol (methyl alcohol)"/>
    <s v="NIC"/>
    <s v="Nicaragua"/>
    <x v="1"/>
    <n v="30"/>
    <s v="Kg"/>
    <n v="30"/>
  </r>
  <r>
    <n v="40"/>
    <n v="290511"/>
    <n v="562"/>
    <x v="0"/>
    <x v="1"/>
    <n v="0.72856799999999999"/>
    <s v="H5"/>
    <s v="AUT"/>
    <x v="4"/>
    <s v="Alcohols; saturated monohydric, methanol (methyl alcohol)"/>
    <s v="NER"/>
    <s v="Niger"/>
    <x v="1"/>
    <n v="28"/>
    <s v="Kg"/>
    <n v="28"/>
  </r>
  <r>
    <n v="40"/>
    <n v="290511"/>
    <n v="566"/>
    <x v="0"/>
    <x v="1"/>
    <n v="0.21171100000000001"/>
    <s v="H5"/>
    <s v="AUT"/>
    <x v="4"/>
    <s v="Alcohols; saturated monohydric, methanol (methyl alcohol)"/>
    <s v="NGA"/>
    <s v="Nigeria"/>
    <x v="1"/>
    <n v="12"/>
    <s v="Kg"/>
    <n v="12"/>
  </r>
  <r>
    <n v="40"/>
    <n v="290511"/>
    <n v="598"/>
    <x v="0"/>
    <x v="1"/>
    <n v="0.21171100000000001"/>
    <s v="H5"/>
    <s v="AUT"/>
    <x v="4"/>
    <s v="Alcohols; saturated monohydric, methanol (methyl alcohol)"/>
    <s v="PNG"/>
    <s v="Papua N.Guin"/>
    <x v="1"/>
    <n v="12"/>
    <s v="Kg"/>
    <n v="12"/>
  </r>
  <r>
    <n v="40"/>
    <n v="290511"/>
    <n v="616"/>
    <x v="0"/>
    <x v="1"/>
    <n v="53.981450000000002"/>
    <s v="H5"/>
    <s v="AUT"/>
    <x v="4"/>
    <s v="Alcohols; saturated monohydric, methanol (methyl alcohol)"/>
    <s v="POL"/>
    <s v="Poland"/>
    <x v="1"/>
    <n v="210670"/>
    <s v="Kg"/>
    <n v="210670"/>
  </r>
  <r>
    <n v="40"/>
    <n v="290511"/>
    <n v="624"/>
    <x v="0"/>
    <x v="1"/>
    <n v="0.90479600000000004"/>
    <s v="H5"/>
    <s v="AUT"/>
    <x v="4"/>
    <s v="Alcohols; saturated monohydric, methanol (methyl alcohol)"/>
    <s v="GNB"/>
    <s v="GuineaBissau"/>
    <x v="1"/>
    <n v="135"/>
    <s v="Kg"/>
    <n v="135"/>
  </r>
  <r>
    <n v="40"/>
    <n v="290511"/>
    <n v="642"/>
    <x v="0"/>
    <x v="1"/>
    <n v="27.076474000000001"/>
    <s v="H5"/>
    <s v="AUT"/>
    <x v="4"/>
    <s v="Alcohols; saturated monohydric, methanol (methyl alcohol)"/>
    <s v="ROM"/>
    <s v="Romania"/>
    <x v="1"/>
    <n v="4785"/>
    <s v="Kg"/>
    <n v="4785"/>
  </r>
  <r>
    <n v="40"/>
    <n v="290511"/>
    <n v="643"/>
    <x v="0"/>
    <x v="1"/>
    <n v="1.4192880000000001"/>
    <s v="H5"/>
    <s v="AUT"/>
    <x v="4"/>
    <s v="Alcohols; saturated monohydric, methanol (methyl alcohol)"/>
    <s v="RUS"/>
    <s v="Russian Fed"/>
    <x v="1"/>
    <n v="39"/>
    <s v="Kg"/>
    <n v="39"/>
  </r>
  <r>
    <n v="40"/>
    <n v="290511"/>
    <n v="662"/>
    <x v="0"/>
    <x v="1"/>
    <n v="0.17504600000000001"/>
    <s v="H5"/>
    <s v="AUT"/>
    <x v="4"/>
    <s v="Alcohols; saturated monohydric, methanol (methyl alcohol)"/>
    <s v="LCA"/>
    <s v="St.Lucia"/>
    <x v="1"/>
    <n v="397.45499999999998"/>
    <s v="Kg"/>
    <n v="397.46"/>
  </r>
  <r>
    <n v="40"/>
    <n v="290511"/>
    <n v="686"/>
    <x v="0"/>
    <x v="1"/>
    <n v="1.509177"/>
    <s v="H5"/>
    <s v="AUT"/>
    <x v="4"/>
    <s v="Alcohols; saturated monohydric, methanol (methyl alcohol)"/>
    <s v="SEN"/>
    <s v="Senegal"/>
    <x v="1"/>
    <n v="39"/>
    <s v="Kg"/>
    <n v="39"/>
  </r>
  <r>
    <n v="40"/>
    <n v="290511"/>
    <n v="690"/>
    <x v="0"/>
    <x v="1"/>
    <n v="1.0928519999999999"/>
    <s v="H5"/>
    <s v="AUT"/>
    <x v="4"/>
    <s v="Alcohols; saturated monohydric, methanol (methyl alcohol)"/>
    <s v="SYC"/>
    <s v="Seychelles"/>
    <x v="1"/>
    <n v="41"/>
    <s v="Kg"/>
    <n v="41"/>
  </r>
  <r>
    <n v="40"/>
    <n v="290511"/>
    <n v="694"/>
    <x v="0"/>
    <x v="1"/>
    <n v="1.7741E-2"/>
    <s v="H5"/>
    <s v="AUT"/>
    <x v="4"/>
    <s v="Alcohols; saturated monohydric, methanol (methyl alcohol)"/>
    <s v="SLE"/>
    <s v="Sierra Leone"/>
    <x v="1"/>
    <n v="3"/>
    <s v="Kg"/>
    <n v="3"/>
  </r>
  <r>
    <n v="40"/>
    <n v="290511"/>
    <n v="703"/>
    <x v="0"/>
    <x v="1"/>
    <n v="225.146445"/>
    <s v="H5"/>
    <s v="AUT"/>
    <x v="4"/>
    <s v="Alcohols; saturated monohydric, methanol (methyl alcohol)"/>
    <s v="SVK"/>
    <s v="Slovakia"/>
    <x v="1"/>
    <n v="550270"/>
    <s v="Kg"/>
    <n v="550270"/>
  </r>
  <r>
    <n v="40"/>
    <n v="290511"/>
    <n v="705"/>
    <x v="0"/>
    <x v="1"/>
    <n v="20.945148"/>
    <s v="H5"/>
    <s v="AUT"/>
    <x v="4"/>
    <s v="Alcohols; saturated monohydric, methanol (methyl alcohol)"/>
    <s v="SVN"/>
    <s v="Slovenia"/>
    <x v="1"/>
    <n v="18931"/>
    <s v="Kg"/>
    <n v="18931"/>
  </r>
  <r>
    <n v="40"/>
    <n v="290511"/>
    <n v="716"/>
    <x v="0"/>
    <x v="1"/>
    <n v="4.5251640000000002"/>
    <s v="H5"/>
    <s v="AUT"/>
    <x v="4"/>
    <s v="Alcohols; saturated monohydric, methanol (methyl alcohol)"/>
    <s v="ZWE"/>
    <s v="Zimbabwe"/>
    <x v="1"/>
    <n v="121"/>
    <s v="Kg"/>
    <n v="121"/>
  </r>
  <r>
    <n v="40"/>
    <n v="290511"/>
    <n v="729"/>
    <x v="0"/>
    <x v="1"/>
    <n v="0.91780600000000001"/>
    <s v="H5"/>
    <s v="AUT"/>
    <x v="4"/>
    <s v="Alcohols; saturated monohydric, methanol (methyl alcohol)"/>
    <s v="SUD"/>
    <s v="Sudan"/>
    <x v="1"/>
    <n v="35"/>
    <s v="Kg"/>
    <n v="35"/>
  </r>
  <r>
    <n v="40"/>
    <n v="290511"/>
    <n v="757"/>
    <x v="0"/>
    <x v="1"/>
    <n v="1.2347809999999999"/>
    <s v="H5"/>
    <s v="AUT"/>
    <x v="4"/>
    <s v="Alcohols; saturated monohydric, methanol (methyl alcohol)"/>
    <s v="CHE"/>
    <s v="Switz.Liecht"/>
    <x v="1"/>
    <n v="156"/>
    <s v="Kg"/>
    <n v="156"/>
  </r>
  <r>
    <n v="40"/>
    <n v="290511"/>
    <n v="788"/>
    <x v="0"/>
    <x v="1"/>
    <n v="0.182142"/>
    <s v="H5"/>
    <s v="AUT"/>
    <x v="4"/>
    <s v="Alcohols; saturated monohydric, methanol (methyl alcohol)"/>
    <s v="TUN"/>
    <s v="Tunisia"/>
    <x v="1"/>
    <n v="5"/>
    <s v="Kg"/>
    <n v="5"/>
  </r>
  <r>
    <n v="40"/>
    <n v="290511"/>
    <n v="792"/>
    <x v="0"/>
    <x v="1"/>
    <n v="38.131548000000002"/>
    <s v="H5"/>
    <s v="AUT"/>
    <x v="4"/>
    <s v="Alcohols; saturated monohydric, methanol (methyl alcohol)"/>
    <s v="TUR"/>
    <s v="Turkey"/>
    <x v="1"/>
    <n v="8074"/>
    <s v="Kg"/>
    <n v="8074"/>
  </r>
  <r>
    <n v="40"/>
    <n v="290511"/>
    <n v="800"/>
    <x v="0"/>
    <x v="1"/>
    <n v="0.21171100000000001"/>
    <s v="H5"/>
    <s v="AUT"/>
    <x v="4"/>
    <s v="Alcohols; saturated monohydric, methanol (methyl alcohol)"/>
    <s v="UGA"/>
    <s v="Uganda"/>
    <x v="1"/>
    <n v="4"/>
    <s v="Kg"/>
    <n v="4"/>
  </r>
  <r>
    <n v="40"/>
    <n v="290511"/>
    <n v="804"/>
    <x v="0"/>
    <x v="1"/>
    <n v="5.6132860000000004"/>
    <s v="H5"/>
    <s v="AUT"/>
    <x v="4"/>
    <s v="Alcohols; saturated monohydric, methanol (methyl alcohol)"/>
    <s v="UKR"/>
    <s v="Ukraine"/>
    <x v="1"/>
    <n v="3030"/>
    <s v="Kg"/>
    <n v="3030"/>
  </r>
  <r>
    <n v="40"/>
    <n v="290511"/>
    <n v="807"/>
    <x v="0"/>
    <x v="1"/>
    <n v="0.72265400000000002"/>
    <s v="H5"/>
    <s v="AUT"/>
    <x v="4"/>
    <s v="Alcohols; saturated monohydric, methanol (methyl alcohol)"/>
    <s v="MKD"/>
    <s v="TFYR Macedna"/>
    <x v="1"/>
    <n v="181"/>
    <s v="Kg"/>
    <n v="181"/>
  </r>
  <r>
    <n v="40"/>
    <n v="290511"/>
    <n v="826"/>
    <x v="0"/>
    <x v="1"/>
    <n v="1.1827000000000001E-2"/>
    <s v="H5"/>
    <s v="AUT"/>
    <x v="4"/>
    <s v="Alcohols; saturated monohydric, methanol (methyl alcohol)"/>
    <s v="GBR"/>
    <s v="Untd.Kingdom"/>
    <x v="1"/>
    <n v="26.855"/>
    <s v="Kg"/>
    <n v="26.86"/>
  </r>
  <r>
    <n v="40"/>
    <n v="290511"/>
    <n v="860"/>
    <x v="0"/>
    <x v="1"/>
    <n v="1.951522"/>
    <s v="H5"/>
    <s v="AUT"/>
    <x v="4"/>
    <s v="Alcohols; saturated monohydric, methanol (methyl alcohol)"/>
    <s v="UZB"/>
    <s v="Uzbekistan"/>
    <x v="1"/>
    <n v="261"/>
    <s v="Kg"/>
    <n v="261"/>
  </r>
  <r>
    <n v="48"/>
    <n v="290511"/>
    <n v="0"/>
    <x v="0"/>
    <x v="1"/>
    <n v="166916.82518399999"/>
    <s v="H5"/>
    <s v="BHR"/>
    <x v="5"/>
    <s v="Alcohols; saturated monohydric, methanol (methyl alcohol)"/>
    <s v="WLD"/>
    <s v="World"/>
    <x v="1"/>
    <n v="426010074"/>
    <s v="Kg"/>
    <n v="426010074"/>
  </r>
  <r>
    <n v="48"/>
    <n v="290511"/>
    <n v="410"/>
    <x v="0"/>
    <x v="1"/>
    <n v="4501.0640819999999"/>
    <s v="H5"/>
    <s v="BHR"/>
    <x v="5"/>
    <s v="Alcohols; saturated monohydric, methanol (methyl alcohol)"/>
    <s v="KOR"/>
    <s v="Korea Rep."/>
    <x v="1"/>
    <n v="12999600"/>
    <s v="Kg"/>
    <n v="12999600"/>
  </r>
  <r>
    <n v="48"/>
    <n v="290511"/>
    <n v="414"/>
    <x v="0"/>
    <x v="1"/>
    <n v="21.502659999999999"/>
    <s v="H5"/>
    <s v="BHR"/>
    <x v="5"/>
    <s v="Alcohols; saturated monohydric, methanol (methyl alcohol)"/>
    <s v="KWT"/>
    <s v="Kuwait"/>
    <x v="1"/>
    <n v="17674"/>
    <s v="Kg"/>
    <n v="17674"/>
  </r>
  <r>
    <n v="48"/>
    <n v="290511"/>
    <n v="490"/>
    <x v="0"/>
    <x v="1"/>
    <n v="78028.975082000004"/>
    <s v="H5"/>
    <s v="BHR"/>
    <x v="5"/>
    <s v="Alcohols; saturated monohydric, methanol (methyl alcohol)"/>
    <s v="OAS"/>
    <s v="Asia Othr.ns"/>
    <x v="1"/>
    <n v="198231000"/>
    <s v="Kg"/>
    <n v="198231000"/>
  </r>
  <r>
    <n v="48"/>
    <n v="290511"/>
    <n v="682"/>
    <x v="0"/>
    <x v="1"/>
    <n v="5292.8992920000001"/>
    <s v="H5"/>
    <s v="BHR"/>
    <x v="5"/>
    <s v="Alcohols; saturated monohydric, methanol (methyl alcohol)"/>
    <s v="SAU"/>
    <s v="Saudi Arabia"/>
    <x v="1"/>
    <n v="16799200"/>
    <s v="Kg"/>
    <n v="16799200"/>
  </r>
  <r>
    <n v="48"/>
    <n v="290511"/>
    <n v="699"/>
    <x v="0"/>
    <x v="1"/>
    <n v="15879.501468"/>
    <s v="H5"/>
    <s v="BHR"/>
    <x v="5"/>
    <s v="Alcohols; saturated monohydric, methanol (methyl alcohol)"/>
    <s v="IND"/>
    <s v="India"/>
    <x v="1"/>
    <n v="31410800"/>
    <s v="Kg"/>
    <n v="31410800"/>
  </r>
  <r>
    <n v="48"/>
    <n v="290511"/>
    <n v="764"/>
    <x v="0"/>
    <x v="1"/>
    <n v="45417.348399000002"/>
    <s v="H5"/>
    <s v="BHR"/>
    <x v="5"/>
    <s v="Alcohols; saturated monohydric, methanol (methyl alcohol)"/>
    <s v="THA"/>
    <s v="Thailand"/>
    <x v="1"/>
    <n v="117909000"/>
    <s v="Kg"/>
    <n v="117909000"/>
  </r>
  <r>
    <n v="48"/>
    <n v="290511"/>
    <n v="784"/>
    <x v="0"/>
    <x v="1"/>
    <n v="17775.534200999999"/>
    <s v="H5"/>
    <s v="BHR"/>
    <x v="5"/>
    <s v="Alcohols; saturated monohydric, methanol (methyl alcohol)"/>
    <s v="ARE"/>
    <s v="Untd Arab Em"/>
    <x v="1"/>
    <n v="48642800"/>
    <s v="Kg"/>
    <n v="48642800"/>
  </r>
  <r>
    <n v="56"/>
    <n v="290511"/>
    <n v="0"/>
    <x v="0"/>
    <x v="1"/>
    <n v="145989.296642428"/>
    <s v="H5"/>
    <s v="BEL"/>
    <x v="8"/>
    <s v="Alcohols; saturated monohydric, methanol (methyl alcohol)"/>
    <s v="WLD"/>
    <s v="World"/>
    <x v="1"/>
    <n v="0"/>
    <s v="N.Q."/>
    <m/>
  </r>
  <r>
    <n v="56"/>
    <n v="290511"/>
    <n v="24"/>
    <x v="0"/>
    <x v="1"/>
    <n v="374.21185485031799"/>
    <s v="H5"/>
    <s v="BEL"/>
    <x v="8"/>
    <s v="Alcohols; saturated monohydric, methanol (methyl alcohol)"/>
    <s v="AGO"/>
    <s v="Angola"/>
    <x v="1"/>
    <n v="643535.97"/>
    <s v="Kg"/>
    <n v="643535.97"/>
  </r>
  <r>
    <n v="56"/>
    <n v="290511"/>
    <n v="36"/>
    <x v="0"/>
    <x v="1"/>
    <n v="32.048643215651403"/>
    <s v="H5"/>
    <s v="BEL"/>
    <x v="8"/>
    <s v="Alcohols; saturated monohydric, methanol (methyl alcohol)"/>
    <s v="AUS"/>
    <s v="Australia"/>
    <x v="1"/>
    <n v="1780.36"/>
    <s v="Kg"/>
    <n v="1780.36"/>
  </r>
  <r>
    <n v="56"/>
    <n v="290511"/>
    <n v="40"/>
    <x v="0"/>
    <x v="1"/>
    <n v="160.13110412427201"/>
    <s v="H5"/>
    <s v="BEL"/>
    <x v="8"/>
    <s v="Alcohols; saturated monohydric, methanol (methyl alcohol)"/>
    <s v="AUT"/>
    <s v="Austria"/>
    <x v="1"/>
    <n v="57195.91"/>
    <s v="Kg"/>
    <n v="57195.91"/>
  </r>
  <r>
    <n v="56"/>
    <n v="290511"/>
    <n v="100"/>
    <x v="0"/>
    <x v="1"/>
    <n v="8.2641968502723007"/>
    <s v="H5"/>
    <s v="BEL"/>
    <x v="8"/>
    <s v="Alcohols; saturated monohydric, methanol (methyl alcohol)"/>
    <s v="BGR"/>
    <s v="Bulgaria"/>
    <x v="1"/>
    <n v="2648.6"/>
    <s v="Kg"/>
    <n v="2648.6"/>
  </r>
  <r>
    <n v="56"/>
    <n v="290511"/>
    <n v="112"/>
    <x v="0"/>
    <x v="1"/>
    <n v="27.8557341974766"/>
    <s v="H5"/>
    <s v="BEL"/>
    <x v="8"/>
    <s v="Alcohols; saturated monohydric, methanol (methyl alcohol)"/>
    <s v="BLR"/>
    <s v="Belarus"/>
    <x v="1"/>
    <n v="3658.63"/>
    <s v="Kg"/>
    <n v="3658.63"/>
  </r>
  <r>
    <n v="56"/>
    <n v="290511"/>
    <n v="120"/>
    <x v="0"/>
    <x v="1"/>
    <n v="51.255399657803402"/>
    <s v="H5"/>
    <s v="BEL"/>
    <x v="8"/>
    <s v="Alcohols; saturated monohydric, methanol (methyl alcohol)"/>
    <s v="CMR"/>
    <s v="Cameroon"/>
    <x v="1"/>
    <n v="78031.7"/>
    <s v="Kg"/>
    <n v="78031.7"/>
  </r>
  <r>
    <n v="56"/>
    <n v="290511"/>
    <n v="124"/>
    <x v="0"/>
    <x v="1"/>
    <n v="0.4320668626461"/>
    <s v="H5"/>
    <s v="BEL"/>
    <x v="8"/>
    <s v="Alcohols; saturated monohydric, methanol (methyl alcohol)"/>
    <s v="CAN"/>
    <s v="Canada"/>
    <x v="1"/>
    <n v="8.4700000000000006"/>
    <s v="Kg"/>
    <n v="8.4700000000000006"/>
  </r>
  <r>
    <n v="56"/>
    <n v="290511"/>
    <n v="144"/>
    <x v="0"/>
    <x v="1"/>
    <n v="0.6896677021641"/>
    <s v="H5"/>
    <s v="BEL"/>
    <x v="8"/>
    <s v="Alcohols; saturated monohydric, methanol (methyl alcohol)"/>
    <s v="LKA"/>
    <s v="Sri Lanka"/>
    <x v="1"/>
    <n v="85.43"/>
    <s v="Kg"/>
    <n v="85.43"/>
  </r>
  <r>
    <n v="56"/>
    <n v="290511"/>
    <n v="156"/>
    <x v="0"/>
    <x v="1"/>
    <n v="7.5749431072166997"/>
    <s v="H5"/>
    <s v="BEL"/>
    <x v="8"/>
    <s v="Alcohols; saturated monohydric, methanol (methyl alcohol)"/>
    <s v="CHN"/>
    <s v="China"/>
    <x v="1"/>
    <n v="553.4"/>
    <s v="Kg"/>
    <n v="553.4"/>
  </r>
  <r>
    <n v="56"/>
    <n v="290511"/>
    <n v="178"/>
    <x v="0"/>
    <x v="1"/>
    <n v="65.125182379917604"/>
    <s v="H5"/>
    <s v="BEL"/>
    <x v="8"/>
    <s v="Alcohols; saturated monohydric, methanol (methyl alcohol)"/>
    <s v="COG"/>
    <s v="Congo"/>
    <x v="1"/>
    <n v="84357"/>
    <s v="Kg"/>
    <n v="84357"/>
  </r>
  <r>
    <n v="56"/>
    <n v="290511"/>
    <n v="180"/>
    <x v="0"/>
    <x v="1"/>
    <n v="10.6754968298817"/>
    <s v="H5"/>
    <s v="BEL"/>
    <x v="8"/>
    <s v="Alcohols; saturated monohydric, methanol (methyl alcohol)"/>
    <s v="ZAR"/>
    <s v="Dem.Rp.Congo"/>
    <x v="1"/>
    <n v="15382.27"/>
    <s v="Kg"/>
    <n v="15382.27"/>
  </r>
  <r>
    <n v="56"/>
    <n v="290511"/>
    <n v="188"/>
    <x v="0"/>
    <x v="1"/>
    <n v="32.640628395612602"/>
    <s v="H5"/>
    <s v="BEL"/>
    <x v="8"/>
    <s v="Alcohols; saturated monohydric, methanol (methyl alcohol)"/>
    <s v="CRI"/>
    <s v="Costa Rica"/>
    <x v="1"/>
    <n v="46080"/>
    <s v="Kg"/>
    <n v="46080"/>
  </r>
  <r>
    <n v="56"/>
    <n v="290511"/>
    <n v="196"/>
    <x v="0"/>
    <x v="1"/>
    <n v="20.1682533497634"/>
    <s v="H5"/>
    <s v="BEL"/>
    <x v="8"/>
    <s v="Alcohols; saturated monohydric, methanol (methyl alcohol)"/>
    <s v="CYP"/>
    <s v="Cyprus"/>
    <x v="1"/>
    <n v="8506.85"/>
    <s v="Kg"/>
    <n v="8506.85"/>
  </r>
  <r>
    <n v="56"/>
    <n v="290511"/>
    <n v="203"/>
    <x v="0"/>
    <x v="1"/>
    <n v="79.609587931526406"/>
    <s v="H5"/>
    <s v="BEL"/>
    <x v="8"/>
    <s v="Alcohols; saturated monohydric, methanol (methyl alcohol)"/>
    <s v="CZE"/>
    <s v="Czech Rep"/>
    <x v="1"/>
    <n v="41021.64"/>
    <s v="Kg"/>
    <n v="41021.64"/>
  </r>
  <r>
    <n v="56"/>
    <n v="290511"/>
    <n v="208"/>
    <x v="0"/>
    <x v="1"/>
    <n v="43.057802914387203"/>
    <s v="H5"/>
    <s v="BEL"/>
    <x v="8"/>
    <s v="Alcohols; saturated monohydric, methanol (methyl alcohol)"/>
    <s v="DNK"/>
    <s v="Denmark"/>
    <x v="1"/>
    <n v="30981.38"/>
    <s v="Kg"/>
    <n v="30981.38"/>
  </r>
  <r>
    <n v="56"/>
    <n v="290511"/>
    <n v="214"/>
    <x v="0"/>
    <x v="1"/>
    <n v="30.247873784064002"/>
    <s v="H5"/>
    <s v="BEL"/>
    <x v="8"/>
    <s v="Alcohols; saturated monohydric, methanol (methyl alcohol)"/>
    <s v="DOM"/>
    <s v="Dominican Rp"/>
    <x v="1"/>
    <n v="47360"/>
    <s v="Kg"/>
    <n v="47360"/>
  </r>
  <r>
    <n v="56"/>
    <n v="290511"/>
    <n v="233"/>
    <x v="0"/>
    <x v="1"/>
    <n v="0.75735593010540003"/>
    <s v="H5"/>
    <s v="BEL"/>
    <x v="8"/>
    <s v="Alcohols; saturated monohydric, methanol (methyl alcohol)"/>
    <s v="EST"/>
    <s v="Estonia"/>
    <x v="1"/>
    <n v="53.87"/>
    <s v="Kg"/>
    <n v="53.87"/>
  </r>
  <r>
    <n v="56"/>
    <n v="290511"/>
    <n v="246"/>
    <x v="0"/>
    <x v="1"/>
    <n v="1.1127693932603999"/>
    <s v="H5"/>
    <s v="BEL"/>
    <x v="8"/>
    <s v="Alcohols; saturated monohydric, methanol (methyl alcohol)"/>
    <s v="FIN"/>
    <s v="Finland"/>
    <x v="1"/>
    <n v="109.93"/>
    <s v="Kg"/>
    <n v="109.93"/>
  </r>
  <r>
    <n v="56"/>
    <n v="290511"/>
    <n v="251"/>
    <x v="0"/>
    <x v="1"/>
    <n v="7626.6729986320697"/>
    <s v="H5"/>
    <s v="BEL"/>
    <x v="8"/>
    <s v="Alcohols; saturated monohydric, methanol (methyl alcohol)"/>
    <s v="FRA"/>
    <s v="France+Monac"/>
    <x v="1"/>
    <n v="17465540"/>
    <s v="Kg"/>
    <n v="17465540"/>
  </r>
  <r>
    <n v="56"/>
    <n v="290511"/>
    <n v="266"/>
    <x v="0"/>
    <x v="1"/>
    <n v="69.709424684462107"/>
    <s v="H5"/>
    <s v="BEL"/>
    <x v="8"/>
    <s v="Alcohols; saturated monohydric, methanol (methyl alcohol)"/>
    <s v="GAB"/>
    <s v="Gabon"/>
    <x v="1"/>
    <n v="91005"/>
    <s v="Kg"/>
    <n v="91005"/>
  </r>
  <r>
    <n v="56"/>
    <n v="290511"/>
    <n v="268"/>
    <x v="0"/>
    <x v="1"/>
    <n v="5.6771534880000002E-2"/>
    <s v="H5"/>
    <s v="BEL"/>
    <x v="8"/>
    <s v="Alcohols; saturated monohydric, methanol (methyl alcohol)"/>
    <s v="GEO"/>
    <s v="Georgia"/>
    <x v="1"/>
    <n v="5"/>
    <s v="Kg"/>
    <n v="5"/>
  </r>
  <r>
    <n v="56"/>
    <n v="290511"/>
    <n v="276"/>
    <x v="0"/>
    <x v="1"/>
    <n v="99912.612919260093"/>
    <s v="H5"/>
    <s v="BEL"/>
    <x v="8"/>
    <s v="Alcohols; saturated monohydric, methanol (methyl alcohol)"/>
    <s v="DEU"/>
    <s v="Germany"/>
    <x v="1"/>
    <n v="265748100"/>
    <s v="Kg"/>
    <n v="265748100"/>
  </r>
  <r>
    <n v="56"/>
    <n v="290511"/>
    <n v="288"/>
    <x v="0"/>
    <x v="1"/>
    <n v="422.82360519461298"/>
    <s v="H5"/>
    <s v="BEL"/>
    <x v="8"/>
    <s v="Alcohols; saturated monohydric, methanol (methyl alcohol)"/>
    <s v="GHA"/>
    <s v="Ghana"/>
    <x v="1"/>
    <n v="560036"/>
    <s v="Kg"/>
    <n v="560036"/>
  </r>
  <r>
    <n v="56"/>
    <n v="290511"/>
    <n v="300"/>
    <x v="0"/>
    <x v="1"/>
    <n v="66.721290428262606"/>
    <s v="H5"/>
    <s v="BEL"/>
    <x v="8"/>
    <s v="Alcohols; saturated monohydric, methanol (methyl alcohol)"/>
    <s v="GRC"/>
    <s v="Greece"/>
    <x v="1"/>
    <n v="26631.98"/>
    <s v="Kg"/>
    <n v="26631.98"/>
  </r>
  <r>
    <n v="56"/>
    <n v="290511"/>
    <n v="332"/>
    <x v="0"/>
    <x v="1"/>
    <n v="116.07213519227599"/>
    <s v="H5"/>
    <s v="BEL"/>
    <x v="8"/>
    <s v="Alcohols; saturated monohydric, methanol (methyl alcohol)"/>
    <s v="HTI"/>
    <s v="Haiti"/>
    <x v="1"/>
    <n v="158080"/>
    <s v="Kg"/>
    <n v="158080"/>
  </r>
  <r>
    <n v="56"/>
    <n v="290511"/>
    <n v="344"/>
    <x v="0"/>
    <x v="1"/>
    <n v="15.226255756250101"/>
    <s v="H5"/>
    <s v="BEL"/>
    <x v="8"/>
    <s v="Alcohols; saturated monohydric, methanol (methyl alcohol)"/>
    <s v="HKG"/>
    <s v="Hong Kong"/>
    <x v="1"/>
    <n v="2362.14"/>
    <s v="Kg"/>
    <n v="2362.14"/>
  </r>
  <r>
    <n v="56"/>
    <n v="290511"/>
    <n v="348"/>
    <x v="0"/>
    <x v="1"/>
    <n v="35.617526618867103"/>
    <s v="H5"/>
    <s v="BEL"/>
    <x v="8"/>
    <s v="Alcohols; saturated monohydric, methanol (methyl alcohol)"/>
    <s v="HUN"/>
    <s v="Hungary"/>
    <x v="1"/>
    <n v="7620.19"/>
    <s v="Kg"/>
    <n v="7620.19"/>
  </r>
  <r>
    <n v="56"/>
    <n v="290511"/>
    <n v="352"/>
    <x v="0"/>
    <x v="1"/>
    <n v="0.9710771041224"/>
    <s v="H5"/>
    <s v="BEL"/>
    <x v="8"/>
    <s v="Alcohols; saturated monohydric, methanol (methyl alcohol)"/>
    <s v="ISL"/>
    <s v="Iceland"/>
    <x v="1"/>
    <n v="15.82"/>
    <s v="Kg"/>
    <n v="15.82"/>
  </r>
  <r>
    <n v="56"/>
    <n v="290511"/>
    <n v="364"/>
    <x v="0"/>
    <x v="1"/>
    <n v="9.6521071218479992"/>
    <s v="H5"/>
    <s v="BEL"/>
    <x v="8"/>
    <s v="Alcohols; saturated monohydric, methanol (methyl alcohol)"/>
    <s v="IRN"/>
    <s v="Iran-Islam.R"/>
    <x v="1"/>
    <n v="2591.1999999999998"/>
    <s v="Kg"/>
    <n v="2591.1999999999998"/>
  </r>
  <r>
    <n v="56"/>
    <n v="290511"/>
    <n v="372"/>
    <x v="0"/>
    <x v="1"/>
    <n v="151.56754387413599"/>
    <s v="H5"/>
    <s v="BEL"/>
    <x v="8"/>
    <s v="Alcohols; saturated monohydric, methanol (methyl alcohol)"/>
    <s v="IRL"/>
    <s v="Ireland"/>
    <x v="1"/>
    <n v="189311.26"/>
    <s v="Kg"/>
    <n v="189311.26"/>
  </r>
  <r>
    <n v="56"/>
    <n v="290511"/>
    <n v="376"/>
    <x v="0"/>
    <x v="1"/>
    <n v="9.6643957936689002"/>
    <s v="H5"/>
    <s v="BEL"/>
    <x v="8"/>
    <s v="Alcohols; saturated monohydric, methanol (methyl alcohol)"/>
    <s v="ISR"/>
    <s v="Israel"/>
    <x v="1"/>
    <n v="4066.64"/>
    <s v="Kg"/>
    <n v="4066.64"/>
  </r>
  <r>
    <n v="56"/>
    <n v="290511"/>
    <n v="380"/>
    <x v="0"/>
    <x v="1"/>
    <n v="216.58534526130799"/>
    <s v="H5"/>
    <s v="BEL"/>
    <x v="8"/>
    <s v="Alcohols; saturated monohydric, methanol (methyl alcohol)"/>
    <s v="ITA"/>
    <s v="Italy"/>
    <x v="1"/>
    <n v="34571.870000000003"/>
    <s v="Kg"/>
    <n v="34571.870000000003"/>
  </r>
  <r>
    <n v="56"/>
    <n v="290511"/>
    <n v="384"/>
    <x v="0"/>
    <x v="1"/>
    <n v="1.2165785102691"/>
    <s v="H5"/>
    <s v="BEL"/>
    <x v="8"/>
    <s v="Alcohols; saturated monohydric, methanol (methyl alcohol)"/>
    <s v="CIV"/>
    <s v="Cote Divoire"/>
    <x v="1"/>
    <n v="308.10000000000002"/>
    <s v="Kg"/>
    <n v="308.10000000000002"/>
  </r>
  <r>
    <n v="56"/>
    <n v="290511"/>
    <n v="392"/>
    <x v="0"/>
    <x v="1"/>
    <n v="0.30925110885570001"/>
    <s v="H5"/>
    <s v="BEL"/>
    <x v="8"/>
    <s v="Alcohols; saturated monohydric, methanol (methyl alcohol)"/>
    <s v="JPN"/>
    <s v="Japan"/>
    <x v="1"/>
    <n v="23.1"/>
    <s v="Kg"/>
    <n v="23.1"/>
  </r>
  <r>
    <n v="56"/>
    <n v="290511"/>
    <n v="400"/>
    <x v="0"/>
    <x v="1"/>
    <n v="22.0733168218866"/>
    <s v="H5"/>
    <s v="BEL"/>
    <x v="8"/>
    <s v="Alcohols; saturated monohydric, methanol (methyl alcohol)"/>
    <s v="JOR"/>
    <s v="Jordan"/>
    <x v="1"/>
    <n v="6892.49"/>
    <s v="Kg"/>
    <n v="6892.49"/>
  </r>
  <r>
    <n v="56"/>
    <n v="290511"/>
    <n v="404"/>
    <x v="0"/>
    <x v="1"/>
    <n v="6.1975473969969004"/>
    <s v="H5"/>
    <s v="BEL"/>
    <x v="8"/>
    <s v="Alcohols; saturated monohydric, methanol (methyl alcohol)"/>
    <s v="KEN"/>
    <s v="Kenya"/>
    <x v="1"/>
    <n v="1975"/>
    <s v="Kg"/>
    <n v="1975"/>
  </r>
  <r>
    <n v="56"/>
    <n v="290511"/>
    <n v="410"/>
    <x v="0"/>
    <x v="1"/>
    <n v="35.7033226009545"/>
    <s v="H5"/>
    <s v="BEL"/>
    <x v="8"/>
    <s v="Alcohols; saturated monohydric, methanol (methyl alcohol)"/>
    <s v="KOR"/>
    <s v="Korea Rep."/>
    <x v="1"/>
    <n v="1711.25"/>
    <s v="Kg"/>
    <n v="1711.25"/>
  </r>
  <r>
    <n v="56"/>
    <n v="290511"/>
    <n v="414"/>
    <x v="0"/>
    <x v="1"/>
    <n v="9.1140785548289998"/>
    <s v="H5"/>
    <s v="BEL"/>
    <x v="8"/>
    <s v="Alcohols; saturated monohydric, methanol (methyl alcohol)"/>
    <s v="KWT"/>
    <s v="Kuwait"/>
    <x v="1"/>
    <n v="5016.54"/>
    <s v="Kg"/>
    <n v="5016.54"/>
  </r>
  <r>
    <n v="56"/>
    <n v="290511"/>
    <n v="422"/>
    <x v="0"/>
    <x v="1"/>
    <n v="16.817656498161298"/>
    <s v="H5"/>
    <s v="BEL"/>
    <x v="8"/>
    <s v="Alcohols; saturated monohydric, methanol (methyl alcohol)"/>
    <s v="LBN"/>
    <s v="Lebanon"/>
    <x v="1"/>
    <n v="6071"/>
    <s v="Kg"/>
    <n v="6071"/>
  </r>
  <r>
    <n v="56"/>
    <n v="290511"/>
    <n v="428"/>
    <x v="0"/>
    <x v="1"/>
    <n v="4.9042445228181002"/>
    <s v="H5"/>
    <s v="BEL"/>
    <x v="8"/>
    <s v="Alcohols; saturated monohydric, methanol (methyl alcohol)"/>
    <s v="LVA"/>
    <s v="Latvia"/>
    <x v="1"/>
    <n v="817.39"/>
    <s v="Kg"/>
    <n v="817.39"/>
  </r>
  <r>
    <n v="56"/>
    <n v="290511"/>
    <n v="434"/>
    <x v="0"/>
    <x v="1"/>
    <n v="2.0816229456E-2"/>
    <s v="H5"/>
    <s v="BEL"/>
    <x v="8"/>
    <s v="Alcohols; saturated monohydric, methanol (methyl alcohol)"/>
    <s v="LBY"/>
    <s v="Libya"/>
    <x v="1"/>
    <n v="2.97"/>
    <s v="Kg"/>
    <n v="2.97"/>
  </r>
  <r>
    <n v="56"/>
    <n v="290511"/>
    <n v="440"/>
    <x v="0"/>
    <x v="1"/>
    <n v="147.57870486904801"/>
    <s v="H5"/>
    <s v="BEL"/>
    <x v="8"/>
    <s v="Alcohols; saturated monohydric, methanol (methyl alcohol)"/>
    <s v="LTU"/>
    <s v="Lithuania"/>
    <x v="1"/>
    <n v="21159.26"/>
    <s v="Kg"/>
    <n v="21159.26"/>
  </r>
  <r>
    <n v="56"/>
    <n v="290511"/>
    <n v="442"/>
    <x v="0"/>
    <x v="1"/>
    <n v="27.297918385071299"/>
    <s v="H5"/>
    <s v="BEL"/>
    <x v="8"/>
    <s v="Alcohols; saturated monohydric, methanol (methyl alcohol)"/>
    <s v="LUX"/>
    <s v="Luxemberg"/>
    <x v="1"/>
    <n v="17857.61"/>
    <s v="Kg"/>
    <n v="17857.61"/>
  </r>
  <r>
    <n v="56"/>
    <n v="290511"/>
    <n v="458"/>
    <x v="0"/>
    <x v="1"/>
    <n v="1.5971252050116"/>
    <s v="H5"/>
    <s v="BEL"/>
    <x v="8"/>
    <s v="Alcohols; saturated monohydric, methanol (methyl alcohol)"/>
    <s v="MYS"/>
    <s v="Malaysia"/>
    <x v="1"/>
    <n v="170.08"/>
    <s v="Kg"/>
    <n v="170.08"/>
  </r>
  <r>
    <n v="56"/>
    <n v="290511"/>
    <n v="470"/>
    <x v="0"/>
    <x v="1"/>
    <n v="6.6915898518869996"/>
    <s v="H5"/>
    <s v="BEL"/>
    <x v="8"/>
    <s v="Alcohols; saturated monohydric, methanol (methyl alcohol)"/>
    <s v="MLT"/>
    <s v="Malta"/>
    <x v="1"/>
    <n v="1715.46"/>
    <s v="Kg"/>
    <n v="1715.46"/>
  </r>
  <r>
    <n v="56"/>
    <n v="290511"/>
    <n v="490"/>
    <x v="0"/>
    <x v="1"/>
    <n v="4.2655411006118999"/>
    <s v="H5"/>
    <s v="BEL"/>
    <x v="8"/>
    <s v="Alcohols; saturated monohydric, methanol (methyl alcohol)"/>
    <s v="OAS"/>
    <s v="Asia Othr.ns"/>
    <x v="1"/>
    <n v="385.17"/>
    <s v="Kg"/>
    <n v="385.17"/>
  </r>
  <r>
    <n v="56"/>
    <n v="290511"/>
    <n v="498"/>
    <x v="0"/>
    <x v="1"/>
    <n v="0.60993917786700003"/>
    <s v="H5"/>
    <s v="BEL"/>
    <x v="8"/>
    <s v="Alcohols; saturated monohydric, methanol (methyl alcohol)"/>
    <s v="MDA"/>
    <s v="Rep.Moldova"/>
    <x v="1"/>
    <n v="102.75"/>
    <s v="Kg"/>
    <n v="102.75"/>
  </r>
  <r>
    <n v="56"/>
    <n v="290511"/>
    <n v="504"/>
    <x v="0"/>
    <x v="1"/>
    <n v="17.381752661612701"/>
    <s v="H5"/>
    <s v="BEL"/>
    <x v="8"/>
    <s v="Alcohols; saturated monohydric, methanol (methyl alcohol)"/>
    <s v="MAR"/>
    <s v="Morocco"/>
    <x v="1"/>
    <n v="25813.57"/>
    <s v="Kg"/>
    <n v="25813.57"/>
  </r>
  <r>
    <n v="56"/>
    <n v="290511"/>
    <n v="528"/>
    <x v="0"/>
    <x v="1"/>
    <n v="23125.281736875801"/>
    <s v="H5"/>
    <s v="BEL"/>
    <x v="8"/>
    <s v="Alcohols; saturated monohydric, methanol (methyl alcohol)"/>
    <s v="NLD"/>
    <s v="Netherlands"/>
    <x v="1"/>
    <n v="62992430"/>
    <s v="Kg"/>
    <n v="62992430"/>
  </r>
  <r>
    <n v="56"/>
    <n v="290511"/>
    <n v="554"/>
    <x v="0"/>
    <x v="1"/>
    <n v="16.4357023424499"/>
    <s v="H5"/>
    <s v="BEL"/>
    <x v="8"/>
    <s v="Alcohols; saturated monohydric, methanol (methyl alcohol)"/>
    <s v="NZL"/>
    <s v="New Zealand"/>
    <x v="1"/>
    <n v="2232.2399999999998"/>
    <s v="Kg"/>
    <n v="2232.2399999999998"/>
  </r>
  <r>
    <n v="56"/>
    <n v="290511"/>
    <n v="566"/>
    <x v="0"/>
    <x v="1"/>
    <n v="39.983470544394898"/>
    <s v="H5"/>
    <s v="BEL"/>
    <x v="8"/>
    <s v="Alcohols; saturated monohydric, methanol (methyl alcohol)"/>
    <s v="NGA"/>
    <s v="Nigeria"/>
    <x v="1"/>
    <n v="49920"/>
    <s v="Kg"/>
    <n v="49920"/>
  </r>
  <r>
    <n v="56"/>
    <n v="290511"/>
    <n v="579"/>
    <x v="0"/>
    <x v="1"/>
    <n v="52.1510770671633"/>
    <s v="H5"/>
    <s v="BEL"/>
    <x v="8"/>
    <s v="Alcohols; saturated monohydric, methanol (methyl alcohol)"/>
    <s v="NOR"/>
    <s v="Norway,Sb,JM"/>
    <x v="1"/>
    <n v="776.5"/>
    <s v="Kg"/>
    <n v="776.5"/>
  </r>
  <r>
    <n v="56"/>
    <n v="290511"/>
    <n v="586"/>
    <x v="0"/>
    <x v="1"/>
    <n v="28.563687064833299"/>
    <s v="H5"/>
    <s v="BEL"/>
    <x v="8"/>
    <s v="Alcohols; saturated monohydric, methanol (methyl alcohol)"/>
    <s v="PAK"/>
    <s v="Pakistan"/>
    <x v="1"/>
    <n v="8609.11"/>
    <s v="Kg"/>
    <n v="8609.11"/>
  </r>
  <r>
    <n v="56"/>
    <n v="290511"/>
    <n v="616"/>
    <x v="0"/>
    <x v="1"/>
    <n v="280.279400038723"/>
    <s v="H5"/>
    <s v="BEL"/>
    <x v="8"/>
    <s v="Alcohols; saturated monohydric, methanol (methyl alcohol)"/>
    <s v="POL"/>
    <s v="Poland"/>
    <x v="1"/>
    <n v="735845.81"/>
    <s v="Kg"/>
    <n v="735845.81"/>
  </r>
  <r>
    <n v="56"/>
    <n v="290511"/>
    <n v="620"/>
    <x v="0"/>
    <x v="1"/>
    <n v="17.109024573529801"/>
    <s v="H5"/>
    <s v="BEL"/>
    <x v="8"/>
    <s v="Alcohols; saturated monohydric, methanol (methyl alcohol)"/>
    <s v="PRT"/>
    <s v="Portugal"/>
    <x v="1"/>
    <n v="4568.97"/>
    <s v="Kg"/>
    <n v="4568.97"/>
  </r>
  <r>
    <n v="56"/>
    <n v="290511"/>
    <n v="634"/>
    <x v="0"/>
    <x v="1"/>
    <n v="1.169611892559"/>
    <s v="H5"/>
    <s v="BEL"/>
    <x v="8"/>
    <s v="Alcohols; saturated monohydric, methanol (methyl alcohol)"/>
    <s v="QAT"/>
    <s v="Qatar"/>
    <x v="1"/>
    <n v="109.13"/>
    <s v="Kg"/>
    <n v="109.13"/>
  </r>
  <r>
    <n v="56"/>
    <n v="290511"/>
    <n v="642"/>
    <x v="0"/>
    <x v="1"/>
    <n v="6.7553986916115001"/>
    <s v="H5"/>
    <s v="BEL"/>
    <x v="8"/>
    <s v="Alcohols; saturated monohydric, methanol (methyl alcohol)"/>
    <s v="ROM"/>
    <s v="Romania"/>
    <x v="1"/>
    <n v="1417.26"/>
    <s v="Kg"/>
    <n v="1417.26"/>
  </r>
  <r>
    <n v="56"/>
    <n v="290511"/>
    <n v="643"/>
    <x v="0"/>
    <x v="1"/>
    <n v="4.59731158497E-2"/>
    <s v="H5"/>
    <s v="BEL"/>
    <x v="8"/>
    <s v="Alcohols; saturated monohydric, methanol (methyl alcohol)"/>
    <s v="RUS"/>
    <s v="Russian Fed"/>
    <x v="1"/>
    <n v="0"/>
    <s v="N.Q."/>
    <m/>
  </r>
  <r>
    <n v="56"/>
    <n v="290511"/>
    <n v="646"/>
    <x v="0"/>
    <x v="1"/>
    <n v="6.7771019762999998E-3"/>
    <s v="H5"/>
    <s v="BEL"/>
    <x v="8"/>
    <s v="Alcohols; saturated monohydric, methanol (methyl alcohol)"/>
    <s v="RWA"/>
    <s v="Rwanda"/>
    <x v="1"/>
    <n v="1.18"/>
    <s v="Kg"/>
    <n v="1.18"/>
  </r>
  <r>
    <n v="56"/>
    <n v="290511"/>
    <n v="682"/>
    <x v="0"/>
    <x v="1"/>
    <n v="34.881921283062603"/>
    <s v="H5"/>
    <s v="BEL"/>
    <x v="8"/>
    <s v="Alcohols; saturated monohydric, methanol (methyl alcohol)"/>
    <s v="SAU"/>
    <s v="Saudi Arabia"/>
    <x v="1"/>
    <n v="12061.4"/>
    <s v="Kg"/>
    <n v="12061.4"/>
  </r>
  <r>
    <n v="56"/>
    <n v="290511"/>
    <n v="686"/>
    <x v="0"/>
    <x v="1"/>
    <n v="0.67120512592500003"/>
    <s v="H5"/>
    <s v="BEL"/>
    <x v="8"/>
    <s v="Alcohols; saturated monohydric, methanol (methyl alcohol)"/>
    <s v="SEN"/>
    <s v="Senegal"/>
    <x v="1"/>
    <n v="160"/>
    <s v="Kg"/>
    <n v="160"/>
  </r>
  <r>
    <n v="56"/>
    <n v="290511"/>
    <n v="699"/>
    <x v="0"/>
    <x v="1"/>
    <n v="8.5779541997090991"/>
    <s v="H5"/>
    <s v="BEL"/>
    <x v="8"/>
    <s v="Alcohols; saturated monohydric, methanol (methyl alcohol)"/>
    <s v="IND"/>
    <s v="India"/>
    <x v="1"/>
    <n v="1803.7584751331599"/>
    <s v="Kg"/>
    <n v="1803.76"/>
  </r>
  <r>
    <n v="56"/>
    <n v="290511"/>
    <n v="702"/>
    <x v="0"/>
    <x v="1"/>
    <n v="3.4992318263598001"/>
    <s v="H5"/>
    <s v="BEL"/>
    <x v="8"/>
    <s v="Alcohols; saturated monohydric, methanol (methyl alcohol)"/>
    <s v="SGP"/>
    <s v="Singapore"/>
    <x v="1"/>
    <n v="495.57"/>
    <s v="Kg"/>
    <n v="495.57"/>
  </r>
  <r>
    <n v="56"/>
    <n v="290511"/>
    <n v="703"/>
    <x v="0"/>
    <x v="1"/>
    <n v="1.4058524420784"/>
    <s v="H5"/>
    <s v="BEL"/>
    <x v="8"/>
    <s v="Alcohols; saturated monohydric, methanol (methyl alcohol)"/>
    <s v="SVK"/>
    <s v="Slovakia"/>
    <x v="1"/>
    <n v="92.17"/>
    <s v="Kg"/>
    <n v="92.17"/>
  </r>
  <r>
    <n v="56"/>
    <n v="290511"/>
    <n v="704"/>
    <x v="0"/>
    <x v="1"/>
    <n v="0.2759687965323"/>
    <s v="H5"/>
    <s v="BEL"/>
    <x v="8"/>
    <s v="Alcohols; saturated monohydric, methanol (methyl alcohol)"/>
    <s v="VNM"/>
    <s v="Viet Nam"/>
    <x v="1"/>
    <n v="26.76"/>
    <s v="Kg"/>
    <n v="26.76"/>
  </r>
  <r>
    <n v="56"/>
    <n v="290511"/>
    <n v="705"/>
    <x v="0"/>
    <x v="1"/>
    <n v="8.6699240862146993"/>
    <s v="H5"/>
    <s v="BEL"/>
    <x v="8"/>
    <s v="Alcohols; saturated monohydric, methanol (methyl alcohol)"/>
    <s v="SVN"/>
    <s v="Slovenia"/>
    <x v="1"/>
    <n v="1741.13"/>
    <s v="Kg"/>
    <n v="1741.13"/>
  </r>
  <r>
    <n v="56"/>
    <n v="290511"/>
    <n v="710"/>
    <x v="0"/>
    <x v="1"/>
    <n v="8.2621980191483999"/>
    <s v="H5"/>
    <s v="BEL"/>
    <x v="8"/>
    <s v="Alcohols; saturated monohydric, methanol (methyl alcohol)"/>
    <s v="ZAF"/>
    <s v="South Africa"/>
    <x v="1"/>
    <n v="1918.88"/>
    <s v="Kg"/>
    <n v="1918.88"/>
  </r>
  <r>
    <n v="56"/>
    <n v="290511"/>
    <n v="724"/>
    <x v="0"/>
    <x v="1"/>
    <n v="1619.3220827136699"/>
    <s v="H5"/>
    <s v="BEL"/>
    <x v="8"/>
    <s v="Alcohols; saturated monohydric, methanol (methyl alcohol)"/>
    <s v="ESP"/>
    <s v="Spain"/>
    <x v="1"/>
    <n v="3164756.83"/>
    <s v="Kg"/>
    <n v="3164756.83"/>
  </r>
  <r>
    <n v="56"/>
    <n v="290511"/>
    <n v="729"/>
    <x v="0"/>
    <x v="1"/>
    <n v="2.3643215344962001"/>
    <s v="H5"/>
    <s v="BEL"/>
    <x v="8"/>
    <s v="Alcohols; saturated monohydric, methanol (methyl alcohol)"/>
    <s v="SUD"/>
    <s v="Sudan"/>
    <x v="1"/>
    <n v="580.65"/>
    <s v="Kg"/>
    <n v="580.65"/>
  </r>
  <r>
    <n v="56"/>
    <n v="290511"/>
    <n v="752"/>
    <x v="0"/>
    <x v="1"/>
    <n v="403.21819430357198"/>
    <s v="H5"/>
    <s v="BEL"/>
    <x v="8"/>
    <s v="Alcohols; saturated monohydric, methanol (methyl alcohol)"/>
    <s v="SWE"/>
    <s v="Sweden"/>
    <x v="1"/>
    <n v="231445.59"/>
    <s v="Kg"/>
    <n v="231445.59"/>
  </r>
  <r>
    <n v="56"/>
    <n v="290511"/>
    <n v="757"/>
    <x v="0"/>
    <x v="1"/>
    <n v="146.713589469299"/>
    <s v="H5"/>
    <s v="BEL"/>
    <x v="8"/>
    <s v="Alcohols; saturated monohydric, methanol (methyl alcohol)"/>
    <s v="CHE"/>
    <s v="Switz.Liecht"/>
    <x v="1"/>
    <n v="20476.849999999999"/>
    <s v="Kg"/>
    <n v="20476.849999999999"/>
  </r>
  <r>
    <n v="56"/>
    <n v="290511"/>
    <n v="764"/>
    <x v="0"/>
    <x v="1"/>
    <n v="5.1962749327601996"/>
    <s v="H5"/>
    <s v="BEL"/>
    <x v="8"/>
    <s v="Alcohols; saturated monohydric, methanol (methyl alcohol)"/>
    <s v="THA"/>
    <s v="Thailand"/>
    <x v="1"/>
    <n v="1256.1300000000001"/>
    <s v="Kg"/>
    <n v="1256.1300000000001"/>
  </r>
  <r>
    <n v="56"/>
    <n v="290511"/>
    <n v="780"/>
    <x v="0"/>
    <x v="1"/>
    <n v="23.119734483756002"/>
    <s v="H5"/>
    <s v="BEL"/>
    <x v="8"/>
    <s v="Alcohols; saturated monohydric, methanol (methyl alcohol)"/>
    <s v="TTO"/>
    <s v="Trinidad Tbg"/>
    <x v="1"/>
    <n v="24320"/>
    <s v="Kg"/>
    <n v="24320"/>
  </r>
  <r>
    <n v="56"/>
    <n v="290511"/>
    <n v="784"/>
    <x v="0"/>
    <x v="1"/>
    <n v="5.3838338911200001"/>
    <s v="H5"/>
    <s v="BEL"/>
    <x v="8"/>
    <s v="Alcohols; saturated monohydric, methanol (methyl alcohol)"/>
    <s v="ARE"/>
    <s v="Untd Arab Em"/>
    <x v="1"/>
    <n v="2542.0377362805102"/>
    <s v="Kg"/>
    <n v="2542.04"/>
  </r>
  <r>
    <n v="56"/>
    <n v="290511"/>
    <n v="788"/>
    <x v="0"/>
    <x v="1"/>
    <n v="4.9216308053751003"/>
    <s v="H5"/>
    <s v="BEL"/>
    <x v="8"/>
    <s v="Alcohols; saturated monohydric, methanol (methyl alcohol)"/>
    <s v="TUN"/>
    <s v="Tunisia"/>
    <x v="1"/>
    <n v="1992.91"/>
    <s v="Kg"/>
    <n v="1992.91"/>
  </r>
  <r>
    <n v="56"/>
    <n v="290511"/>
    <n v="800"/>
    <x v="0"/>
    <x v="1"/>
    <n v="0.1249328589453"/>
    <s v="H5"/>
    <s v="BEL"/>
    <x v="8"/>
    <s v="Alcohols; saturated monohydric, methanol (methyl alcohol)"/>
    <s v="UGA"/>
    <s v="Uganda"/>
    <x v="1"/>
    <n v="4.03"/>
    <s v="Kg"/>
    <n v="4.03"/>
  </r>
  <r>
    <n v="56"/>
    <n v="290511"/>
    <n v="804"/>
    <x v="0"/>
    <x v="1"/>
    <n v="4.9021747272756002"/>
    <s v="H5"/>
    <s v="BEL"/>
    <x v="8"/>
    <s v="Alcohols; saturated monohydric, methanol (methyl alcohol)"/>
    <s v="UKR"/>
    <s v="Ukraine"/>
    <x v="1"/>
    <n v="1235.97"/>
    <s v="Kg"/>
    <n v="1235.97"/>
  </r>
  <r>
    <n v="56"/>
    <n v="290511"/>
    <n v="807"/>
    <x v="0"/>
    <x v="1"/>
    <n v="1.6814309343084"/>
    <s v="H5"/>
    <s v="BEL"/>
    <x v="8"/>
    <s v="Alcohols; saturated monohydric, methanol (methyl alcohol)"/>
    <s v="MKD"/>
    <s v="TFYR Macedna"/>
    <x v="1"/>
    <n v="310.47000000000003"/>
    <s v="Kg"/>
    <n v="310.47000000000003"/>
  </r>
  <r>
    <n v="56"/>
    <n v="290511"/>
    <n v="818"/>
    <x v="0"/>
    <x v="1"/>
    <n v="100.12786144863099"/>
    <s v="H5"/>
    <s v="BEL"/>
    <x v="8"/>
    <s v="Alcohols; saturated monohydric, methanol (methyl alcohol)"/>
    <s v="EGY"/>
    <s v="Egypt"/>
    <x v="1"/>
    <n v="37474.589999999997"/>
    <s v="Kg"/>
    <n v="37474.589999999997"/>
  </r>
  <r>
    <n v="56"/>
    <n v="290511"/>
    <n v="826"/>
    <x v="0"/>
    <x v="1"/>
    <n v="9985.7155018560206"/>
    <s v="H5"/>
    <s v="BEL"/>
    <x v="8"/>
    <s v="Alcohols; saturated monohydric, methanol (methyl alcohol)"/>
    <s v="GBR"/>
    <s v="Untd.Kingdom"/>
    <x v="1"/>
    <n v="27062511.73"/>
    <s v="Kg"/>
    <n v="27062511.73"/>
  </r>
  <r>
    <n v="56"/>
    <n v="290511"/>
    <n v="834"/>
    <x v="0"/>
    <x v="1"/>
    <n v="0.72900564487469999"/>
    <s v="H5"/>
    <s v="BEL"/>
    <x v="8"/>
    <s v="Alcohols; saturated monohydric, methanol (methyl alcohol)"/>
    <s v="TZA"/>
    <s v="Tanzania"/>
    <x v="1"/>
    <n v="284.39999999999998"/>
    <s v="Kg"/>
    <n v="284.39999999999998"/>
  </r>
  <r>
    <n v="56"/>
    <n v="290511"/>
    <n v="842"/>
    <x v="0"/>
    <x v="1"/>
    <n v="149.86193772789099"/>
    <s v="H5"/>
    <s v="BEL"/>
    <x v="8"/>
    <s v="Alcohols; saturated monohydric, methanol (methyl alcohol)"/>
    <s v="USA"/>
    <s v="USA,PR,USVI"/>
    <x v="1"/>
    <n v="4226.78"/>
    <s v="Kg"/>
    <n v="4226.78"/>
  </r>
  <r>
    <n v="56"/>
    <n v="290511"/>
    <n v="858"/>
    <x v="0"/>
    <x v="1"/>
    <n v="0.29667857936039999"/>
    <s v="H5"/>
    <s v="BEL"/>
    <x v="8"/>
    <s v="Alcohols; saturated monohydric, methanol (methyl alcohol)"/>
    <s v="URY"/>
    <s v="Uruguay"/>
    <x v="1"/>
    <n v="7.91"/>
    <s v="Kg"/>
    <n v="7.91"/>
  </r>
  <r>
    <n v="76"/>
    <n v="290511"/>
    <n v="0"/>
    <x v="0"/>
    <x v="1"/>
    <n v="626.70600000000002"/>
    <s v="H5"/>
    <s v="BRA"/>
    <x v="13"/>
    <s v="Alcohols; saturated monohydric, methanol (methyl alcohol)"/>
    <s v="WLD"/>
    <s v="World"/>
    <x v="1"/>
    <n v="873032.01701524295"/>
    <s v="Kg"/>
    <n v="872331.02"/>
  </r>
  <r>
    <n v="76"/>
    <n v="290511"/>
    <n v="24"/>
    <x v="0"/>
    <x v="1"/>
    <n v="3.4000000000000002E-2"/>
    <s v="H5"/>
    <s v="BRA"/>
    <x v="13"/>
    <s v="Alcohols; saturated monohydric, methanol (methyl alcohol)"/>
    <s v="AGO"/>
    <s v="Angola"/>
    <x v="1"/>
    <n v="2"/>
    <s v="Kg"/>
    <n v="2"/>
  </r>
  <r>
    <n v="76"/>
    <n v="290511"/>
    <n v="156"/>
    <x v="0"/>
    <x v="1"/>
    <n v="75.930000000000007"/>
    <s v="H5"/>
    <s v="BRA"/>
    <x v="13"/>
    <s v="Alcohols; saturated monohydric, methanol (methyl alcohol)"/>
    <s v="CHN"/>
    <s v="China"/>
    <x v="1"/>
    <n v="14398"/>
    <s v="Kg"/>
    <n v="13677"/>
  </r>
  <r>
    <n v="76"/>
    <n v="290511"/>
    <n v="430"/>
    <x v="0"/>
    <x v="1"/>
    <n v="3.2559999999999998"/>
    <s v="H5"/>
    <s v="BRA"/>
    <x v="13"/>
    <s v="Alcohols; saturated monohydric, methanol (methyl alcohol)"/>
    <s v="LBR"/>
    <s v="Liberia"/>
    <x v="1"/>
    <n v="262"/>
    <s v="Kg"/>
    <n v="262"/>
  </r>
  <r>
    <n v="76"/>
    <n v="290511"/>
    <n v="470"/>
    <x v="0"/>
    <x v="1"/>
    <n v="7.0999999999999994E-2"/>
    <s v="H5"/>
    <s v="BRA"/>
    <x v="13"/>
    <s v="Alcohols; saturated monohydric, methanol (methyl alcohol)"/>
    <s v="MLT"/>
    <s v="Malta"/>
    <x v="1"/>
    <n v="5"/>
    <s v="Kg"/>
    <n v="5"/>
  </r>
  <r>
    <n v="76"/>
    <n v="290511"/>
    <n v="490"/>
    <x v="0"/>
    <x v="1"/>
    <n v="0.02"/>
    <s v="H5"/>
    <s v="BRA"/>
    <x v="13"/>
    <s v="Alcohols; saturated monohydric, methanol (methyl alcohol)"/>
    <s v="OAS"/>
    <s v="Asia Othr.ns"/>
    <x v="1"/>
    <n v="27.838604290217202"/>
    <s v="Kg"/>
    <n v="27.84"/>
  </r>
  <r>
    <n v="76"/>
    <n v="290511"/>
    <n v="528"/>
    <x v="0"/>
    <x v="1"/>
    <n v="1.946"/>
    <s v="H5"/>
    <s v="BRA"/>
    <x v="13"/>
    <s v="Alcohols; saturated monohydric, methanol (methyl alcohol)"/>
    <s v="NLD"/>
    <s v="Netherlands"/>
    <x v="1"/>
    <n v="509"/>
    <s v="Kg"/>
    <n v="509"/>
  </r>
  <r>
    <n v="76"/>
    <n v="290511"/>
    <n v="584"/>
    <x v="0"/>
    <x v="1"/>
    <n v="0.26700000000000002"/>
    <s v="H5"/>
    <s v="BRA"/>
    <x v="13"/>
    <s v="Alcohols; saturated monohydric, methanol (methyl alcohol)"/>
    <s v="MHL"/>
    <s v="Marshall Is"/>
    <x v="1"/>
    <n v="160"/>
    <s v="Kg"/>
    <n v="180"/>
  </r>
  <r>
    <n v="76"/>
    <n v="290511"/>
    <n v="591"/>
    <x v="0"/>
    <x v="1"/>
    <n v="0.315"/>
    <s v="H5"/>
    <s v="BRA"/>
    <x v="13"/>
    <s v="Alcohols; saturated monohydric, methanol (methyl alcohol)"/>
    <s v="PAN"/>
    <s v="Panama"/>
    <x v="1"/>
    <n v="16"/>
    <s v="Kg"/>
    <n v="16"/>
  </r>
  <r>
    <n v="76"/>
    <n v="290511"/>
    <n v="600"/>
    <x v="0"/>
    <x v="1"/>
    <n v="2.085"/>
    <s v="H5"/>
    <s v="BRA"/>
    <x v="13"/>
    <s v="Alcohols; saturated monohydric, methanol (methyl alcohol)"/>
    <s v="PRY"/>
    <s v="Paraguay"/>
    <x v="1"/>
    <n v="954.17841095260496"/>
    <s v="Kg"/>
    <n v="954.18"/>
  </r>
  <r>
    <n v="76"/>
    <n v="290511"/>
    <n v="702"/>
    <x v="0"/>
    <x v="1"/>
    <n v="0.44900000000000001"/>
    <s v="H5"/>
    <s v="BRA"/>
    <x v="13"/>
    <s v="Alcohols; saturated monohydric, methanol (methyl alcohol)"/>
    <s v="SGP"/>
    <s v="Singapore"/>
    <x v="1"/>
    <n v="48"/>
    <s v="Kg"/>
    <n v="48"/>
  </r>
  <r>
    <n v="76"/>
    <n v="290511"/>
    <n v="826"/>
    <x v="0"/>
    <x v="1"/>
    <n v="0.189"/>
    <s v="H5"/>
    <s v="BRA"/>
    <x v="13"/>
    <s v="Alcohols; saturated monohydric, methanol (methyl alcohol)"/>
    <s v="GBR"/>
    <s v="Untd.Kingdom"/>
    <x v="1"/>
    <n v="50"/>
    <s v="Kg"/>
    <n v="50"/>
  </r>
  <r>
    <n v="76"/>
    <n v="290511"/>
    <n v="858"/>
    <x v="0"/>
    <x v="1"/>
    <n v="542.14400000000001"/>
    <s v="H5"/>
    <s v="BRA"/>
    <x v="13"/>
    <s v="Alcohols; saturated monohydric, methanol (methyl alcohol)"/>
    <s v="URY"/>
    <s v="Uruguay"/>
    <x v="1"/>
    <n v="856600"/>
    <s v="Kg"/>
    <n v="856600"/>
  </r>
  <r>
    <n v="96"/>
    <n v="290511"/>
    <n v="0"/>
    <x v="0"/>
    <x v="1"/>
    <n v="193811.21325999999"/>
    <s v="H5"/>
    <s v="BRN"/>
    <x v="15"/>
    <s v="Alcohols; saturated monohydric, methanol (methyl alcohol)"/>
    <s v="WLD"/>
    <s v="World"/>
    <x v="1"/>
    <n v="563329700"/>
    <s v="Kg"/>
    <n v="563329700"/>
  </r>
  <r>
    <n v="96"/>
    <n v="290511"/>
    <n v="156"/>
    <x v="0"/>
    <x v="1"/>
    <n v="25918.168119999998"/>
    <s v="H5"/>
    <s v="BRN"/>
    <x v="15"/>
    <s v="Alcohols; saturated monohydric, methanol (methyl alcohol)"/>
    <s v="CHN"/>
    <s v="China"/>
    <x v="1"/>
    <n v="82072800"/>
    <s v="Kg"/>
    <n v="82072800"/>
  </r>
  <r>
    <n v="96"/>
    <n v="290511"/>
    <n v="360"/>
    <x v="0"/>
    <x v="1"/>
    <n v="47703.901059999997"/>
    <s v="H5"/>
    <s v="BRN"/>
    <x v="15"/>
    <s v="Alcohols; saturated monohydric, methanol (methyl alcohol)"/>
    <s v="IDN"/>
    <s v="Indonesia"/>
    <x v="1"/>
    <n v="129469000"/>
    <s v="Kg"/>
    <n v="129469000"/>
  </r>
  <r>
    <n v="96"/>
    <n v="290511"/>
    <n v="392"/>
    <x v="0"/>
    <x v="1"/>
    <n v="22329.552800000001"/>
    <s v="H5"/>
    <s v="BRN"/>
    <x v="15"/>
    <s v="Alcohols; saturated monohydric, methanol (methyl alcohol)"/>
    <s v="JPN"/>
    <s v="Japan"/>
    <x v="1"/>
    <n v="71673200"/>
    <s v="Kg"/>
    <n v="71673200"/>
  </r>
  <r>
    <n v="96"/>
    <n v="290511"/>
    <n v="410"/>
    <x v="0"/>
    <x v="1"/>
    <n v="10893.686100000001"/>
    <s v="H5"/>
    <s v="BRN"/>
    <x v="15"/>
    <s v="Alcohols; saturated monohydric, methanol (methyl alcohol)"/>
    <s v="KOR"/>
    <s v="Korea Rep."/>
    <x v="1"/>
    <n v="30013200"/>
    <s v="Kg"/>
    <n v="30013200"/>
  </r>
  <r>
    <n v="96"/>
    <n v="290511"/>
    <n v="458"/>
    <x v="0"/>
    <x v="1"/>
    <n v="3825.7282799999998"/>
    <s v="H5"/>
    <s v="BRN"/>
    <x v="15"/>
    <s v="Alcohols; saturated monohydric, methanol (methyl alcohol)"/>
    <s v="MYS"/>
    <s v="Malaysia"/>
    <x v="1"/>
    <n v="10320400"/>
    <s v="Kg"/>
    <n v="10320400"/>
  </r>
  <r>
    <n v="96"/>
    <n v="290511"/>
    <n v="490"/>
    <x v="0"/>
    <x v="1"/>
    <n v="16840.518789999998"/>
    <s v="H5"/>
    <s v="BRN"/>
    <x v="15"/>
    <s v="Alcohols; saturated monohydric, methanol (methyl alcohol)"/>
    <s v="OAS"/>
    <s v="Asia Othr.ns"/>
    <x v="1"/>
    <n v="47279600"/>
    <s v="Kg"/>
    <n v="47279600"/>
  </r>
  <r>
    <n v="96"/>
    <n v="290511"/>
    <n v="608"/>
    <x v="0"/>
    <x v="1"/>
    <n v="10764.03926"/>
    <s v="H5"/>
    <s v="BRN"/>
    <x v="15"/>
    <s v="Alcohols; saturated monohydric, methanol (methyl alcohol)"/>
    <s v="PHL"/>
    <s v="Philippines"/>
    <x v="1"/>
    <n v="29733000"/>
    <s v="Kg"/>
    <n v="29733000"/>
  </r>
  <r>
    <n v="96"/>
    <n v="290511"/>
    <n v="702"/>
    <x v="0"/>
    <x v="1"/>
    <n v="4481.6737999999996"/>
    <s v="H5"/>
    <s v="BRN"/>
    <x v="15"/>
    <s v="Alcohols; saturated monohydric, methanol (methyl alcohol)"/>
    <s v="SGP"/>
    <s v="Singapore"/>
    <x v="1"/>
    <n v="14367200"/>
    <s v="Kg"/>
    <n v="14367200"/>
  </r>
  <r>
    <n v="96"/>
    <n v="290511"/>
    <n v="704"/>
    <x v="0"/>
    <x v="1"/>
    <n v="23644.615600000001"/>
    <s v="H5"/>
    <s v="BRN"/>
    <x v="15"/>
    <s v="Alcohols; saturated monohydric, methanol (methyl alcohol)"/>
    <s v="VNM"/>
    <s v="Viet Nam"/>
    <x v="1"/>
    <n v="68331500"/>
    <s v="Kg"/>
    <n v="68331500"/>
  </r>
  <r>
    <n v="96"/>
    <n v="290511"/>
    <n v="764"/>
    <x v="0"/>
    <x v="1"/>
    <n v="27409.329450000001"/>
    <s v="H5"/>
    <s v="BRN"/>
    <x v="15"/>
    <s v="Alcohols; saturated monohydric, methanol (methyl alcohol)"/>
    <s v="THA"/>
    <s v="Thailand"/>
    <x v="1"/>
    <n v="80069800"/>
    <s v="Kg"/>
    <n v="80069800"/>
  </r>
  <r>
    <n v="97"/>
    <n v="290511"/>
    <n v="0"/>
    <x v="0"/>
    <x v="1"/>
    <n v="181809.09033800001"/>
    <s v="H5"/>
    <s v="EUN"/>
    <x v="16"/>
    <s v="Alcohols; saturated monohydric, methanol (methyl alcohol)"/>
    <s v="WLD"/>
    <s v="World"/>
    <x v="1"/>
    <n v="400412583.37599999"/>
    <s v="Kg"/>
    <n v="400412583.38"/>
  </r>
  <r>
    <n v="97"/>
    <n v="290511"/>
    <n v="8"/>
    <x v="0"/>
    <x v="1"/>
    <n v="9.2551400000000008"/>
    <s v="H5"/>
    <s v="EUN"/>
    <x v="16"/>
    <s v="Alcohols; saturated monohydric, methanol (methyl alcohol)"/>
    <s v="ALB"/>
    <s v="Albania"/>
    <x v="1"/>
    <n v="1949"/>
    <s v="Kg"/>
    <n v="1949"/>
  </r>
  <r>
    <n v="97"/>
    <n v="290511"/>
    <n v="10"/>
    <x v="0"/>
    <x v="1"/>
    <n v="1.0635E-2"/>
    <s v="H5"/>
    <s v="EUN"/>
    <x v="16"/>
    <s v="Alcohols; saturated monohydric, methanol (methyl alcohol)"/>
    <s v="ATA"/>
    <s v="Antarctica"/>
    <x v="1"/>
    <n v="1"/>
    <s v="Kg"/>
    <n v="1"/>
  </r>
  <r>
    <n v="97"/>
    <n v="290511"/>
    <n v="12"/>
    <x v="0"/>
    <x v="1"/>
    <n v="95.077890999999994"/>
    <s v="H5"/>
    <s v="EUN"/>
    <x v="16"/>
    <s v="Alcohols; saturated monohydric, methanol (methyl alcohol)"/>
    <s v="DZA"/>
    <s v="Algeria"/>
    <x v="1"/>
    <n v="22349"/>
    <s v="Kg"/>
    <n v="22349"/>
  </r>
  <r>
    <n v="97"/>
    <n v="290511"/>
    <n v="20"/>
    <x v="0"/>
    <x v="1"/>
    <n v="7.5133020000000004"/>
    <s v="H5"/>
    <s v="EUN"/>
    <x v="16"/>
    <s v="Alcohols; saturated monohydric, methanol (methyl alcohol)"/>
    <s v="AND"/>
    <s v="Andorra"/>
    <x v="1"/>
    <n v="2736"/>
    <s v="Kg"/>
    <n v="2736"/>
  </r>
  <r>
    <n v="97"/>
    <n v="290511"/>
    <n v="24"/>
    <x v="0"/>
    <x v="1"/>
    <n v="10902.788752"/>
    <s v="H5"/>
    <s v="EUN"/>
    <x v="16"/>
    <s v="Alcohols; saturated monohydric, methanol (methyl alcohol)"/>
    <s v="AGO"/>
    <s v="Angola"/>
    <x v="1"/>
    <n v="24260762"/>
    <s v="Kg"/>
    <n v="24260762"/>
  </r>
  <r>
    <n v="97"/>
    <n v="290511"/>
    <n v="31"/>
    <x v="0"/>
    <x v="1"/>
    <n v="5.8648189999999998"/>
    <s v="H5"/>
    <s v="EUN"/>
    <x v="16"/>
    <s v="Alcohols; saturated monohydric, methanol (methyl alcohol)"/>
    <s v="AZE"/>
    <s v="Azerbaijan"/>
    <x v="1"/>
    <n v="512"/>
    <s v="Kg"/>
    <n v="512"/>
  </r>
  <r>
    <n v="97"/>
    <n v="290511"/>
    <n v="32"/>
    <x v="0"/>
    <x v="1"/>
    <n v="254.88504"/>
    <s v="H5"/>
    <s v="EUN"/>
    <x v="16"/>
    <s v="Alcohols; saturated monohydric, methanol (methyl alcohol)"/>
    <s v="ARG"/>
    <s v="Argentina"/>
    <x v="1"/>
    <n v="60711"/>
    <s v="Kg"/>
    <n v="60711"/>
  </r>
  <r>
    <n v="97"/>
    <n v="290511"/>
    <n v="36"/>
    <x v="0"/>
    <x v="1"/>
    <n v="309.73048799999998"/>
    <s v="H5"/>
    <s v="EUN"/>
    <x v="16"/>
    <s v="Alcohols; saturated monohydric, methanol (methyl alcohol)"/>
    <s v="AUS"/>
    <s v="Australia"/>
    <x v="1"/>
    <n v="114135"/>
    <s v="Kg"/>
    <n v="114135"/>
  </r>
  <r>
    <n v="97"/>
    <n v="290511"/>
    <n v="44"/>
    <x v="0"/>
    <x v="1"/>
    <n v="0.173711"/>
    <s v="H5"/>
    <s v="EUN"/>
    <x v="16"/>
    <s v="Alcohols; saturated monohydric, methanol (methyl alcohol)"/>
    <s v="BHS"/>
    <s v="Bahamas"/>
    <x v="1"/>
    <n v="382.57799999999997"/>
    <s v="Kg"/>
    <n v="382.58"/>
  </r>
  <r>
    <n v="97"/>
    <n v="290511"/>
    <n v="48"/>
    <x v="0"/>
    <x v="1"/>
    <n v="1.4381390000000001"/>
    <s v="H5"/>
    <s v="EUN"/>
    <x v="16"/>
    <s v="Alcohols; saturated monohydric, methanol (methyl alcohol)"/>
    <s v="BHR"/>
    <s v="Bahrain"/>
    <x v="1"/>
    <n v="247"/>
    <s v="Kg"/>
    <n v="247"/>
  </r>
  <r>
    <n v="97"/>
    <n v="290511"/>
    <n v="50"/>
    <x v="0"/>
    <x v="1"/>
    <n v="514.95541500000002"/>
    <s v="H5"/>
    <s v="EUN"/>
    <x v="16"/>
    <s v="Alcohols; saturated monohydric, methanol (methyl alcohol)"/>
    <s v="BGD"/>
    <s v="Bangladesh"/>
    <x v="1"/>
    <n v="113360"/>
    <s v="Kg"/>
    <n v="113360"/>
  </r>
  <r>
    <n v="97"/>
    <n v="290511"/>
    <n v="51"/>
    <x v="0"/>
    <x v="1"/>
    <n v="0.224525"/>
    <s v="H5"/>
    <s v="EUN"/>
    <x v="16"/>
    <s v="Alcohols; saturated monohydric, methanol (methyl alcohol)"/>
    <s v="ARM"/>
    <s v="Armenia"/>
    <x v="1"/>
    <n v="494.488"/>
    <s v="Kg"/>
    <n v="494.49"/>
  </r>
  <r>
    <n v="97"/>
    <n v="290511"/>
    <n v="68"/>
    <x v="0"/>
    <x v="1"/>
    <n v="67.977772999999999"/>
    <s v="H5"/>
    <s v="EUN"/>
    <x v="16"/>
    <s v="Alcohols; saturated monohydric, methanol (methyl alcohol)"/>
    <s v="BOL"/>
    <s v="Bolivia"/>
    <x v="1"/>
    <n v="6163"/>
    <s v="Kg"/>
    <n v="6163"/>
  </r>
  <r>
    <n v="97"/>
    <n v="290511"/>
    <n v="70"/>
    <x v="0"/>
    <x v="1"/>
    <n v="1.208888"/>
    <s v="H5"/>
    <s v="EUN"/>
    <x v="16"/>
    <s v="Alcohols; saturated monohydric, methanol (methyl alcohol)"/>
    <s v="BIH"/>
    <s v="Bosnia Herzg"/>
    <x v="1"/>
    <n v="155"/>
    <s v="Kg"/>
    <n v="155"/>
  </r>
  <r>
    <n v="97"/>
    <n v="290511"/>
    <n v="76"/>
    <x v="0"/>
    <x v="1"/>
    <n v="765.529583"/>
    <s v="H5"/>
    <s v="EUN"/>
    <x v="16"/>
    <s v="Alcohols; saturated monohydric, methanol (methyl alcohol)"/>
    <s v="BRA"/>
    <s v="Brazil"/>
    <x v="1"/>
    <n v="238748"/>
    <s v="Kg"/>
    <n v="238748"/>
  </r>
  <r>
    <n v="97"/>
    <n v="290511"/>
    <n v="84"/>
    <x v="0"/>
    <x v="1"/>
    <n v="0.22570599999999999"/>
    <s v="H5"/>
    <s v="EUN"/>
    <x v="16"/>
    <s v="Alcohols; saturated monohydric, methanol (methyl alcohol)"/>
    <s v="BLZ"/>
    <s v="Belize"/>
    <x v="1"/>
    <n v="497.09100000000001"/>
    <s v="Kg"/>
    <n v="497.09"/>
  </r>
  <r>
    <n v="97"/>
    <n v="290511"/>
    <n v="104"/>
    <x v="0"/>
    <x v="1"/>
    <n v="0.171348"/>
    <s v="H5"/>
    <s v="EUN"/>
    <x v="16"/>
    <s v="Alcohols; saturated monohydric, methanol (methyl alcohol)"/>
    <s v="MMR"/>
    <s v="Myanmar"/>
    <x v="1"/>
    <n v="14"/>
    <s v="Kg"/>
    <n v="14"/>
  </r>
  <r>
    <n v="97"/>
    <n v="290511"/>
    <n v="108"/>
    <x v="0"/>
    <x v="1"/>
    <n v="4.2423330000000004"/>
    <s v="H5"/>
    <s v="EUN"/>
    <x v="16"/>
    <s v="Alcohols; saturated monohydric, methanol (methyl alcohol)"/>
    <s v="BDI"/>
    <s v="Burundi"/>
    <x v="1"/>
    <n v="245"/>
    <s v="Kg"/>
    <n v="245"/>
  </r>
  <r>
    <n v="97"/>
    <n v="290511"/>
    <n v="112"/>
    <x v="0"/>
    <x v="1"/>
    <n v="319.86009200000001"/>
    <s v="H5"/>
    <s v="EUN"/>
    <x v="16"/>
    <s v="Alcohols; saturated monohydric, methanol (methyl alcohol)"/>
    <s v="BLR"/>
    <s v="Belarus"/>
    <x v="1"/>
    <n v="61468"/>
    <s v="Kg"/>
    <n v="61468"/>
  </r>
  <r>
    <n v="97"/>
    <n v="290511"/>
    <n v="120"/>
    <x v="0"/>
    <x v="1"/>
    <n v="94.845095000000001"/>
    <s v="H5"/>
    <s v="EUN"/>
    <x v="16"/>
    <s v="Alcohols; saturated monohydric, methanol (methyl alcohol)"/>
    <s v="CMR"/>
    <s v="Cameroon"/>
    <x v="1"/>
    <n v="131158"/>
    <s v="Kg"/>
    <n v="131158"/>
  </r>
  <r>
    <n v="97"/>
    <n v="290511"/>
    <n v="124"/>
    <x v="0"/>
    <x v="1"/>
    <n v="488.66713099999998"/>
    <s v="H5"/>
    <s v="EUN"/>
    <x v="16"/>
    <s v="Alcohols; saturated monohydric, methanol (methyl alcohol)"/>
    <s v="CAN"/>
    <s v="Canada"/>
    <x v="1"/>
    <n v="205010"/>
    <s v="Kg"/>
    <n v="205010"/>
  </r>
  <r>
    <n v="97"/>
    <n v="290511"/>
    <n v="132"/>
    <x v="0"/>
    <x v="1"/>
    <n v="3.249698"/>
    <s v="H5"/>
    <s v="EUN"/>
    <x v="16"/>
    <s v="Alcohols; saturated monohydric, methanol (methyl alcohol)"/>
    <s v="CPV"/>
    <s v="Cape Verde"/>
    <x v="1"/>
    <n v="232.10300000000001"/>
    <s v="Kg"/>
    <n v="232.1"/>
  </r>
  <r>
    <n v="97"/>
    <n v="290511"/>
    <n v="140"/>
    <x v="0"/>
    <x v="1"/>
    <n v="4.7267999999999998E-2"/>
    <s v="H5"/>
    <s v="EUN"/>
    <x v="16"/>
    <s v="Alcohols; saturated monohydric, methanol (methyl alcohol)"/>
    <s v="CAF"/>
    <s v="Cent.Afr.Rep"/>
    <x v="1"/>
    <n v="10"/>
    <s v="Kg"/>
    <n v="10"/>
  </r>
  <r>
    <n v="97"/>
    <n v="290511"/>
    <n v="144"/>
    <x v="0"/>
    <x v="1"/>
    <n v="24.871416"/>
    <s v="H5"/>
    <s v="EUN"/>
    <x v="16"/>
    <s v="Alcohols; saturated monohydric, methanol (methyl alcohol)"/>
    <s v="LKA"/>
    <s v="Sri Lanka"/>
    <x v="1"/>
    <n v="3202"/>
    <s v="Kg"/>
    <n v="3202"/>
  </r>
  <r>
    <n v="97"/>
    <n v="290511"/>
    <n v="148"/>
    <x v="0"/>
    <x v="1"/>
    <n v="0.81892399999999999"/>
    <s v="H5"/>
    <s v="EUN"/>
    <x v="16"/>
    <s v="Alcohols; saturated monohydric, methanol (methyl alcohol)"/>
    <s v="TCD"/>
    <s v="Chad"/>
    <x v="1"/>
    <n v="608"/>
    <s v="Kg"/>
    <n v="608"/>
  </r>
  <r>
    <n v="97"/>
    <n v="290511"/>
    <n v="152"/>
    <x v="0"/>
    <x v="1"/>
    <n v="254.64515299999999"/>
    <s v="H5"/>
    <s v="EUN"/>
    <x v="16"/>
    <s v="Alcohols; saturated monohydric, methanol (methyl alcohol)"/>
    <s v="CHL"/>
    <s v="Chile"/>
    <x v="1"/>
    <n v="81893"/>
    <s v="Kg"/>
    <n v="81893"/>
  </r>
  <r>
    <n v="97"/>
    <n v="290511"/>
    <n v="156"/>
    <x v="0"/>
    <x v="1"/>
    <n v="3966.0779590000002"/>
    <s v="H5"/>
    <s v="EUN"/>
    <x v="16"/>
    <s v="Alcohols; saturated monohydric, methanol (methyl alcohol)"/>
    <s v="CHN"/>
    <s v="China"/>
    <x v="1"/>
    <n v="1395925"/>
    <s v="Kg"/>
    <n v="1395925"/>
  </r>
  <r>
    <n v="97"/>
    <n v="290511"/>
    <n v="170"/>
    <x v="0"/>
    <x v="1"/>
    <n v="239.579553"/>
    <s v="H5"/>
    <s v="EUN"/>
    <x v="16"/>
    <s v="Alcohols; saturated monohydric, methanol (methyl alcohol)"/>
    <s v="COL"/>
    <s v="Colombia"/>
    <x v="1"/>
    <n v="58761"/>
    <s v="Kg"/>
    <n v="58761"/>
  </r>
  <r>
    <n v="97"/>
    <n v="290511"/>
    <n v="178"/>
    <x v="0"/>
    <x v="1"/>
    <n v="1502.7206180000001"/>
    <s v="H5"/>
    <s v="EUN"/>
    <x v="16"/>
    <s v="Alcohols; saturated monohydric, methanol (methyl alcohol)"/>
    <s v="COG"/>
    <s v="Congo"/>
    <x v="1"/>
    <n v="1906767"/>
    <s v="Kg"/>
    <n v="1906767"/>
  </r>
  <r>
    <n v="97"/>
    <n v="290511"/>
    <n v="180"/>
    <x v="0"/>
    <x v="1"/>
    <n v="84.093912000000003"/>
    <s v="H5"/>
    <s v="EUN"/>
    <x v="16"/>
    <s v="Alcohols; saturated monohydric, methanol (methyl alcohol)"/>
    <s v="ZAR"/>
    <s v="Dem.Rp.Congo"/>
    <x v="1"/>
    <n v="68565"/>
    <s v="Kg"/>
    <n v="68565"/>
  </r>
  <r>
    <n v="97"/>
    <n v="290511"/>
    <n v="188"/>
    <x v="0"/>
    <x v="1"/>
    <n v="98.671465999999995"/>
    <s v="H5"/>
    <s v="EUN"/>
    <x v="16"/>
    <s v="Alcohols; saturated monohydric, methanol (methyl alcohol)"/>
    <s v="CRI"/>
    <s v="Costa Rica"/>
    <x v="1"/>
    <n v="121640"/>
    <s v="Kg"/>
    <n v="121640"/>
  </r>
  <r>
    <n v="97"/>
    <n v="290511"/>
    <n v="192"/>
    <x v="0"/>
    <x v="1"/>
    <n v="21.049771"/>
    <s v="H5"/>
    <s v="EUN"/>
    <x v="16"/>
    <s v="Alcohols; saturated monohydric, methanol (methyl alcohol)"/>
    <s v="CUB"/>
    <s v="Cuba"/>
    <x v="1"/>
    <n v="4781"/>
    <s v="Kg"/>
    <n v="4781"/>
  </r>
  <r>
    <n v="97"/>
    <n v="290511"/>
    <n v="204"/>
    <x v="0"/>
    <x v="1"/>
    <n v="0.18198300000000001"/>
    <s v="H5"/>
    <s v="EUN"/>
    <x v="16"/>
    <s v="Alcohols; saturated monohydric, methanol (methyl alcohol)"/>
    <s v="BEN"/>
    <s v="Benin"/>
    <x v="1"/>
    <n v="5"/>
    <s v="Kg"/>
    <n v="5"/>
  </r>
  <r>
    <n v="97"/>
    <n v="290511"/>
    <n v="214"/>
    <x v="0"/>
    <x v="1"/>
    <n v="144.85381100000001"/>
    <s v="H5"/>
    <s v="EUN"/>
    <x v="16"/>
    <s v="Alcohols; saturated monohydric, methanol (methyl alcohol)"/>
    <s v="DOM"/>
    <s v="Dominican Rp"/>
    <x v="1"/>
    <n v="163714"/>
    <s v="Kg"/>
    <n v="163714"/>
  </r>
  <r>
    <n v="97"/>
    <n v="290511"/>
    <n v="218"/>
    <x v="0"/>
    <x v="1"/>
    <n v="152.605818"/>
    <s v="H5"/>
    <s v="EUN"/>
    <x v="16"/>
    <s v="Alcohols; saturated monohydric, methanol (methyl alcohol)"/>
    <s v="ECU"/>
    <s v="Ecuador"/>
    <x v="1"/>
    <n v="98710"/>
    <s v="Kg"/>
    <n v="98710"/>
  </r>
  <r>
    <n v="97"/>
    <n v="290511"/>
    <n v="222"/>
    <x v="0"/>
    <x v="1"/>
    <n v="0.43368699999999999"/>
    <s v="H5"/>
    <s v="EUN"/>
    <x v="16"/>
    <s v="Alcohols; saturated monohydric, methanol (methyl alcohol)"/>
    <s v="SLV"/>
    <s v="El Salvador"/>
    <x v="1"/>
    <n v="14"/>
    <s v="Kg"/>
    <n v="14"/>
  </r>
  <r>
    <n v="97"/>
    <n v="290511"/>
    <n v="231"/>
    <x v="0"/>
    <x v="1"/>
    <n v="37.801668999999997"/>
    <s v="H5"/>
    <s v="EUN"/>
    <x v="16"/>
    <s v="Alcohols; saturated monohydric, methanol (methyl alcohol)"/>
    <s v="ETH"/>
    <s v="Ethiopia"/>
    <x v="1"/>
    <n v="5114"/>
    <s v="Kg"/>
    <n v="5114"/>
  </r>
  <r>
    <n v="97"/>
    <n v="290511"/>
    <n v="234"/>
    <x v="0"/>
    <x v="1"/>
    <n v="80.014655000000005"/>
    <s v="H5"/>
    <s v="EUN"/>
    <x v="16"/>
    <s v="Alcohols; saturated monohydric, methanol (methyl alcohol)"/>
    <s v="FRO"/>
    <s v="Faeroe Is"/>
    <x v="1"/>
    <n v="87493"/>
    <s v="Kg"/>
    <n v="87493"/>
  </r>
  <r>
    <n v="97"/>
    <n v="290511"/>
    <n v="258"/>
    <x v="0"/>
    <x v="1"/>
    <n v="2.2476090000000002"/>
    <s v="H5"/>
    <s v="EUN"/>
    <x v="16"/>
    <s v="Alcohols; saturated monohydric, methanol (methyl alcohol)"/>
    <s v="PYF"/>
    <s v="Fr.Polynesia"/>
    <x v="1"/>
    <n v="75"/>
    <s v="Kg"/>
    <n v="75"/>
  </r>
  <r>
    <n v="97"/>
    <n v="290511"/>
    <n v="262"/>
    <x v="0"/>
    <x v="1"/>
    <n v="0.50104400000000004"/>
    <s v="H5"/>
    <s v="EUN"/>
    <x v="16"/>
    <s v="Alcohols; saturated monohydric, methanol (methyl alcohol)"/>
    <s v="DJI"/>
    <s v="Djibouti"/>
    <x v="1"/>
    <n v="56"/>
    <s v="Kg"/>
    <n v="56"/>
  </r>
  <r>
    <n v="97"/>
    <n v="290511"/>
    <n v="266"/>
    <x v="0"/>
    <x v="1"/>
    <n v="168.439528"/>
    <s v="H5"/>
    <s v="EUN"/>
    <x v="16"/>
    <s v="Alcohols; saturated monohydric, methanol (methyl alcohol)"/>
    <s v="GAB"/>
    <s v="Gabon"/>
    <x v="1"/>
    <n v="213121"/>
    <s v="Kg"/>
    <n v="213121"/>
  </r>
  <r>
    <n v="97"/>
    <n v="290511"/>
    <n v="268"/>
    <x v="0"/>
    <x v="1"/>
    <n v="10.485298"/>
    <s v="H5"/>
    <s v="EUN"/>
    <x v="16"/>
    <s v="Alcohols; saturated monohydric, methanol (methyl alcohol)"/>
    <s v="GEO"/>
    <s v="Georgia"/>
    <x v="1"/>
    <n v="2265.2829999999999"/>
    <s v="Kg"/>
    <n v="2265.2800000000002"/>
  </r>
  <r>
    <n v="97"/>
    <n v="290511"/>
    <n v="288"/>
    <x v="0"/>
    <x v="1"/>
    <n v="2307.4581020000001"/>
    <s v="H5"/>
    <s v="EUN"/>
    <x v="16"/>
    <s v="Alcohols; saturated monohydric, methanol (methyl alcohol)"/>
    <s v="GHA"/>
    <s v="Ghana"/>
    <x v="1"/>
    <n v="6057706"/>
    <s v="Kg"/>
    <n v="6057706"/>
  </r>
  <r>
    <n v="97"/>
    <n v="290511"/>
    <n v="292"/>
    <x v="0"/>
    <x v="1"/>
    <n v="1.3731450000000001"/>
    <s v="H5"/>
    <s v="EUN"/>
    <x v="16"/>
    <s v="Alcohols; saturated monohydric, methanol (methyl alcohol)"/>
    <s v="GIB"/>
    <s v="Gibraltar"/>
    <x v="1"/>
    <n v="187"/>
    <s v="Kg"/>
    <n v="187"/>
  </r>
  <r>
    <n v="97"/>
    <n v="290511"/>
    <n v="320"/>
    <x v="0"/>
    <x v="1"/>
    <n v="103.55074"/>
    <s v="H5"/>
    <s v="EUN"/>
    <x v="16"/>
    <s v="Alcohols; saturated monohydric, methanol (methyl alcohol)"/>
    <s v="GTM"/>
    <s v="Guatemala"/>
    <x v="1"/>
    <n v="24899"/>
    <s v="Kg"/>
    <n v="24899"/>
  </r>
  <r>
    <n v="97"/>
    <n v="290511"/>
    <n v="324"/>
    <x v="0"/>
    <x v="1"/>
    <n v="0.105172"/>
    <s v="H5"/>
    <s v="EUN"/>
    <x v="16"/>
    <s v="Alcohols; saturated monohydric, methanol (methyl alcohol)"/>
    <s v="GIN"/>
    <s v="Guinea"/>
    <x v="1"/>
    <n v="11"/>
    <s v="Kg"/>
    <n v="11"/>
  </r>
  <r>
    <n v="97"/>
    <n v="290511"/>
    <n v="328"/>
    <x v="0"/>
    <x v="1"/>
    <n v="831.53626699999995"/>
    <s v="H5"/>
    <s v="EUN"/>
    <x v="16"/>
    <s v="Alcohols; saturated monohydric, methanol (methyl alcohol)"/>
    <s v="GUY"/>
    <s v="Guyana"/>
    <x v="1"/>
    <n v="1081630"/>
    <s v="Kg"/>
    <n v="1081630"/>
  </r>
  <r>
    <n v="97"/>
    <n v="290511"/>
    <n v="332"/>
    <x v="0"/>
    <x v="1"/>
    <n v="115.971677"/>
    <s v="H5"/>
    <s v="EUN"/>
    <x v="16"/>
    <s v="Alcohols; saturated monohydric, methanol (methyl alcohol)"/>
    <s v="HTI"/>
    <s v="Haiti"/>
    <x v="1"/>
    <n v="158080"/>
    <s v="Kg"/>
    <n v="158080"/>
  </r>
  <r>
    <n v="97"/>
    <n v="290511"/>
    <n v="344"/>
    <x v="0"/>
    <x v="1"/>
    <n v="67.588990999999993"/>
    <s v="H5"/>
    <s v="EUN"/>
    <x v="16"/>
    <s v="Alcohols; saturated monohydric, methanol (methyl alcohol)"/>
    <s v="HKG"/>
    <s v="Hong Kong"/>
    <x v="1"/>
    <n v="10160"/>
    <s v="Kg"/>
    <n v="10160"/>
  </r>
  <r>
    <n v="97"/>
    <n v="290511"/>
    <n v="352"/>
    <x v="0"/>
    <x v="1"/>
    <n v="31.785591"/>
    <s v="H5"/>
    <s v="EUN"/>
    <x v="16"/>
    <s v="Alcohols; saturated monohydric, methanol (methyl alcohol)"/>
    <s v="ISL"/>
    <s v="Iceland"/>
    <x v="1"/>
    <n v="26970"/>
    <s v="Kg"/>
    <n v="26970"/>
  </r>
  <r>
    <n v="97"/>
    <n v="290511"/>
    <n v="360"/>
    <x v="0"/>
    <x v="1"/>
    <n v="538.19489199999998"/>
    <s v="H5"/>
    <s v="EUN"/>
    <x v="16"/>
    <s v="Alcohols; saturated monohydric, methanol (methyl alcohol)"/>
    <s v="IDN"/>
    <s v="Indonesia"/>
    <x v="1"/>
    <n v="159224"/>
    <s v="Kg"/>
    <n v="159224"/>
  </r>
  <r>
    <n v="97"/>
    <n v="290511"/>
    <n v="364"/>
    <x v="0"/>
    <x v="1"/>
    <n v="22.866057000000001"/>
    <s v="H5"/>
    <s v="EUN"/>
    <x v="16"/>
    <s v="Alcohols; saturated monohydric, methanol (methyl alcohol)"/>
    <s v="IRN"/>
    <s v="Iran-Islam.R"/>
    <x v="1"/>
    <n v="3752"/>
    <s v="Kg"/>
    <n v="3752"/>
  </r>
  <r>
    <n v="97"/>
    <n v="290511"/>
    <n v="368"/>
    <x v="0"/>
    <x v="1"/>
    <n v="2.6174840000000001"/>
    <s v="H5"/>
    <s v="EUN"/>
    <x v="16"/>
    <s v="Alcohols; saturated monohydric, methanol (methyl alcohol)"/>
    <s v="IRQ"/>
    <s v="Iraq"/>
    <x v="1"/>
    <n v="403"/>
    <s v="Kg"/>
    <n v="403"/>
  </r>
  <r>
    <n v="97"/>
    <n v="290511"/>
    <n v="376"/>
    <x v="0"/>
    <x v="1"/>
    <n v="8203.4005280000001"/>
    <s v="H5"/>
    <s v="EUN"/>
    <x v="16"/>
    <s v="Alcohols; saturated monohydric, methanol (methyl alcohol)"/>
    <s v="ISR"/>
    <s v="Israel"/>
    <x v="1"/>
    <n v="22384410"/>
    <s v="Kg"/>
    <n v="22384410"/>
  </r>
  <r>
    <n v="97"/>
    <n v="290511"/>
    <n v="384"/>
    <x v="0"/>
    <x v="1"/>
    <n v="326.89716499999997"/>
    <s v="H5"/>
    <s v="EUN"/>
    <x v="16"/>
    <s v="Alcohols; saturated monohydric, methanol (methyl alcohol)"/>
    <s v="CIV"/>
    <s v="Cote Divoire"/>
    <x v="1"/>
    <n v="323282"/>
    <s v="Kg"/>
    <n v="323282"/>
  </r>
  <r>
    <n v="97"/>
    <n v="290511"/>
    <n v="388"/>
    <x v="0"/>
    <x v="1"/>
    <n v="6.8196389999999996"/>
    <s v="H5"/>
    <s v="EUN"/>
    <x v="16"/>
    <s v="Alcohols; saturated monohydric, methanol (methyl alcohol)"/>
    <s v="JAM"/>
    <s v="Jamaica"/>
    <x v="1"/>
    <n v="7040"/>
    <s v="Kg"/>
    <n v="7040"/>
  </r>
  <r>
    <n v="97"/>
    <n v="290511"/>
    <n v="392"/>
    <x v="0"/>
    <x v="1"/>
    <n v="398.35507000000001"/>
    <s v="H5"/>
    <s v="EUN"/>
    <x v="16"/>
    <s v="Alcohols; saturated monohydric, methanol (methyl alcohol)"/>
    <s v="JPN"/>
    <s v="Japan"/>
    <x v="1"/>
    <n v="53419"/>
    <s v="Kg"/>
    <n v="53419"/>
  </r>
  <r>
    <n v="97"/>
    <n v="290511"/>
    <n v="398"/>
    <x v="0"/>
    <x v="1"/>
    <n v="14.646093"/>
    <s v="H5"/>
    <s v="EUN"/>
    <x v="16"/>
    <s v="Alcohols; saturated monohydric, methanol (methyl alcohol)"/>
    <s v="KAZ"/>
    <s v="Kazakhstan"/>
    <x v="1"/>
    <n v="2243"/>
    <s v="Kg"/>
    <n v="2243"/>
  </r>
  <r>
    <n v="97"/>
    <n v="290511"/>
    <n v="400"/>
    <x v="0"/>
    <x v="1"/>
    <n v="170.07264900000001"/>
    <s v="H5"/>
    <s v="EUN"/>
    <x v="16"/>
    <s v="Alcohols; saturated monohydric, methanol (methyl alcohol)"/>
    <s v="JOR"/>
    <s v="Jordan"/>
    <x v="1"/>
    <n v="51194"/>
    <s v="Kg"/>
    <n v="51194"/>
  </r>
  <r>
    <n v="97"/>
    <n v="290511"/>
    <n v="404"/>
    <x v="0"/>
    <x v="1"/>
    <n v="35.063650000000003"/>
    <s v="H5"/>
    <s v="EUN"/>
    <x v="16"/>
    <s v="Alcohols; saturated monohydric, methanol (methyl alcohol)"/>
    <s v="KEN"/>
    <s v="Kenya"/>
    <x v="1"/>
    <n v="7874"/>
    <s v="Kg"/>
    <n v="7874"/>
  </r>
  <r>
    <n v="97"/>
    <n v="290511"/>
    <n v="410"/>
    <x v="0"/>
    <x v="1"/>
    <n v="808.73284100000001"/>
    <s v="H5"/>
    <s v="EUN"/>
    <x v="16"/>
    <s v="Alcohols; saturated monohydric, methanol (methyl alcohol)"/>
    <s v="KOR"/>
    <s v="Korea Rep."/>
    <x v="1"/>
    <n v="99267"/>
    <s v="Kg"/>
    <n v="99267"/>
  </r>
  <r>
    <n v="97"/>
    <n v="290511"/>
    <n v="414"/>
    <x v="0"/>
    <x v="1"/>
    <n v="20.837064000000002"/>
    <s v="H5"/>
    <s v="EUN"/>
    <x v="16"/>
    <s v="Alcohols; saturated monohydric, methanol (methyl alcohol)"/>
    <s v="KWT"/>
    <s v="Kuwait"/>
    <x v="1"/>
    <n v="5548"/>
    <s v="Kg"/>
    <n v="5548"/>
  </r>
  <r>
    <n v="97"/>
    <n v="290511"/>
    <n v="417"/>
    <x v="0"/>
    <x v="1"/>
    <n v="1.1887989999999999"/>
    <s v="H5"/>
    <s v="EUN"/>
    <x v="16"/>
    <s v="Alcohols; saturated monohydric, methanol (methyl alcohol)"/>
    <s v="KGZ"/>
    <s v="Kyrgyzstan"/>
    <x v="1"/>
    <n v="27"/>
    <s v="Kg"/>
    <n v="27"/>
  </r>
  <r>
    <n v="97"/>
    <n v="290511"/>
    <n v="418"/>
    <x v="0"/>
    <x v="1"/>
    <n v="1.731203"/>
    <s v="H5"/>
    <s v="EUN"/>
    <x v="16"/>
    <s v="Alcohols; saturated monohydric, methanol (methyl alcohol)"/>
    <s v="LAO"/>
    <s v="Lao P.Dem.R"/>
    <x v="1"/>
    <n v="384"/>
    <s v="Kg"/>
    <n v="384"/>
  </r>
  <r>
    <n v="97"/>
    <n v="290511"/>
    <n v="422"/>
    <x v="0"/>
    <x v="1"/>
    <n v="36.710951999999999"/>
    <s v="H5"/>
    <s v="EUN"/>
    <x v="16"/>
    <s v="Alcohols; saturated monohydric, methanol (methyl alcohol)"/>
    <s v="LBN"/>
    <s v="Lebanon"/>
    <x v="1"/>
    <n v="9403"/>
    <s v="Kg"/>
    <n v="9403"/>
  </r>
  <r>
    <n v="97"/>
    <n v="290511"/>
    <n v="430"/>
    <x v="0"/>
    <x v="1"/>
    <n v="9.2173000000000005E-2"/>
    <s v="H5"/>
    <s v="EUN"/>
    <x v="16"/>
    <s v="Alcohols; saturated monohydric, methanol (methyl alcohol)"/>
    <s v="LBR"/>
    <s v="Liberia"/>
    <x v="1"/>
    <n v="47.244"/>
    <s v="Kg"/>
    <n v="47.24"/>
  </r>
  <r>
    <n v="97"/>
    <n v="290511"/>
    <n v="434"/>
    <x v="0"/>
    <x v="1"/>
    <n v="0.79529000000000005"/>
    <s v="H5"/>
    <s v="EUN"/>
    <x v="16"/>
    <s v="Alcohols; saturated monohydric, methanol (methyl alcohol)"/>
    <s v="LBY"/>
    <s v="Libya"/>
    <x v="1"/>
    <n v="191"/>
    <s v="Kg"/>
    <n v="191"/>
  </r>
  <r>
    <n v="97"/>
    <n v="290511"/>
    <n v="450"/>
    <x v="0"/>
    <x v="1"/>
    <n v="4.217517"/>
    <s v="H5"/>
    <s v="EUN"/>
    <x v="16"/>
    <s v="Alcohols; saturated monohydric, methanol (methyl alcohol)"/>
    <s v="MDG"/>
    <s v="Madagascar"/>
    <x v="1"/>
    <n v="758"/>
    <s v="Kg"/>
    <n v="758"/>
  </r>
  <r>
    <n v="97"/>
    <n v="290511"/>
    <n v="454"/>
    <x v="0"/>
    <x v="1"/>
    <n v="0.52940500000000001"/>
    <s v="H5"/>
    <s v="EUN"/>
    <x v="16"/>
    <s v="Alcohols; saturated monohydric, methanol (methyl alcohol)"/>
    <s v="MWI"/>
    <s v="Malawi"/>
    <x v="1"/>
    <n v="80"/>
    <s v="Kg"/>
    <n v="80"/>
  </r>
  <r>
    <n v="97"/>
    <n v="290511"/>
    <n v="458"/>
    <x v="0"/>
    <x v="1"/>
    <n v="242.86588399999999"/>
    <s v="H5"/>
    <s v="EUN"/>
    <x v="16"/>
    <s v="Alcohols; saturated monohydric, methanol (methyl alcohol)"/>
    <s v="MYS"/>
    <s v="Malaysia"/>
    <x v="1"/>
    <n v="67262"/>
    <s v="Kg"/>
    <n v="67262"/>
  </r>
  <r>
    <n v="97"/>
    <n v="290511"/>
    <n v="462"/>
    <x v="0"/>
    <x v="1"/>
    <n v="9.7892720000000004"/>
    <s v="H5"/>
    <s v="EUN"/>
    <x v="16"/>
    <s v="Alcohols; saturated monohydric, methanol (methyl alcohol)"/>
    <s v="MDV"/>
    <s v="Maldives"/>
    <x v="1"/>
    <n v="213"/>
    <s v="Kg"/>
    <n v="213"/>
  </r>
  <r>
    <n v="97"/>
    <n v="290511"/>
    <n v="466"/>
    <x v="0"/>
    <x v="1"/>
    <n v="4.518853"/>
    <s v="H5"/>
    <s v="EUN"/>
    <x v="16"/>
    <s v="Alcohols; saturated monohydric, methanol (methyl alcohol)"/>
    <s v="MLI"/>
    <s v="Mali"/>
    <x v="1"/>
    <n v="371"/>
    <s v="Kg"/>
    <n v="371"/>
  </r>
  <r>
    <n v="97"/>
    <n v="290511"/>
    <n v="478"/>
    <x v="0"/>
    <x v="1"/>
    <n v="0.202072"/>
    <s v="H5"/>
    <s v="EUN"/>
    <x v="16"/>
    <s v="Alcohols; saturated monohydric, methanol (methyl alcohol)"/>
    <s v="MRT"/>
    <s v="Mauritania"/>
    <x v="1"/>
    <n v="389.18"/>
    <s v="Kg"/>
    <n v="389.18"/>
  </r>
  <r>
    <n v="97"/>
    <n v="290511"/>
    <n v="480"/>
    <x v="0"/>
    <x v="1"/>
    <n v="0.35687600000000003"/>
    <s v="H5"/>
    <s v="EUN"/>
    <x v="16"/>
    <s v="Alcohols; saturated monohydric, methanol (methyl alcohol)"/>
    <s v="MUS"/>
    <s v="Mauritius"/>
    <x v="1"/>
    <n v="13"/>
    <s v="Kg"/>
    <n v="13"/>
  </r>
  <r>
    <n v="97"/>
    <n v="290511"/>
    <n v="484"/>
    <x v="0"/>
    <x v="1"/>
    <n v="190.06479100000001"/>
    <s v="H5"/>
    <s v="EUN"/>
    <x v="16"/>
    <s v="Alcohols; saturated monohydric, methanol (methyl alcohol)"/>
    <s v="MEX"/>
    <s v="Mexico"/>
    <x v="1"/>
    <n v="41454"/>
    <s v="Kg"/>
    <n v="41454"/>
  </r>
  <r>
    <n v="97"/>
    <n v="290511"/>
    <n v="490"/>
    <x v="0"/>
    <x v="1"/>
    <n v="438.101831"/>
    <s v="H5"/>
    <s v="EUN"/>
    <x v="16"/>
    <s v="Alcohols; saturated monohydric, methanol (methyl alcohol)"/>
    <s v="OAS"/>
    <s v="Asia Othr.ns"/>
    <x v="1"/>
    <n v="73612"/>
    <s v="Kg"/>
    <n v="73612"/>
  </r>
  <r>
    <n v="97"/>
    <n v="290511"/>
    <n v="496"/>
    <x v="0"/>
    <x v="1"/>
    <n v="1.18289"/>
    <s v="H5"/>
    <s v="EUN"/>
    <x v="16"/>
    <s v="Alcohols; saturated monohydric, methanol (methyl alcohol)"/>
    <s v="MNG"/>
    <s v="Mongolia"/>
    <x v="1"/>
    <n v="63"/>
    <s v="Kg"/>
    <n v="63"/>
  </r>
  <r>
    <n v="97"/>
    <n v="290511"/>
    <n v="498"/>
    <x v="0"/>
    <x v="1"/>
    <n v="133.332154"/>
    <s v="H5"/>
    <s v="EUN"/>
    <x v="16"/>
    <s v="Alcohols; saturated monohydric, methanol (methyl alcohol)"/>
    <s v="MDA"/>
    <s v="Rep.Moldova"/>
    <x v="1"/>
    <n v="256546"/>
    <s v="Kg"/>
    <n v="256546"/>
  </r>
  <r>
    <n v="97"/>
    <n v="290511"/>
    <n v="499"/>
    <x v="0"/>
    <x v="1"/>
    <n v="8.6264999999999994E-2"/>
    <s v="H5"/>
    <s v="EUN"/>
    <x v="16"/>
    <s v="Alcohols; saturated monohydric, methanol (methyl alcohol)"/>
    <s v="MNT"/>
    <s v="Montenegro"/>
    <x v="1"/>
    <n v="20"/>
    <s v="Kg"/>
    <n v="20"/>
  </r>
  <r>
    <n v="97"/>
    <n v="290511"/>
    <n v="504"/>
    <x v="0"/>
    <x v="1"/>
    <n v="203.93332000000001"/>
    <s v="H5"/>
    <s v="EUN"/>
    <x v="16"/>
    <s v="Alcohols; saturated monohydric, methanol (methyl alcohol)"/>
    <s v="MAR"/>
    <s v="Morocco"/>
    <x v="1"/>
    <n v="168593"/>
    <s v="Kg"/>
    <n v="168593"/>
  </r>
  <r>
    <n v="97"/>
    <n v="290511"/>
    <n v="508"/>
    <x v="0"/>
    <x v="1"/>
    <n v="0.82246900000000001"/>
    <s v="H5"/>
    <s v="EUN"/>
    <x v="16"/>
    <s v="Alcohols; saturated monohydric, methanol (methyl alcohol)"/>
    <s v="MOZ"/>
    <s v="Mozambique"/>
    <x v="1"/>
    <n v="31"/>
    <s v="Kg"/>
    <n v="31"/>
  </r>
  <r>
    <n v="97"/>
    <n v="290511"/>
    <n v="512"/>
    <x v="0"/>
    <x v="1"/>
    <n v="14.666181999999999"/>
    <s v="H5"/>
    <s v="EUN"/>
    <x v="16"/>
    <s v="Alcohols; saturated monohydric, methanol (methyl alcohol)"/>
    <s v="OMN"/>
    <s v="Oman"/>
    <x v="1"/>
    <n v="1114"/>
    <s v="Kg"/>
    <n v="1114"/>
  </r>
  <r>
    <n v="97"/>
    <n v="290511"/>
    <n v="531"/>
    <x v="0"/>
    <x v="1"/>
    <n v="0.561311"/>
    <s v="H5"/>
    <s v="EUN"/>
    <x v="16"/>
    <s v="Alcohols; saturated monohydric, methanol (methyl alcohol)"/>
    <s v="CUW"/>
    <m/>
    <x v="1"/>
    <n v="1279"/>
    <s v="Kg"/>
    <n v="1279"/>
  </r>
  <r>
    <n v="97"/>
    <n v="290511"/>
    <n v="540"/>
    <x v="0"/>
    <x v="1"/>
    <n v="1.449956"/>
    <s v="H5"/>
    <s v="EUN"/>
    <x v="16"/>
    <s v="Alcohols; saturated monohydric, methanol (methyl alcohol)"/>
    <s v="NCL"/>
    <s v="New Calednia"/>
    <x v="1"/>
    <n v="148"/>
    <s v="Kg"/>
    <n v="148"/>
  </r>
  <r>
    <n v="97"/>
    <n v="290511"/>
    <n v="554"/>
    <x v="0"/>
    <x v="1"/>
    <n v="88.257070999999996"/>
    <s v="H5"/>
    <s v="EUN"/>
    <x v="16"/>
    <s v="Alcohols; saturated monohydric, methanol (methyl alcohol)"/>
    <s v="NZL"/>
    <s v="New Zealand"/>
    <x v="1"/>
    <n v="17795"/>
    <s v="Kg"/>
    <n v="17795"/>
  </r>
  <r>
    <n v="97"/>
    <n v="290511"/>
    <n v="558"/>
    <x v="0"/>
    <x v="1"/>
    <n v="2.582033"/>
    <s v="H5"/>
    <s v="EUN"/>
    <x v="16"/>
    <s v="Alcohols; saturated monohydric, methanol (methyl alcohol)"/>
    <s v="NIC"/>
    <s v="Nicaragua"/>
    <x v="1"/>
    <n v="82"/>
    <s v="Kg"/>
    <n v="82"/>
  </r>
  <r>
    <n v="97"/>
    <n v="290511"/>
    <n v="562"/>
    <x v="0"/>
    <x v="1"/>
    <n v="0.79765299999999995"/>
    <s v="H5"/>
    <s v="EUN"/>
    <x v="16"/>
    <s v="Alcohols; saturated monohydric, methanol (methyl alcohol)"/>
    <s v="NER"/>
    <s v="Niger"/>
    <x v="1"/>
    <n v="58"/>
    <s v="Kg"/>
    <n v="58"/>
  </r>
  <r>
    <n v="97"/>
    <n v="290511"/>
    <n v="566"/>
    <x v="0"/>
    <x v="1"/>
    <n v="4588.2296850000002"/>
    <s v="H5"/>
    <s v="EUN"/>
    <x v="16"/>
    <s v="Alcohols; saturated monohydric, methanol (methyl alcohol)"/>
    <s v="NGA"/>
    <s v="Nigeria"/>
    <x v="1"/>
    <n v="10070589"/>
    <s v="Kg"/>
    <n v="10070589"/>
  </r>
  <r>
    <n v="97"/>
    <n v="290511"/>
    <n v="577"/>
    <x v="0"/>
    <x v="1"/>
    <n v="1.748928"/>
    <s v="H5"/>
    <s v="EUN"/>
    <x v="16"/>
    <s v="Alcohols; saturated monohydric, methanol (methyl alcohol)"/>
    <s v="UNS"/>
    <s v="Afr.Other ns"/>
    <x v="1"/>
    <n v="936"/>
    <s v="Kg"/>
    <n v="936"/>
  </r>
  <r>
    <n v="97"/>
    <n v="290511"/>
    <n v="579"/>
    <x v="0"/>
    <x v="1"/>
    <n v="5637.942403"/>
    <s v="H5"/>
    <s v="EUN"/>
    <x v="16"/>
    <s v="Alcohols; saturated monohydric, methanol (methyl alcohol)"/>
    <s v="NOR"/>
    <s v="Norway,Sb,JM"/>
    <x v="1"/>
    <n v="11869033"/>
    <s v="Kg"/>
    <n v="11869033"/>
  </r>
  <r>
    <n v="97"/>
    <n v="290511"/>
    <n v="586"/>
    <x v="0"/>
    <x v="1"/>
    <n v="333.73453000000001"/>
    <s v="H5"/>
    <s v="EUN"/>
    <x v="16"/>
    <s v="Alcohols; saturated monohydric, methanol (methyl alcohol)"/>
    <s v="PAK"/>
    <s v="Pakistan"/>
    <x v="1"/>
    <n v="90926"/>
    <s v="Kg"/>
    <n v="90926"/>
  </r>
  <r>
    <n v="97"/>
    <n v="290511"/>
    <n v="591"/>
    <x v="0"/>
    <x v="1"/>
    <n v="0.30842599999999998"/>
    <s v="H5"/>
    <s v="EUN"/>
    <x v="16"/>
    <s v="Alcohols; saturated monohydric, methanol (methyl alcohol)"/>
    <s v="PAN"/>
    <s v="Panama"/>
    <x v="1"/>
    <n v="107"/>
    <s v="Kg"/>
    <n v="107"/>
  </r>
  <r>
    <n v="97"/>
    <n v="290511"/>
    <n v="598"/>
    <x v="0"/>
    <x v="1"/>
    <n v="0.21152599999999999"/>
    <s v="H5"/>
    <s v="EUN"/>
    <x v="16"/>
    <s v="Alcohols; saturated monohydric, methanol (methyl alcohol)"/>
    <s v="PNG"/>
    <s v="Papua N.Guin"/>
    <x v="1"/>
    <n v="12"/>
    <s v="Kg"/>
    <n v="12"/>
  </r>
  <r>
    <n v="97"/>
    <n v="290511"/>
    <n v="600"/>
    <x v="0"/>
    <x v="1"/>
    <n v="43.258797999999999"/>
    <s v="H5"/>
    <s v="EUN"/>
    <x v="16"/>
    <s v="Alcohols; saturated monohydric, methanol (methyl alcohol)"/>
    <s v="PRY"/>
    <s v="Paraguay"/>
    <x v="1"/>
    <n v="8377"/>
    <s v="Kg"/>
    <n v="8377"/>
  </r>
  <r>
    <n v="97"/>
    <n v="290511"/>
    <n v="604"/>
    <x v="0"/>
    <x v="1"/>
    <n v="146.351035"/>
    <s v="H5"/>
    <s v="EUN"/>
    <x v="16"/>
    <s v="Alcohols; saturated monohydric, methanol (methyl alcohol)"/>
    <s v="PER"/>
    <s v="Peru"/>
    <x v="1"/>
    <n v="41675"/>
    <s v="Kg"/>
    <n v="41675"/>
  </r>
  <r>
    <n v="97"/>
    <n v="290511"/>
    <n v="608"/>
    <x v="0"/>
    <x v="1"/>
    <n v="94.069894000000005"/>
    <s v="H5"/>
    <s v="EUN"/>
    <x v="16"/>
    <s v="Alcohols; saturated monohydric, methanol (methyl alcohol)"/>
    <s v="PHL"/>
    <s v="Philippines"/>
    <x v="1"/>
    <n v="27517"/>
    <s v="Kg"/>
    <n v="27517"/>
  </r>
  <r>
    <n v="97"/>
    <n v="290511"/>
    <n v="624"/>
    <x v="0"/>
    <x v="1"/>
    <n v="54.848993999999998"/>
    <s v="H5"/>
    <s v="EUN"/>
    <x v="16"/>
    <s v="Alcohols; saturated monohydric, methanol (methyl alcohol)"/>
    <s v="GNB"/>
    <s v="GuineaBissau"/>
    <x v="1"/>
    <n v="122785"/>
    <s v="Kg"/>
    <n v="122785"/>
  </r>
  <r>
    <n v="97"/>
    <n v="290511"/>
    <n v="634"/>
    <x v="0"/>
    <x v="1"/>
    <n v="3.4884029999999999"/>
    <s v="H5"/>
    <s v="EUN"/>
    <x v="16"/>
    <s v="Alcohols; saturated monohydric, methanol (methyl alcohol)"/>
    <s v="QAT"/>
    <s v="Qatar"/>
    <x v="1"/>
    <n v="467"/>
    <s v="Kg"/>
    <n v="467"/>
  </r>
  <r>
    <n v="97"/>
    <n v="290511"/>
    <n v="643"/>
    <x v="0"/>
    <x v="1"/>
    <n v="3.9480879999999998"/>
    <s v="H5"/>
    <s v="EUN"/>
    <x v="16"/>
    <s v="Alcohols; saturated monohydric, methanol (methyl alcohol)"/>
    <s v="RUS"/>
    <s v="Russian Fed"/>
    <x v="1"/>
    <n v="302.5"/>
    <s v="Kg"/>
    <n v="302.5"/>
  </r>
  <r>
    <n v="97"/>
    <n v="290511"/>
    <n v="646"/>
    <x v="0"/>
    <x v="1"/>
    <n v="1.4984059999999999"/>
    <s v="H5"/>
    <s v="EUN"/>
    <x v="16"/>
    <s v="Alcohols; saturated monohydric, methanol (methyl alcohol)"/>
    <s v="RWA"/>
    <s v="Rwanda"/>
    <x v="1"/>
    <n v="66"/>
    <s v="Kg"/>
    <n v="66"/>
  </r>
  <r>
    <n v="97"/>
    <n v="290511"/>
    <n v="662"/>
    <x v="0"/>
    <x v="1"/>
    <n v="0.17489299999999999"/>
    <s v="H5"/>
    <s v="EUN"/>
    <x v="16"/>
    <s v="Alcohols; saturated monohydric, methanol (methyl alcohol)"/>
    <s v="LCA"/>
    <s v="St.Lucia"/>
    <x v="1"/>
    <n v="385.18"/>
    <s v="Kg"/>
    <n v="385.18"/>
  </r>
  <r>
    <n v="97"/>
    <n v="290511"/>
    <n v="678"/>
    <x v="0"/>
    <x v="1"/>
    <n v="0.48804599999999998"/>
    <s v="H5"/>
    <s v="EUN"/>
    <x v="16"/>
    <s v="Alcohols; saturated monohydric, methanol (methyl alcohol)"/>
    <s v="STP"/>
    <s v="Sao Tome Prn"/>
    <x v="1"/>
    <n v="50"/>
    <s v="Kg"/>
    <n v="50"/>
  </r>
  <r>
    <n v="97"/>
    <n v="290511"/>
    <n v="682"/>
    <x v="0"/>
    <x v="1"/>
    <n v="371.211229"/>
    <s v="H5"/>
    <s v="EUN"/>
    <x v="16"/>
    <s v="Alcohols; saturated monohydric, methanol (methyl alcohol)"/>
    <s v="SAU"/>
    <s v="Saudi Arabia"/>
    <x v="1"/>
    <n v="30541"/>
    <s v="Kg"/>
    <n v="30541"/>
  </r>
  <r>
    <n v="97"/>
    <n v="290511"/>
    <n v="686"/>
    <x v="0"/>
    <x v="1"/>
    <n v="12.673821999999999"/>
    <s v="H5"/>
    <s v="EUN"/>
    <x v="16"/>
    <s v="Alcohols; saturated monohydric, methanol (methyl alcohol)"/>
    <s v="SEN"/>
    <s v="Senegal"/>
    <x v="1"/>
    <n v="247"/>
    <s v="Kg"/>
    <n v="247"/>
  </r>
  <r>
    <n v="97"/>
    <n v="290511"/>
    <n v="688"/>
    <x v="0"/>
    <x v="1"/>
    <n v="173.893112"/>
    <s v="H5"/>
    <s v="EUN"/>
    <x v="16"/>
    <s v="Alcohols; saturated monohydric, methanol (methyl alcohol)"/>
    <s v="SER"/>
    <s v="Yugoslavia"/>
    <x v="1"/>
    <n v="263407"/>
    <s v="Kg"/>
    <n v="263407"/>
  </r>
  <r>
    <n v="97"/>
    <n v="290511"/>
    <n v="690"/>
    <x v="0"/>
    <x v="1"/>
    <n v="5.1368859999999996"/>
    <s v="H5"/>
    <s v="EUN"/>
    <x v="16"/>
    <s v="Alcohols; saturated monohydric, methanol (methyl alcohol)"/>
    <s v="SYC"/>
    <s v="Seychelles"/>
    <x v="1"/>
    <n v="112"/>
    <s v="Kg"/>
    <n v="112"/>
  </r>
  <r>
    <n v="97"/>
    <n v="290511"/>
    <n v="694"/>
    <x v="0"/>
    <x v="1"/>
    <n v="1.7725999999999999E-2"/>
    <s v="H5"/>
    <s v="EUN"/>
    <x v="16"/>
    <s v="Alcohols; saturated monohydric, methanol (methyl alcohol)"/>
    <s v="SLE"/>
    <s v="Sierra Leone"/>
    <x v="1"/>
    <n v="3"/>
    <s v="Kg"/>
    <n v="3"/>
  </r>
  <r>
    <n v="97"/>
    <n v="290511"/>
    <n v="699"/>
    <x v="0"/>
    <x v="1"/>
    <n v="9754.7437179999997"/>
    <s v="H5"/>
    <s v="EUN"/>
    <x v="16"/>
    <s v="Alcohols; saturated monohydric, methanol (methyl alcohol)"/>
    <s v="IND"/>
    <s v="India"/>
    <x v="1"/>
    <n v="17202918"/>
    <s v="Kg"/>
    <n v="17202918"/>
  </r>
  <r>
    <n v="97"/>
    <n v="290511"/>
    <n v="702"/>
    <x v="0"/>
    <x v="1"/>
    <n v="231.68574100000001"/>
    <s v="H5"/>
    <s v="EUN"/>
    <x v="16"/>
    <s v="Alcohols; saturated monohydric, methanol (methyl alcohol)"/>
    <s v="SGP"/>
    <s v="Singapore"/>
    <x v="1"/>
    <n v="25172"/>
    <s v="Kg"/>
    <n v="25172"/>
  </r>
  <r>
    <n v="97"/>
    <n v="290511"/>
    <n v="704"/>
    <x v="0"/>
    <x v="1"/>
    <n v="290.27838700000001"/>
    <s v="H5"/>
    <s v="EUN"/>
    <x v="16"/>
    <s v="Alcohols; saturated monohydric, methanol (methyl alcohol)"/>
    <s v="VNM"/>
    <s v="Viet Nam"/>
    <x v="1"/>
    <n v="64347"/>
    <s v="Kg"/>
    <n v="64347"/>
  </r>
  <r>
    <n v="97"/>
    <n v="290511"/>
    <n v="706"/>
    <x v="0"/>
    <x v="1"/>
    <n v="1.208888"/>
    <s v="H5"/>
    <s v="EUN"/>
    <x v="16"/>
    <s v="Alcohols; saturated monohydric, methanol (methyl alcohol)"/>
    <s v="SOM"/>
    <s v="Somalia"/>
    <x v="1"/>
    <n v="548"/>
    <s v="Kg"/>
    <n v="548"/>
  </r>
  <r>
    <n v="97"/>
    <n v="290511"/>
    <n v="710"/>
    <x v="0"/>
    <x v="1"/>
    <n v="10926.710074000001"/>
    <s v="H5"/>
    <s v="EUN"/>
    <x v="16"/>
    <s v="Alcohols; saturated monohydric, methanol (methyl alcohol)"/>
    <s v="ZAF"/>
    <s v="South Africa"/>
    <x v="1"/>
    <n v="25691889"/>
    <s v="Kg"/>
    <n v="25691889"/>
  </r>
  <r>
    <n v="97"/>
    <n v="290511"/>
    <n v="716"/>
    <x v="0"/>
    <x v="1"/>
    <n v="4.5212159999999999"/>
    <s v="H5"/>
    <s v="EUN"/>
    <x v="16"/>
    <s v="Alcohols; saturated monohydric, methanol (methyl alcohol)"/>
    <s v="ZWE"/>
    <s v="Zimbabwe"/>
    <x v="1"/>
    <n v="121"/>
    <s v="Kg"/>
    <n v="121"/>
  </r>
  <r>
    <n v="97"/>
    <n v="290511"/>
    <n v="729"/>
    <x v="0"/>
    <x v="1"/>
    <n v="4.2848750000000004"/>
    <s v="H5"/>
    <s v="EUN"/>
    <x v="16"/>
    <s v="Alcohols; saturated monohydric, methanol (methyl alcohol)"/>
    <s v="SUD"/>
    <s v="Sudan"/>
    <x v="1"/>
    <n v="811"/>
    <s v="Kg"/>
    <n v="811"/>
  </r>
  <r>
    <n v="97"/>
    <n v="290511"/>
    <n v="740"/>
    <x v="0"/>
    <x v="1"/>
    <n v="16.202403"/>
    <s v="H5"/>
    <s v="EUN"/>
    <x v="16"/>
    <s v="Alcohols; saturated monohydric, methanol (methyl alcohol)"/>
    <s v="SUR"/>
    <s v="Suriname"/>
    <x v="1"/>
    <n v="16149"/>
    <s v="Kg"/>
    <n v="16149"/>
  </r>
  <r>
    <n v="97"/>
    <n v="290511"/>
    <n v="757"/>
    <x v="0"/>
    <x v="1"/>
    <n v="5497.187938"/>
    <s v="H5"/>
    <s v="EUN"/>
    <x v="16"/>
    <s v="Alcohols; saturated monohydric, methanol (methyl alcohol)"/>
    <s v="CHE"/>
    <s v="Switz.Liecht"/>
    <x v="1"/>
    <n v="10159733.846000001"/>
    <s v="Kg"/>
    <n v="10159733.85"/>
  </r>
  <r>
    <n v="97"/>
    <n v="290511"/>
    <n v="764"/>
    <x v="0"/>
    <x v="1"/>
    <n v="527.21091300000001"/>
    <s v="H5"/>
    <s v="EUN"/>
    <x v="16"/>
    <s v="Alcohols; saturated monohydric, methanol (methyl alcohol)"/>
    <s v="THA"/>
    <s v="Thailand"/>
    <x v="1"/>
    <n v="108950"/>
    <s v="Kg"/>
    <n v="108950"/>
  </r>
  <r>
    <n v="97"/>
    <n v="290511"/>
    <n v="780"/>
    <x v="0"/>
    <x v="1"/>
    <n v="23.100034999999998"/>
    <s v="H5"/>
    <s v="EUN"/>
    <x v="16"/>
    <s v="Alcohols; saturated monohydric, methanol (methyl alcohol)"/>
    <s v="TTO"/>
    <s v="Trinidad Tbg"/>
    <x v="1"/>
    <n v="24320"/>
    <s v="Kg"/>
    <n v="24320"/>
  </r>
  <r>
    <n v="97"/>
    <n v="290511"/>
    <n v="784"/>
    <x v="0"/>
    <x v="1"/>
    <n v="64.997505000000004"/>
    <s v="H5"/>
    <s v="EUN"/>
    <x v="16"/>
    <s v="Alcohols; saturated monohydric, methanol (methyl alcohol)"/>
    <s v="ARE"/>
    <s v="Untd Arab Em"/>
    <x v="1"/>
    <n v="36653"/>
    <s v="Kg"/>
    <n v="36653"/>
  </r>
  <r>
    <n v="97"/>
    <n v="290511"/>
    <n v="788"/>
    <x v="0"/>
    <x v="1"/>
    <n v="348.83321799999999"/>
    <s v="H5"/>
    <s v="EUN"/>
    <x v="16"/>
    <s v="Alcohols; saturated monohydric, methanol (methyl alcohol)"/>
    <s v="TUN"/>
    <s v="Tunisia"/>
    <x v="1"/>
    <n v="433505"/>
    <s v="Kg"/>
    <n v="433505"/>
  </r>
  <r>
    <n v="97"/>
    <n v="290511"/>
    <n v="792"/>
    <x v="0"/>
    <x v="1"/>
    <n v="1057.887776"/>
    <s v="H5"/>
    <s v="EUN"/>
    <x v="16"/>
    <s v="Alcohols; saturated monohydric, methanol (methyl alcohol)"/>
    <s v="TUR"/>
    <s v="Turkey"/>
    <x v="1"/>
    <n v="249232"/>
    <s v="Kg"/>
    <n v="249232"/>
  </r>
  <r>
    <n v="97"/>
    <n v="290511"/>
    <n v="800"/>
    <x v="0"/>
    <x v="1"/>
    <n v="5.8872710000000001"/>
    <s v="H5"/>
    <s v="EUN"/>
    <x v="16"/>
    <s v="Alcohols; saturated monohydric, methanol (methyl alcohol)"/>
    <s v="UGA"/>
    <s v="Uganda"/>
    <x v="1"/>
    <n v="1394"/>
    <s v="Kg"/>
    <n v="1394"/>
  </r>
  <r>
    <n v="97"/>
    <n v="290511"/>
    <n v="804"/>
    <x v="0"/>
    <x v="1"/>
    <n v="460.24940900000001"/>
    <s v="H5"/>
    <s v="EUN"/>
    <x v="16"/>
    <s v="Alcohols; saturated monohydric, methanol (methyl alcohol)"/>
    <s v="UKR"/>
    <s v="Ukraine"/>
    <x v="1"/>
    <n v="615653"/>
    <s v="Kg"/>
    <n v="615653"/>
  </r>
  <r>
    <n v="97"/>
    <n v="290511"/>
    <n v="807"/>
    <x v="0"/>
    <x v="1"/>
    <n v="75.348088000000004"/>
    <s v="H5"/>
    <s v="EUN"/>
    <x v="16"/>
    <s v="Alcohols; saturated monohydric, methanol (methyl alcohol)"/>
    <s v="MKD"/>
    <s v="TFYR Macedna"/>
    <x v="1"/>
    <n v="73313"/>
    <s v="Kg"/>
    <n v="73313"/>
  </r>
  <r>
    <n v="97"/>
    <n v="290511"/>
    <n v="818"/>
    <x v="0"/>
    <x v="1"/>
    <n v="417.75163099999997"/>
    <s v="H5"/>
    <s v="EUN"/>
    <x v="16"/>
    <s v="Alcohols; saturated monohydric, methanol (methyl alcohol)"/>
    <s v="EGY"/>
    <s v="Egypt"/>
    <x v="1"/>
    <n v="128590"/>
    <s v="Kg"/>
    <n v="128590"/>
  </r>
  <r>
    <n v="97"/>
    <n v="290511"/>
    <n v="826"/>
    <x v="0"/>
    <x v="1"/>
    <n v="92108.566546000002"/>
    <s v="H5"/>
    <s v="EUN"/>
    <x v="16"/>
    <s v="Alcohols; saturated monohydric, methanol (methyl alcohol)"/>
    <s v="GBR"/>
    <s v="Untd.Kingdom"/>
    <x v="1"/>
    <n v="233348420.62799999"/>
    <s v="Kg"/>
    <n v="233348420.63"/>
  </r>
  <r>
    <n v="97"/>
    <n v="290511"/>
    <n v="834"/>
    <x v="0"/>
    <x v="1"/>
    <n v="0.72793200000000002"/>
    <s v="H5"/>
    <s v="EUN"/>
    <x v="16"/>
    <s v="Alcohols; saturated monohydric, methanol (methyl alcohol)"/>
    <s v="TZA"/>
    <s v="Tanzania"/>
    <x v="1"/>
    <n v="284"/>
    <s v="Kg"/>
    <n v="284"/>
  </r>
  <r>
    <n v="97"/>
    <n v="290511"/>
    <n v="837"/>
    <x v="0"/>
    <x v="1"/>
    <n v="94.021444000000002"/>
    <s v="H5"/>
    <s v="EUN"/>
    <x v="16"/>
    <s v="Alcohols; saturated monohydric, methanol (methyl alcohol)"/>
    <s v="BUN"/>
    <s v="Bunkers"/>
    <x v="1"/>
    <n v="250033"/>
    <s v="Kg"/>
    <n v="250033"/>
  </r>
  <r>
    <n v="97"/>
    <n v="290511"/>
    <n v="842"/>
    <x v="0"/>
    <x v="1"/>
    <n v="9801.2262159999991"/>
    <s v="H5"/>
    <s v="EUN"/>
    <x v="16"/>
    <s v="Alcohols; saturated monohydric, methanol (methyl alcohol)"/>
    <s v="USA"/>
    <s v="USA,PR,USVI"/>
    <x v="1"/>
    <n v="24230824.254999999"/>
    <s v="Kg"/>
    <n v="24230824.260000002"/>
  </r>
  <r>
    <n v="97"/>
    <n v="290511"/>
    <n v="854"/>
    <x v="0"/>
    <x v="1"/>
    <n v="0.47268300000000002"/>
    <s v="H5"/>
    <s v="EUN"/>
    <x v="16"/>
    <s v="Alcohols; saturated monohydric, methanol (methyl alcohol)"/>
    <s v="BFA"/>
    <s v="Burkina Faso"/>
    <x v="1"/>
    <n v="10"/>
    <s v="Kg"/>
    <n v="10"/>
  </r>
  <r>
    <n v="97"/>
    <n v="290511"/>
    <n v="858"/>
    <x v="0"/>
    <x v="1"/>
    <n v="43.589675999999997"/>
    <s v="H5"/>
    <s v="EUN"/>
    <x v="16"/>
    <s v="Alcohols; saturated monohydric, methanol (methyl alcohol)"/>
    <s v="URY"/>
    <s v="Uruguay"/>
    <x v="1"/>
    <n v="9658"/>
    <s v="Kg"/>
    <n v="9658"/>
  </r>
  <r>
    <n v="97"/>
    <n v="290511"/>
    <n v="860"/>
    <x v="0"/>
    <x v="1"/>
    <n v="20.601904000000001"/>
    <s v="H5"/>
    <s v="EUN"/>
    <x v="16"/>
    <s v="Alcohols; saturated monohydric, methanol (methyl alcohol)"/>
    <s v="UZB"/>
    <s v="Uzbekistan"/>
    <x v="1"/>
    <n v="5159"/>
    <s v="Kg"/>
    <n v="5159"/>
  </r>
  <r>
    <n v="97"/>
    <n v="290511"/>
    <n v="862"/>
    <x v="0"/>
    <x v="1"/>
    <n v="6.9259930000000001"/>
    <s v="H5"/>
    <s v="EUN"/>
    <x v="16"/>
    <s v="Alcohols; saturated monohydric, methanol (methyl alcohol)"/>
    <s v="VEN"/>
    <s v="Venezuela"/>
    <x v="1"/>
    <n v="520"/>
    <s v="Kg"/>
    <n v="520"/>
  </r>
  <r>
    <n v="97"/>
    <n v="290511"/>
    <n v="887"/>
    <x v="0"/>
    <x v="1"/>
    <n v="10.601106"/>
    <s v="H5"/>
    <s v="EUN"/>
    <x v="16"/>
    <s v="Alcohols; saturated monohydric, methanol (methyl alcohol)"/>
    <s v="YEM"/>
    <s v="Yemen"/>
    <x v="1"/>
    <n v="2117"/>
    <s v="Kg"/>
    <n v="2117"/>
  </r>
  <r>
    <n v="97"/>
    <n v="290511"/>
    <n v="899"/>
    <x v="0"/>
    <x v="1"/>
    <n v="2516.2872400000001"/>
    <s v="H5"/>
    <s v="EUN"/>
    <x v="16"/>
    <s v="Alcohols; saturated monohydric, methanol (methyl alcohol)"/>
    <s v="UNS"/>
    <s v="Areas nes"/>
    <x v="1"/>
    <n v="4673440"/>
    <s v="Kg"/>
    <n v="4673440"/>
  </r>
  <r>
    <n v="100"/>
    <n v="290511"/>
    <n v="0"/>
    <x v="0"/>
    <x v="1"/>
    <n v="483.26645974437997"/>
    <s v="H5"/>
    <s v="BGR"/>
    <x v="17"/>
    <s v="Alcohols; saturated monohydric, methanol (methyl alcohol)"/>
    <s v="WLD"/>
    <s v="World"/>
    <x v="1"/>
    <n v="740852"/>
    <s v="Kg"/>
    <n v="740852"/>
  </r>
  <r>
    <n v="100"/>
    <n v="290511"/>
    <n v="276"/>
    <x v="0"/>
    <x v="1"/>
    <n v="65.537330393280001"/>
    <s v="H5"/>
    <s v="BGR"/>
    <x v="17"/>
    <s v="Alcohols; saturated monohydric, methanol (methyl alcohol)"/>
    <s v="DEU"/>
    <s v="Germany"/>
    <x v="1"/>
    <n v="92360"/>
    <s v="Kg"/>
    <n v="92360"/>
  </r>
  <r>
    <n v="100"/>
    <n v="290511"/>
    <n v="300"/>
    <x v="0"/>
    <x v="1"/>
    <n v="287.10011563883"/>
    <s v="H5"/>
    <s v="BGR"/>
    <x v="17"/>
    <s v="Alcohols; saturated monohydric, methanol (methyl alcohol)"/>
    <s v="GRC"/>
    <s v="Greece"/>
    <x v="1"/>
    <n v="445111"/>
    <s v="Kg"/>
    <n v="445111"/>
  </r>
  <r>
    <n v="100"/>
    <n v="290511"/>
    <n v="642"/>
    <x v="0"/>
    <x v="1"/>
    <n v="24.384816234590001"/>
    <s v="H5"/>
    <s v="BGR"/>
    <x v="17"/>
    <s v="Alcohols; saturated monohydric, methanol (methyl alcohol)"/>
    <s v="ROM"/>
    <s v="Romania"/>
    <x v="1"/>
    <n v="47100"/>
    <s v="Kg"/>
    <n v="47100"/>
  </r>
  <r>
    <n v="100"/>
    <n v="290511"/>
    <n v="688"/>
    <x v="0"/>
    <x v="1"/>
    <n v="59.766896159970003"/>
    <s v="H5"/>
    <s v="BGR"/>
    <x v="17"/>
    <s v="Alcohols; saturated monohydric, methanol (methyl alcohol)"/>
    <s v="SER"/>
    <s v="Yugoslavia"/>
    <x v="1"/>
    <n v="89100"/>
    <s v="Kg"/>
    <n v="89100"/>
  </r>
  <r>
    <n v="100"/>
    <n v="290511"/>
    <n v="807"/>
    <x v="0"/>
    <x v="1"/>
    <n v="46.477301317710001"/>
    <s v="H5"/>
    <s v="BGR"/>
    <x v="17"/>
    <s v="Alcohols; saturated monohydric, methanol (methyl alcohol)"/>
    <s v="MKD"/>
    <s v="TFYR Macedna"/>
    <x v="1"/>
    <n v="67181"/>
    <s v="Kg"/>
    <n v="67181"/>
  </r>
  <r>
    <n v="108"/>
    <n v="290511"/>
    <n v="0"/>
    <x v="0"/>
    <x v="1"/>
    <n v="35.981603"/>
    <s v="H5"/>
    <s v="BDI"/>
    <x v="19"/>
    <s v="Alcohols; saturated monohydric, methanol (methyl alcohol)"/>
    <s v="WLD"/>
    <s v="World"/>
    <x v="1"/>
    <n v="40260"/>
    <s v="Kg"/>
    <n v="40260"/>
  </r>
  <r>
    <n v="108"/>
    <n v="290511"/>
    <n v="834"/>
    <x v="0"/>
    <x v="1"/>
    <n v="35.981603"/>
    <s v="H5"/>
    <s v="BDI"/>
    <x v="19"/>
    <s v="Alcohols; saturated monohydric, methanol (methyl alcohol)"/>
    <s v="TZA"/>
    <s v="Tanzania"/>
    <x v="1"/>
    <n v="40260"/>
    <s v="Kg"/>
    <n v="40260"/>
  </r>
  <r>
    <n v="124"/>
    <n v="290511"/>
    <n v="0"/>
    <x v="0"/>
    <x v="1"/>
    <n v="181869.71413000001"/>
    <s v="H5"/>
    <s v="CAN"/>
    <x v="21"/>
    <s v="Alcohols; saturated monohydric, methanol (methyl alcohol)"/>
    <s v="WLD"/>
    <s v="World"/>
    <x v="1"/>
    <n v="397725374"/>
    <s v="Kg"/>
    <n v="397725374"/>
  </r>
  <r>
    <n v="124"/>
    <n v="290511"/>
    <n v="76"/>
    <x v="0"/>
    <x v="1"/>
    <n v="9.9691000000000002E-2"/>
    <s v="H5"/>
    <s v="CAN"/>
    <x v="21"/>
    <s v="Alcohols; saturated monohydric, methanol (methyl alcohol)"/>
    <s v="BRA"/>
    <s v="Brazil"/>
    <x v="1"/>
    <n v="393"/>
    <s v="Kg"/>
    <n v="393"/>
  </r>
  <r>
    <n v="124"/>
    <n v="290511"/>
    <n v="156"/>
    <x v="0"/>
    <x v="1"/>
    <n v="336.72125"/>
    <s v="H5"/>
    <s v="CAN"/>
    <x v="21"/>
    <s v="Alcohols; saturated monohydric, methanol (methyl alcohol)"/>
    <s v="CHN"/>
    <s v="China"/>
    <x v="1"/>
    <n v="1320420"/>
    <s v="Kg"/>
    <n v="1320420"/>
  </r>
  <r>
    <n v="124"/>
    <n v="290511"/>
    <n v="192"/>
    <x v="0"/>
    <x v="1"/>
    <n v="194.46645699999999"/>
    <s v="H5"/>
    <s v="CAN"/>
    <x v="21"/>
    <s v="Alcohols; saturated monohydric, methanol (methyl alcohol)"/>
    <s v="CUB"/>
    <s v="Cuba"/>
    <x v="1"/>
    <n v="761991"/>
    <s v="Kg"/>
    <n v="761991"/>
  </r>
  <r>
    <n v="124"/>
    <n v="290511"/>
    <n v="251"/>
    <x v="0"/>
    <x v="1"/>
    <n v="0.920346"/>
    <s v="H5"/>
    <s v="CAN"/>
    <x v="21"/>
    <s v="Alcohols; saturated monohydric, methanol (methyl alcohol)"/>
    <s v="FRA"/>
    <s v="France+Monac"/>
    <x v="1"/>
    <n v="3602"/>
    <s v="Kg"/>
    <n v="3602"/>
  </r>
  <r>
    <n v="124"/>
    <n v="290511"/>
    <n v="276"/>
    <x v="0"/>
    <x v="1"/>
    <n v="0.107666"/>
    <s v="H5"/>
    <s v="CAN"/>
    <x v="21"/>
    <s v="Alcohols; saturated monohydric, methanol (methyl alcohol)"/>
    <s v="DEU"/>
    <s v="Germany"/>
    <x v="1"/>
    <n v="412"/>
    <s v="Kg"/>
    <n v="412"/>
  </r>
  <r>
    <n v="124"/>
    <n v="290511"/>
    <n v="304"/>
    <x v="0"/>
    <x v="1"/>
    <n v="2.834409"/>
    <s v="H5"/>
    <s v="CAN"/>
    <x v="21"/>
    <s v="Alcohols; saturated monohydric, methanol (methyl alcohol)"/>
    <s v="GRL"/>
    <s v="Greenland"/>
    <x v="1"/>
    <n v="11106"/>
    <s v="Kg"/>
    <n v="11106"/>
  </r>
  <r>
    <n v="124"/>
    <n v="290511"/>
    <n v="458"/>
    <x v="0"/>
    <x v="1"/>
    <n v="0.16428999999999999"/>
    <s v="H5"/>
    <s v="CAN"/>
    <x v="21"/>
    <s v="Alcohols; saturated monohydric, methanol (methyl alcohol)"/>
    <s v="MYS"/>
    <s v="Malaysia"/>
    <x v="1"/>
    <n v="649"/>
    <s v="Kg"/>
    <n v="649"/>
  </r>
  <r>
    <n v="124"/>
    <n v="290511"/>
    <n v="484"/>
    <x v="0"/>
    <x v="1"/>
    <n v="1.0646979999999999"/>
    <s v="H5"/>
    <s v="CAN"/>
    <x v="21"/>
    <s v="Alcohols; saturated monohydric, methanol (methyl alcohol)"/>
    <s v="MEX"/>
    <s v="Mexico"/>
    <x v="1"/>
    <n v="2359"/>
    <s v="Kg"/>
    <n v="2359"/>
  </r>
  <r>
    <n v="124"/>
    <n v="290511"/>
    <n v="616"/>
    <x v="0"/>
    <x v="1"/>
    <n v="0.169076"/>
    <s v="H5"/>
    <s v="CAN"/>
    <x v="21"/>
    <s v="Alcohols; saturated monohydric, methanol (methyl alcohol)"/>
    <s v="POL"/>
    <s v="Poland"/>
    <x v="1"/>
    <n v="670"/>
    <s v="Kg"/>
    <n v="670"/>
  </r>
  <r>
    <n v="124"/>
    <n v="290511"/>
    <n v="682"/>
    <x v="0"/>
    <x v="1"/>
    <n v="2.8487640000000001"/>
    <s v="H5"/>
    <s v="CAN"/>
    <x v="21"/>
    <s v="Alcohols; saturated monohydric, methanol (methyl alcohol)"/>
    <s v="SAU"/>
    <s v="Saudi Arabia"/>
    <x v="1"/>
    <n v="11237"/>
    <s v="Kg"/>
    <n v="11237"/>
  </r>
  <r>
    <n v="124"/>
    <n v="290511"/>
    <n v="842"/>
    <x v="0"/>
    <x v="1"/>
    <n v="181330.31748299999"/>
    <s v="H5"/>
    <s v="CAN"/>
    <x v="21"/>
    <s v="Alcohols; saturated monohydric, methanol (methyl alcohol)"/>
    <s v="USA"/>
    <s v="USA,PR,USVI"/>
    <x v="1"/>
    <n v="395612535"/>
    <s v="Kg"/>
    <n v="395612535"/>
  </r>
  <r>
    <n v="152"/>
    <n v="290511"/>
    <n v="0"/>
    <x v="0"/>
    <x v="1"/>
    <n v="289451.79300000001"/>
    <s v="H5"/>
    <s v="CHL"/>
    <x v="24"/>
    <s v="Alcohols; saturated monohydric, methanol (methyl alcohol)"/>
    <s v="WLD"/>
    <s v="World"/>
    <x v="1"/>
    <n v="657187520"/>
    <s v="Kg"/>
    <n v="657187520"/>
  </r>
  <r>
    <n v="152"/>
    <n v="290511"/>
    <n v="32"/>
    <x v="0"/>
    <x v="1"/>
    <n v="2268"/>
    <s v="H5"/>
    <s v="CHL"/>
    <x v="24"/>
    <s v="Alcohols; saturated monohydric, methanol (methyl alcohol)"/>
    <s v="ARG"/>
    <s v="Argentina"/>
    <x v="1"/>
    <n v="5000000"/>
    <s v="Kg"/>
    <n v="5000000"/>
  </r>
  <r>
    <n v="152"/>
    <n v="290511"/>
    <n v="68"/>
    <x v="0"/>
    <x v="1"/>
    <n v="614.173"/>
    <s v="H5"/>
    <s v="CHL"/>
    <x v="24"/>
    <s v="Alcohols; saturated monohydric, methanol (methyl alcohol)"/>
    <s v="BOL"/>
    <s v="Bolivia"/>
    <x v="1"/>
    <n v="892500"/>
    <s v="Kg"/>
    <n v="892500"/>
  </r>
  <r>
    <n v="152"/>
    <n v="290511"/>
    <n v="76"/>
    <x v="0"/>
    <x v="1"/>
    <n v="244071.13200000001"/>
    <s v="H5"/>
    <s v="CHL"/>
    <x v="24"/>
    <s v="Alcohols; saturated monohydric, methanol (methyl alcohol)"/>
    <s v="BRA"/>
    <s v="Brazil"/>
    <x v="1"/>
    <n v="514350400"/>
    <s v="Kg"/>
    <n v="514350400"/>
  </r>
  <r>
    <n v="152"/>
    <n v="290511"/>
    <n v="124"/>
    <x v="0"/>
    <x v="1"/>
    <n v="220.04"/>
    <s v="H5"/>
    <s v="CHL"/>
    <x v="24"/>
    <s v="Alcohols; saturated monohydric, methanol (methyl alcohol)"/>
    <s v="CAN"/>
    <s v="Canada"/>
    <x v="1"/>
    <n v="500000"/>
    <s v="Kg"/>
    <n v="500000"/>
  </r>
  <r>
    <n v="152"/>
    <n v="290511"/>
    <n v="156"/>
    <x v="0"/>
    <x v="1"/>
    <n v="33127.383999999998"/>
    <s v="H5"/>
    <s v="CHL"/>
    <x v="24"/>
    <s v="Alcohols; saturated monohydric, methanol (methyl alcohol)"/>
    <s v="CHN"/>
    <s v="China"/>
    <x v="1"/>
    <n v="105317000"/>
    <s v="Kg"/>
    <n v="105317000"/>
  </r>
  <r>
    <n v="152"/>
    <n v="290511"/>
    <n v="380"/>
    <x v="0"/>
    <x v="1"/>
    <n v="3210.549"/>
    <s v="H5"/>
    <s v="CHL"/>
    <x v="24"/>
    <s v="Alcohols; saturated monohydric, methanol (methyl alcohol)"/>
    <s v="ITA"/>
    <s v="Italy"/>
    <x v="1"/>
    <n v="11473000"/>
    <s v="Kg"/>
    <n v="11473000"/>
  </r>
  <r>
    <n v="152"/>
    <n v="290511"/>
    <n v="724"/>
    <x v="0"/>
    <x v="1"/>
    <n v="5242.2820000000002"/>
    <s v="H5"/>
    <s v="CHL"/>
    <x v="24"/>
    <s v="Alcohols; saturated monohydric, methanol (methyl alcohol)"/>
    <s v="ESP"/>
    <s v="Spain"/>
    <x v="1"/>
    <n v="18500000"/>
    <s v="Kg"/>
    <n v="18500000"/>
  </r>
  <r>
    <n v="152"/>
    <n v="290511"/>
    <n v="858"/>
    <x v="0"/>
    <x v="1"/>
    <n v="698.23299999999995"/>
    <s v="H5"/>
    <s v="CHL"/>
    <x v="24"/>
    <s v="Alcohols; saturated monohydric, methanol (methyl alcohol)"/>
    <s v="URY"/>
    <s v="Uruguay"/>
    <x v="1"/>
    <n v="1154620"/>
    <s v="Kg"/>
    <n v="1154620"/>
  </r>
  <r>
    <n v="156"/>
    <n v="290511"/>
    <n v="0"/>
    <x v="0"/>
    <x v="1"/>
    <n v="138272.78099999999"/>
    <s v="H5"/>
    <s v="CHN"/>
    <x v="25"/>
    <s v="Alcohols; saturated monohydric, methanol (methyl alcohol)"/>
    <s v="WLD"/>
    <s v="World"/>
    <x v="1"/>
    <n v="392840892"/>
    <s v="Kg"/>
    <n v="392840892"/>
  </r>
  <r>
    <n v="156"/>
    <n v="290511"/>
    <n v="104"/>
    <x v="0"/>
    <x v="1"/>
    <n v="802.31100000000004"/>
    <s v="H5"/>
    <s v="CHN"/>
    <x v="25"/>
    <s v="Alcohols; saturated monohydric, methanol (methyl alcohol)"/>
    <s v="MMR"/>
    <s v="Myanmar"/>
    <x v="1"/>
    <n v="1987500"/>
    <s v="Kg"/>
    <n v="1987500"/>
  </r>
  <r>
    <n v="156"/>
    <n v="290511"/>
    <n v="344"/>
    <x v="0"/>
    <x v="1"/>
    <n v="1411.3810000000001"/>
    <s v="H5"/>
    <s v="CHN"/>
    <x v="25"/>
    <s v="Alcohols; saturated monohydric, methanol (methyl alcohol)"/>
    <s v="HKG"/>
    <s v="Hong Kong"/>
    <x v="1"/>
    <n v="3825520"/>
    <s v="Kg"/>
    <n v="3825520"/>
  </r>
  <r>
    <n v="156"/>
    <n v="290511"/>
    <n v="360"/>
    <x v="0"/>
    <x v="1"/>
    <n v="41597.273999999998"/>
    <s v="H5"/>
    <s v="CHN"/>
    <x v="25"/>
    <s v="Alcohols; saturated monohydric, methanol (methyl alcohol)"/>
    <s v="IDN"/>
    <s v="Indonesia"/>
    <x v="1"/>
    <n v="116808820"/>
    <s v="Kg"/>
    <n v="116808820"/>
  </r>
  <r>
    <n v="156"/>
    <n v="290511"/>
    <n v="392"/>
    <x v="0"/>
    <x v="1"/>
    <n v="4313.8010000000004"/>
    <s v="H5"/>
    <s v="CHN"/>
    <x v="25"/>
    <s v="Alcohols; saturated monohydric, methanol (methyl alcohol)"/>
    <s v="JPN"/>
    <s v="Japan"/>
    <x v="1"/>
    <n v="13347886"/>
    <s v="Kg"/>
    <n v="13347886"/>
  </r>
  <r>
    <n v="156"/>
    <n v="290511"/>
    <n v="410"/>
    <x v="0"/>
    <x v="1"/>
    <n v="34165.641000000003"/>
    <s v="H5"/>
    <s v="CHN"/>
    <x v="25"/>
    <s v="Alcohols; saturated monohydric, methanol (methyl alcohol)"/>
    <s v="KOR"/>
    <s v="Korea Rep."/>
    <x v="1"/>
    <n v="97064830"/>
    <s v="Kg"/>
    <n v="97064830"/>
  </r>
  <r>
    <n v="156"/>
    <n v="290511"/>
    <n v="446"/>
    <x v="0"/>
    <x v="1"/>
    <n v="398.488"/>
    <s v="H5"/>
    <s v="CHN"/>
    <x v="25"/>
    <s v="Alcohols; saturated monohydric, methanol (methyl alcohol)"/>
    <s v="MAC"/>
    <s v="Macau"/>
    <x v="1"/>
    <n v="801860"/>
    <s v="Kg"/>
    <n v="801860"/>
  </r>
  <r>
    <n v="156"/>
    <n v="290511"/>
    <n v="458"/>
    <x v="0"/>
    <x v="1"/>
    <n v="1874.5160000000001"/>
    <s v="H5"/>
    <s v="CHN"/>
    <x v="25"/>
    <s v="Alcohols; saturated monohydric, methanol (methyl alcohol)"/>
    <s v="MYS"/>
    <s v="Malaysia"/>
    <x v="1"/>
    <n v="5180005"/>
    <s v="Kg"/>
    <n v="5180005"/>
  </r>
  <r>
    <n v="156"/>
    <n v="290511"/>
    <n v="490"/>
    <x v="0"/>
    <x v="1"/>
    <n v="3790.3330000000001"/>
    <s v="H5"/>
    <s v="CHN"/>
    <x v="25"/>
    <s v="Alcohols; saturated monohydric, methanol (methyl alcohol)"/>
    <s v="OAS"/>
    <s v="Asia Othr.ns"/>
    <x v="1"/>
    <n v="10032750"/>
    <s v="Kg"/>
    <n v="10032750"/>
  </r>
  <r>
    <n v="156"/>
    <n v="290511"/>
    <n v="528"/>
    <x v="0"/>
    <x v="1"/>
    <n v="10568.708000000001"/>
    <s v="H5"/>
    <s v="CHN"/>
    <x v="25"/>
    <s v="Alcohols; saturated monohydric, methanol (methyl alcohol)"/>
    <s v="NLD"/>
    <s v="Netherlands"/>
    <x v="1"/>
    <n v="33110680"/>
    <s v="Kg"/>
    <n v="33110680"/>
  </r>
  <r>
    <n v="156"/>
    <n v="290511"/>
    <n v="566"/>
    <x v="0"/>
    <x v="1"/>
    <n v="5.55"/>
    <s v="H5"/>
    <s v="CHN"/>
    <x v="25"/>
    <s v="Alcohols; saturated monohydric, methanol (methyl alcohol)"/>
    <s v="NGA"/>
    <s v="Nigeria"/>
    <x v="1"/>
    <n v="2049"/>
    <s v="Kg"/>
    <n v="2049"/>
  </r>
  <r>
    <n v="156"/>
    <n v="290511"/>
    <n v="586"/>
    <x v="0"/>
    <x v="1"/>
    <n v="1350.498"/>
    <s v="H5"/>
    <s v="CHN"/>
    <x v="25"/>
    <s v="Alcohols; saturated monohydric, methanol (methyl alcohol)"/>
    <s v="PAK"/>
    <s v="Pakistan"/>
    <x v="1"/>
    <n v="4170494"/>
    <s v="Kg"/>
    <n v="4170494"/>
  </r>
  <r>
    <n v="156"/>
    <n v="290511"/>
    <n v="608"/>
    <x v="0"/>
    <x v="1"/>
    <n v="1083.671"/>
    <s v="H5"/>
    <s v="CHN"/>
    <x v="25"/>
    <s v="Alcohols; saturated monohydric, methanol (methyl alcohol)"/>
    <s v="PHL"/>
    <s v="Philippines"/>
    <x v="1"/>
    <n v="3039750"/>
    <s v="Kg"/>
    <n v="3039750"/>
  </r>
  <r>
    <n v="156"/>
    <n v="290511"/>
    <n v="699"/>
    <x v="0"/>
    <x v="1"/>
    <n v="33411.300000000003"/>
    <s v="H5"/>
    <s v="CHN"/>
    <x v="25"/>
    <s v="Alcohols; saturated monohydric, methanol (methyl alcohol)"/>
    <s v="IND"/>
    <s v="India"/>
    <x v="1"/>
    <n v="93773070"/>
    <s v="Kg"/>
    <n v="93773070"/>
  </r>
  <r>
    <n v="156"/>
    <n v="290511"/>
    <n v="702"/>
    <x v="0"/>
    <x v="1"/>
    <n v="22.626999999999999"/>
    <s v="H5"/>
    <s v="CHN"/>
    <x v="25"/>
    <s v="Alcohols; saturated monohydric, methanol (methyl alcohol)"/>
    <s v="SGP"/>
    <s v="Singapore"/>
    <x v="1"/>
    <n v="5587"/>
    <s v="Kg"/>
    <n v="5587"/>
  </r>
  <r>
    <n v="156"/>
    <n v="290511"/>
    <n v="704"/>
    <x v="0"/>
    <x v="1"/>
    <n v="820.28899999999999"/>
    <s v="H5"/>
    <s v="CHN"/>
    <x v="25"/>
    <s v="Alcohols; saturated monohydric, methanol (methyl alcohol)"/>
    <s v="VNM"/>
    <s v="Viet Nam"/>
    <x v="1"/>
    <n v="2014070"/>
    <s v="Kg"/>
    <n v="2014070"/>
  </r>
  <r>
    <n v="156"/>
    <n v="290511"/>
    <n v="764"/>
    <x v="0"/>
    <x v="1"/>
    <n v="2595.2820000000002"/>
    <s v="H5"/>
    <s v="CHN"/>
    <x v="25"/>
    <s v="Alcohols; saturated monohydric, methanol (methyl alcohol)"/>
    <s v="THA"/>
    <s v="Thailand"/>
    <x v="1"/>
    <n v="7661690"/>
    <s v="Kg"/>
    <n v="7661690"/>
  </r>
  <r>
    <n v="156"/>
    <n v="290511"/>
    <n v="842"/>
    <x v="0"/>
    <x v="1"/>
    <n v="61.110999999999997"/>
    <s v="H5"/>
    <s v="CHN"/>
    <x v="25"/>
    <s v="Alcohols; saturated monohydric, methanol (methyl alcohol)"/>
    <s v="USA"/>
    <s v="USA,PR,USVI"/>
    <x v="1"/>
    <n v="14331"/>
    <s v="Kg"/>
    <n v="14331"/>
  </r>
  <r>
    <n v="170"/>
    <n v="290511"/>
    <n v="0"/>
    <x v="0"/>
    <x v="1"/>
    <n v="2676.6598399999998"/>
    <s v="H5"/>
    <s v="COL"/>
    <x v="26"/>
    <s v="Alcohols; saturated monohydric, methanol (methyl alcohol)"/>
    <s v="WLD"/>
    <s v="World"/>
    <x v="1"/>
    <n v="5544650"/>
    <s v="Kg"/>
    <n v="5544650"/>
  </r>
  <r>
    <n v="170"/>
    <n v="290511"/>
    <n v="218"/>
    <x v="0"/>
    <x v="1"/>
    <n v="81.035210000000006"/>
    <s v="H5"/>
    <s v="COL"/>
    <x v="26"/>
    <s v="Alcohols; saturated monohydric, methanol (methyl alcohol)"/>
    <s v="ECU"/>
    <s v="Ecuador"/>
    <x v="1"/>
    <n v="149250"/>
    <s v="Kg"/>
    <n v="149250"/>
  </r>
  <r>
    <n v="170"/>
    <n v="290511"/>
    <n v="484"/>
    <x v="0"/>
    <x v="1"/>
    <n v="2028.9253000000001"/>
    <s v="H5"/>
    <s v="COL"/>
    <x v="26"/>
    <s v="Alcohols; saturated monohydric, methanol (methyl alcohol)"/>
    <s v="MEX"/>
    <s v="Mexico"/>
    <x v="1"/>
    <n v="4004280"/>
    <s v="Kg"/>
    <n v="4004280"/>
  </r>
  <r>
    <n v="170"/>
    <n v="290511"/>
    <n v="604"/>
    <x v="0"/>
    <x v="1"/>
    <n v="566.69933000000003"/>
    <s v="H5"/>
    <s v="COL"/>
    <x v="26"/>
    <s v="Alcohols; saturated monohydric, methanol (methyl alcohol)"/>
    <s v="PER"/>
    <s v="Peru"/>
    <x v="1"/>
    <n v="1391120"/>
    <s v="Kg"/>
    <n v="1391120"/>
  </r>
  <r>
    <n v="188"/>
    <n v="290511"/>
    <n v="0"/>
    <x v="0"/>
    <x v="1"/>
    <n v="21.13165"/>
    <s v="H5"/>
    <s v="CRI"/>
    <x v="30"/>
    <s v="Alcohols; saturated monohydric, methanol (methyl alcohol)"/>
    <s v="WLD"/>
    <s v="World"/>
    <x v="1"/>
    <n v="0"/>
    <s v="N.Q."/>
    <m/>
  </r>
  <r>
    <n v="188"/>
    <n v="290511"/>
    <n v="558"/>
    <x v="0"/>
    <x v="1"/>
    <n v="4.7519999999999998"/>
    <s v="H5"/>
    <s v="CRI"/>
    <x v="30"/>
    <s v="Alcohols; saturated monohydric, methanol (methyl alcohol)"/>
    <s v="NIC"/>
    <s v="Nicaragua"/>
    <x v="1"/>
    <n v="4950"/>
    <s v="Kg"/>
    <n v="4950"/>
  </r>
  <r>
    <n v="188"/>
    <n v="290511"/>
    <n v="591"/>
    <x v="0"/>
    <x v="1"/>
    <n v="16.371300000000002"/>
    <s v="H5"/>
    <s v="CRI"/>
    <x v="30"/>
    <s v="Alcohols; saturated monohydric, methanol (methyl alcohol)"/>
    <s v="PAN"/>
    <s v="Panama"/>
    <x v="1"/>
    <n v="19965"/>
    <s v="Kg"/>
    <n v="19965"/>
  </r>
  <r>
    <n v="188"/>
    <n v="290511"/>
    <n v="826"/>
    <x v="0"/>
    <x v="1"/>
    <n v="8.3499999999999998E-3"/>
    <s v="H5"/>
    <s v="CRI"/>
    <x v="30"/>
    <s v="Alcohols; saturated monohydric, methanol (methyl alcohol)"/>
    <s v="GBR"/>
    <s v="Untd.Kingdom"/>
    <x v="1"/>
    <n v="0"/>
    <s v="N.Q."/>
    <m/>
  </r>
  <r>
    <n v="191"/>
    <n v="290511"/>
    <n v="0"/>
    <x v="0"/>
    <x v="1"/>
    <n v="11.561999999999999"/>
    <s v="H5"/>
    <s v="HRV"/>
    <x v="31"/>
    <s v="Alcohols; saturated monohydric, methanol (methyl alcohol)"/>
    <s v="WLD"/>
    <s v="World"/>
    <x v="1"/>
    <n v="21022.19"/>
    <s v="Kg"/>
    <n v="21022.19"/>
  </r>
  <r>
    <n v="191"/>
    <n v="290511"/>
    <n v="8"/>
    <x v="0"/>
    <x v="1"/>
    <n v="0.752"/>
    <s v="H5"/>
    <s v="HRV"/>
    <x v="31"/>
    <s v="Alcohols; saturated monohydric, methanol (methyl alcohol)"/>
    <s v="ALB"/>
    <s v="Albania"/>
    <x v="1"/>
    <n v="177.9"/>
    <s v="Kg"/>
    <n v="177.9"/>
  </r>
  <r>
    <n v="191"/>
    <n v="290511"/>
    <n v="70"/>
    <x v="0"/>
    <x v="1"/>
    <n v="1.1990000000000001"/>
    <s v="H5"/>
    <s v="HRV"/>
    <x v="31"/>
    <s v="Alcohols; saturated monohydric, methanol (methyl alcohol)"/>
    <s v="BIH"/>
    <s v="Bosnia Herzg"/>
    <x v="1"/>
    <n v="150.69"/>
    <s v="Kg"/>
    <n v="150.69"/>
  </r>
  <r>
    <n v="191"/>
    <n v="290511"/>
    <n v="380"/>
    <x v="0"/>
    <x v="1"/>
    <n v="5.8000000000000003E-2"/>
    <s v="H5"/>
    <s v="HRV"/>
    <x v="31"/>
    <s v="Alcohols; saturated monohydric, methanol (methyl alcohol)"/>
    <s v="ITA"/>
    <s v="Italy"/>
    <x v="1"/>
    <n v="2"/>
    <s v="Kg"/>
    <n v="2"/>
  </r>
  <r>
    <n v="191"/>
    <n v="290511"/>
    <n v="688"/>
    <x v="0"/>
    <x v="1"/>
    <n v="0.33700000000000002"/>
    <s v="H5"/>
    <s v="HRV"/>
    <x v="31"/>
    <s v="Alcohols; saturated monohydric, methanol (methyl alcohol)"/>
    <s v="SER"/>
    <s v="Yugoslavia"/>
    <x v="1"/>
    <n v="121.6"/>
    <s v="Kg"/>
    <n v="121.6"/>
  </r>
  <r>
    <n v="191"/>
    <n v="290511"/>
    <n v="705"/>
    <x v="0"/>
    <x v="1"/>
    <n v="9.2159999999999993"/>
    <s v="H5"/>
    <s v="HRV"/>
    <x v="31"/>
    <s v="Alcohols; saturated monohydric, methanol (methyl alcohol)"/>
    <s v="SVN"/>
    <s v="Slovenia"/>
    <x v="1"/>
    <n v="20570"/>
    <s v="Kg"/>
    <n v="20570"/>
  </r>
  <r>
    <n v="203"/>
    <n v="290511"/>
    <n v="0"/>
    <x v="0"/>
    <x v="1"/>
    <n v="542.84400000000005"/>
    <s v="H5"/>
    <s v="CZE"/>
    <x v="33"/>
    <s v="Alcohols; saturated monohydric, methanol (methyl alcohol)"/>
    <s v="WLD"/>
    <s v="World"/>
    <x v="1"/>
    <n v="235432"/>
    <s v="Kg"/>
    <n v="235432"/>
  </r>
  <r>
    <n v="203"/>
    <n v="290511"/>
    <n v="40"/>
    <x v="0"/>
    <x v="1"/>
    <n v="58.314"/>
    <s v="H5"/>
    <s v="CZE"/>
    <x v="33"/>
    <s v="Alcohols; saturated monohydric, methanol (methyl alcohol)"/>
    <s v="AUT"/>
    <s v="Austria"/>
    <x v="1"/>
    <n v="92872"/>
    <s v="Kg"/>
    <n v="92872"/>
  </r>
  <r>
    <n v="203"/>
    <n v="290511"/>
    <n v="112"/>
    <x v="0"/>
    <x v="1"/>
    <n v="24.890999999999998"/>
    <s v="H5"/>
    <s v="CZE"/>
    <x v="33"/>
    <s v="Alcohols; saturated monohydric, methanol (methyl alcohol)"/>
    <s v="BLR"/>
    <s v="Belarus"/>
    <x v="1"/>
    <n v="4287"/>
    <s v="Kg"/>
    <n v="4287"/>
  </r>
  <r>
    <n v="203"/>
    <n v="290511"/>
    <n v="191"/>
    <x v="0"/>
    <x v="1"/>
    <n v="1.37"/>
    <s v="H5"/>
    <s v="CZE"/>
    <x v="33"/>
    <s v="Alcohols; saturated monohydric, methanol (methyl alcohol)"/>
    <s v="HRV"/>
    <s v="Croatia"/>
    <x v="1"/>
    <n v="206"/>
    <s v="Kg"/>
    <n v="206"/>
  </r>
  <r>
    <n v="203"/>
    <n v="290511"/>
    <n v="233"/>
    <x v="0"/>
    <x v="1"/>
    <n v="1.962"/>
    <s v="H5"/>
    <s v="CZE"/>
    <x v="33"/>
    <s v="Alcohols; saturated monohydric, methanol (methyl alcohol)"/>
    <s v="EST"/>
    <s v="Estonia"/>
    <x v="1"/>
    <n v="1819"/>
    <s v="Kg"/>
    <n v="1819"/>
  </r>
  <r>
    <n v="203"/>
    <n v="290511"/>
    <n v="234"/>
    <x v="0"/>
    <x v="1"/>
    <n v="11.01"/>
    <s v="H5"/>
    <s v="CZE"/>
    <x v="33"/>
    <s v="Alcohols; saturated monohydric, methanol (methyl alcohol)"/>
    <s v="FRO"/>
    <s v="Faeroe Is"/>
    <x v="1"/>
    <n v="20873"/>
    <s v="Kg"/>
    <n v="20873"/>
  </r>
  <r>
    <n v="203"/>
    <n v="290511"/>
    <n v="251"/>
    <x v="0"/>
    <x v="1"/>
    <n v="8.8999999999999996E-2"/>
    <s v="H5"/>
    <s v="CZE"/>
    <x v="33"/>
    <s v="Alcohols; saturated monohydric, methanol (methyl alcohol)"/>
    <s v="FRA"/>
    <s v="France+Monac"/>
    <x v="1"/>
    <n v="19"/>
    <s v="Kg"/>
    <n v="19"/>
  </r>
  <r>
    <n v="203"/>
    <n v="290511"/>
    <n v="268"/>
    <x v="0"/>
    <x v="1"/>
    <n v="1.3580000000000001"/>
    <s v="H5"/>
    <s v="CZE"/>
    <x v="33"/>
    <s v="Alcohols; saturated monohydric, methanol (methyl alcohol)"/>
    <s v="GEO"/>
    <s v="Georgia"/>
    <x v="1"/>
    <n v="199"/>
    <s v="Kg"/>
    <n v="199"/>
  </r>
  <r>
    <n v="203"/>
    <n v="290511"/>
    <n v="276"/>
    <x v="0"/>
    <x v="1"/>
    <n v="54.668999999999997"/>
    <s v="H5"/>
    <s v="CZE"/>
    <x v="33"/>
    <s v="Alcohols; saturated monohydric, methanol (methyl alcohol)"/>
    <s v="DEU"/>
    <s v="Germany"/>
    <x v="1"/>
    <n v="92132"/>
    <s v="Kg"/>
    <n v="92132"/>
  </r>
  <r>
    <n v="203"/>
    <n v="290511"/>
    <n v="300"/>
    <x v="0"/>
    <x v="1"/>
    <n v="1.4079999999999999"/>
    <s v="H5"/>
    <s v="CZE"/>
    <x v="33"/>
    <s v="Alcohols; saturated monohydric, methanol (methyl alcohol)"/>
    <s v="GRC"/>
    <s v="Greece"/>
    <x v="1"/>
    <n v="720"/>
    <s v="Kg"/>
    <n v="720"/>
  </r>
  <r>
    <n v="203"/>
    <n v="290511"/>
    <n v="348"/>
    <x v="0"/>
    <x v="1"/>
    <n v="6.6349999999999998"/>
    <s v="H5"/>
    <s v="CZE"/>
    <x v="33"/>
    <s v="Alcohols; saturated monohydric, methanol (methyl alcohol)"/>
    <s v="HUN"/>
    <s v="Hungary"/>
    <x v="1"/>
    <n v="1565"/>
    <s v="Kg"/>
    <n v="1565"/>
  </r>
  <r>
    <n v="203"/>
    <n v="290511"/>
    <n v="380"/>
    <x v="0"/>
    <x v="1"/>
    <n v="0.311"/>
    <s v="H5"/>
    <s v="CZE"/>
    <x v="33"/>
    <s v="Alcohols; saturated monohydric, methanol (methyl alcohol)"/>
    <s v="ITA"/>
    <s v="Italy"/>
    <x v="1"/>
    <n v="34"/>
    <s v="Kg"/>
    <n v="34"/>
  </r>
  <r>
    <n v="203"/>
    <n v="290511"/>
    <n v="440"/>
    <x v="0"/>
    <x v="1"/>
    <n v="0.36"/>
    <s v="H5"/>
    <s v="CZE"/>
    <x v="33"/>
    <s v="Alcohols; saturated monohydric, methanol (methyl alcohol)"/>
    <s v="LTU"/>
    <s v="Lithuania"/>
    <x v="1"/>
    <n v="42"/>
    <s v="Kg"/>
    <n v="42"/>
  </r>
  <r>
    <n v="203"/>
    <n v="290511"/>
    <n v="616"/>
    <x v="0"/>
    <x v="1"/>
    <n v="1.28"/>
    <s v="H5"/>
    <s v="CZE"/>
    <x v="33"/>
    <s v="Alcohols; saturated monohydric, methanol (methyl alcohol)"/>
    <s v="POL"/>
    <s v="Poland"/>
    <x v="1"/>
    <n v="228"/>
    <s v="Kg"/>
    <n v="228"/>
  </r>
  <r>
    <n v="203"/>
    <n v="290511"/>
    <n v="642"/>
    <x v="0"/>
    <x v="1"/>
    <n v="8.4000000000000005E-2"/>
    <s v="H5"/>
    <s v="CZE"/>
    <x v="33"/>
    <s v="Alcohols; saturated monohydric, methanol (methyl alcohol)"/>
    <s v="ROM"/>
    <s v="Romania"/>
    <x v="1"/>
    <n v="10"/>
    <s v="Kg"/>
    <n v="10"/>
  </r>
  <r>
    <n v="203"/>
    <n v="290511"/>
    <n v="688"/>
    <x v="0"/>
    <x v="1"/>
    <n v="1.91"/>
    <s v="H5"/>
    <s v="CZE"/>
    <x v="33"/>
    <s v="Alcohols; saturated monohydric, methanol (methyl alcohol)"/>
    <s v="SER"/>
    <s v="Yugoslavia"/>
    <x v="1"/>
    <n v="526"/>
    <s v="Kg"/>
    <n v="526"/>
  </r>
  <r>
    <n v="203"/>
    <n v="290511"/>
    <n v="703"/>
    <x v="0"/>
    <x v="1"/>
    <n v="44.845999999999997"/>
    <s v="H5"/>
    <s v="CZE"/>
    <x v="33"/>
    <s v="Alcohols; saturated monohydric, methanol (methyl alcohol)"/>
    <s v="SVK"/>
    <s v="Slovakia"/>
    <x v="1"/>
    <n v="14847"/>
    <s v="Kg"/>
    <n v="14847"/>
  </r>
  <r>
    <n v="203"/>
    <n v="290511"/>
    <n v="705"/>
    <x v="0"/>
    <x v="1"/>
    <n v="6.6000000000000003E-2"/>
    <s v="H5"/>
    <s v="CZE"/>
    <x v="33"/>
    <s v="Alcohols; saturated monohydric, methanol (methyl alcohol)"/>
    <s v="SVN"/>
    <s v="Slovenia"/>
    <x v="1"/>
    <n v="3"/>
    <s v="Kg"/>
    <n v="3"/>
  </r>
  <r>
    <n v="203"/>
    <n v="290511"/>
    <n v="724"/>
    <x v="0"/>
    <x v="1"/>
    <n v="322.81"/>
    <s v="H5"/>
    <s v="CZE"/>
    <x v="33"/>
    <s v="Alcohols; saturated monohydric, methanol (methyl alcohol)"/>
    <s v="ESP"/>
    <s v="Spain"/>
    <x v="1"/>
    <n v="4857"/>
    <s v="Kg"/>
    <n v="4857"/>
  </r>
  <r>
    <n v="203"/>
    <n v="290511"/>
    <n v="752"/>
    <x v="0"/>
    <x v="1"/>
    <n v="0.192"/>
    <s v="H5"/>
    <s v="CZE"/>
    <x v="33"/>
    <s v="Alcohols; saturated monohydric, methanol (methyl alcohol)"/>
    <s v="SWE"/>
    <s v="Sweden"/>
    <x v="1"/>
    <n v="23"/>
    <s v="Kg"/>
    <n v="23"/>
  </r>
  <r>
    <n v="203"/>
    <n v="290511"/>
    <n v="860"/>
    <x v="0"/>
    <x v="1"/>
    <n v="9.2789999999999999"/>
    <s v="H5"/>
    <s v="CZE"/>
    <x v="33"/>
    <s v="Alcohols; saturated monohydric, methanol (methyl alcohol)"/>
    <s v="UZB"/>
    <s v="Uzbekistan"/>
    <x v="1"/>
    <n v="170"/>
    <s v="Kg"/>
    <n v="170"/>
  </r>
  <r>
    <n v="208"/>
    <n v="290511"/>
    <n v="0"/>
    <x v="0"/>
    <x v="1"/>
    <n v="1427.3318127436"/>
    <s v="H5"/>
    <s v="DNK"/>
    <x v="35"/>
    <s v="Alcohols; saturated monohydric, methanol (methyl alcohol)"/>
    <s v="WLD"/>
    <s v="World"/>
    <x v="1"/>
    <n v="1229112"/>
    <s v="Kg"/>
    <n v="1229112"/>
  </r>
  <r>
    <n v="208"/>
    <n v="290511"/>
    <n v="76"/>
    <x v="0"/>
    <x v="1"/>
    <n v="10.0276174314"/>
    <s v="H5"/>
    <s v="DNK"/>
    <x v="35"/>
    <s v="Alcohols; saturated monohydric, methanol (methyl alcohol)"/>
    <s v="BRA"/>
    <s v="Brazil"/>
    <x v="1"/>
    <n v="520"/>
    <s v="Kg"/>
    <n v="520"/>
  </r>
  <r>
    <n v="208"/>
    <n v="290511"/>
    <n v="203"/>
    <x v="0"/>
    <x v="1"/>
    <n v="0.46953012383999998"/>
    <s v="H5"/>
    <s v="DNK"/>
    <x v="35"/>
    <s v="Alcohols; saturated monohydric, methanol (methyl alcohol)"/>
    <s v="CZE"/>
    <s v="Czech Rep"/>
    <x v="1"/>
    <n v="80"/>
    <s v="Kg"/>
    <n v="80"/>
  </r>
  <r>
    <n v="208"/>
    <n v="290511"/>
    <n v="234"/>
    <x v="0"/>
    <x v="1"/>
    <n v="69.149444579839994"/>
    <s v="H5"/>
    <s v="DNK"/>
    <x v="35"/>
    <s v="Alcohols; saturated monohydric, methanol (methyl alcohol)"/>
    <s v="FRO"/>
    <s v="Faeroe Is"/>
    <x v="1"/>
    <n v="66620"/>
    <s v="Kg"/>
    <n v="66620"/>
  </r>
  <r>
    <n v="208"/>
    <n v="290511"/>
    <n v="246"/>
    <x v="0"/>
    <x v="1"/>
    <n v="14.97231678436"/>
    <s v="H5"/>
    <s v="DNK"/>
    <x v="35"/>
    <s v="Alcohols; saturated monohydric, methanol (methyl alcohol)"/>
    <s v="FIN"/>
    <s v="Finland"/>
    <x v="1"/>
    <n v="878"/>
    <s v="Kg"/>
    <n v="878"/>
  </r>
  <r>
    <n v="208"/>
    <n v="290511"/>
    <n v="276"/>
    <x v="0"/>
    <x v="1"/>
    <n v="15.949391157919999"/>
    <s v="H5"/>
    <s v="DNK"/>
    <x v="35"/>
    <s v="Alcohols; saturated monohydric, methanol (methyl alcohol)"/>
    <s v="DEU"/>
    <s v="Germany"/>
    <x v="1"/>
    <n v="2252"/>
    <s v="Kg"/>
    <n v="2252"/>
  </r>
  <r>
    <n v="208"/>
    <n v="290511"/>
    <n v="410"/>
    <x v="0"/>
    <x v="1"/>
    <n v="117.15762730311999"/>
    <s v="H5"/>
    <s v="DNK"/>
    <x v="35"/>
    <s v="Alcohols; saturated monohydric, methanol (methyl alcohol)"/>
    <s v="KOR"/>
    <s v="Korea Rep."/>
    <x v="1"/>
    <n v="5843"/>
    <s v="Kg"/>
    <n v="5843"/>
  </r>
  <r>
    <n v="208"/>
    <n v="290511"/>
    <n v="458"/>
    <x v="0"/>
    <x v="1"/>
    <n v="62.61340075228"/>
    <s v="H5"/>
    <s v="DNK"/>
    <x v="35"/>
    <s v="Alcohols; saturated monohydric, methanol (methyl alcohol)"/>
    <s v="MYS"/>
    <s v="Malaysia"/>
    <x v="1"/>
    <n v="1039"/>
    <s v="Kg"/>
    <n v="1039"/>
  </r>
  <r>
    <n v="208"/>
    <n v="290511"/>
    <n v="528"/>
    <x v="0"/>
    <x v="1"/>
    <n v="5.5737615615599996"/>
    <s v="H5"/>
    <s v="DNK"/>
    <x v="35"/>
    <s v="Alcohols; saturated monohydric, methanol (methyl alcohol)"/>
    <s v="NLD"/>
    <s v="Netherlands"/>
    <x v="1"/>
    <n v="95"/>
    <s v="Kg"/>
    <n v="95"/>
  </r>
  <r>
    <n v="208"/>
    <n v="290511"/>
    <n v="579"/>
    <x v="0"/>
    <x v="1"/>
    <n v="88.490363796919993"/>
    <s v="H5"/>
    <s v="DNK"/>
    <x v="35"/>
    <s v="Alcohols; saturated monohydric, methanol (methyl alcohol)"/>
    <s v="NOR"/>
    <s v="Norway,Sb,JM"/>
    <x v="1"/>
    <n v="39619"/>
    <s v="Kg"/>
    <n v="39619"/>
  </r>
  <r>
    <n v="208"/>
    <n v="290511"/>
    <n v="724"/>
    <x v="0"/>
    <x v="1"/>
    <n v="1.89164016356"/>
    <s v="H5"/>
    <s v="DNK"/>
    <x v="35"/>
    <s v="Alcohols; saturated monohydric, methanol (methyl alcohol)"/>
    <s v="ESP"/>
    <s v="Spain"/>
    <x v="1"/>
    <n v="392"/>
    <s v="Kg"/>
    <n v="392"/>
  </r>
  <r>
    <n v="208"/>
    <n v="290511"/>
    <n v="752"/>
    <x v="0"/>
    <x v="1"/>
    <n v="1011.96911434896"/>
    <s v="H5"/>
    <s v="DNK"/>
    <x v="35"/>
    <s v="Alcohols; saturated monohydric, methanol (methyl alcohol)"/>
    <s v="SWE"/>
    <s v="Sweden"/>
    <x v="1"/>
    <n v="1109166"/>
    <s v="Kg"/>
    <n v="1109166"/>
  </r>
  <r>
    <n v="208"/>
    <n v="290511"/>
    <n v="826"/>
    <x v="0"/>
    <x v="1"/>
    <n v="20.274253487639999"/>
    <s v="H5"/>
    <s v="DNK"/>
    <x v="35"/>
    <s v="Alcohols; saturated monohydric, methanol (methyl alcohol)"/>
    <s v="GBR"/>
    <s v="Untd.Kingdom"/>
    <x v="1"/>
    <n v="1824"/>
    <s v="Kg"/>
    <n v="1824"/>
  </r>
  <r>
    <n v="208"/>
    <n v="290511"/>
    <n v="842"/>
    <x v="0"/>
    <x v="1"/>
    <n v="8.7933512522000008"/>
    <s v="H5"/>
    <s v="DNK"/>
    <x v="35"/>
    <s v="Alcohols; saturated monohydric, methanol (methyl alcohol)"/>
    <s v="USA"/>
    <s v="USA,PR,USVI"/>
    <x v="1"/>
    <n v="784"/>
    <s v="Kg"/>
    <n v="784"/>
  </r>
  <r>
    <n v="214"/>
    <n v="290511"/>
    <n v="0"/>
    <x v="0"/>
    <x v="1"/>
    <n v="310.95836200000002"/>
    <s v="H5"/>
    <s v="DOM"/>
    <x v="36"/>
    <s v="Alcohols; saturated monohydric, methanol (methyl alcohol)"/>
    <s v="WLD"/>
    <s v="World"/>
    <x v="1"/>
    <n v="383074"/>
    <s v="Kg"/>
    <n v="383074"/>
  </r>
  <r>
    <n v="214"/>
    <n v="290511"/>
    <n v="332"/>
    <x v="0"/>
    <x v="1"/>
    <n v="298.78525000000002"/>
    <s v="H5"/>
    <s v="DOM"/>
    <x v="36"/>
    <s v="Alcohols; saturated monohydric, methanol (methyl alcohol)"/>
    <s v="HTI"/>
    <s v="Haiti"/>
    <x v="1"/>
    <n v="365146"/>
    <s v="Kg"/>
    <n v="365146"/>
  </r>
  <r>
    <n v="214"/>
    <n v="290511"/>
    <n v="842"/>
    <x v="0"/>
    <x v="1"/>
    <n v="12.173112"/>
    <s v="H5"/>
    <s v="DOM"/>
    <x v="36"/>
    <s v="Alcohols; saturated monohydric, methanol (methyl alcohol)"/>
    <s v="USA"/>
    <s v="USA,PR,USVI"/>
    <x v="1"/>
    <n v="17928"/>
    <s v="Kg"/>
    <n v="17928"/>
  </r>
  <r>
    <n v="231"/>
    <n v="290511"/>
    <n v="0"/>
    <x v="0"/>
    <x v="1"/>
    <n v="8.1600000000000006E-3"/>
    <s v="H5"/>
    <s v="ETH"/>
    <x v="39"/>
    <s v="Alcohols; saturated monohydric, methanol (methyl alcohol)"/>
    <s v="WLD"/>
    <s v="World"/>
    <x v="1"/>
    <n v="4"/>
    <s v="Kg"/>
    <n v="4"/>
  </r>
  <r>
    <n v="231"/>
    <n v="290511"/>
    <n v="784"/>
    <x v="0"/>
    <x v="1"/>
    <n v="8.1600000000000006E-3"/>
    <s v="H5"/>
    <s v="ETH"/>
    <x v="39"/>
    <s v="Alcohols; saturated monohydric, methanol (methyl alcohol)"/>
    <s v="ARE"/>
    <s v="Untd Arab Em"/>
    <x v="1"/>
    <n v="4"/>
    <s v="Kg"/>
    <n v="4"/>
  </r>
  <r>
    <n v="233"/>
    <n v="290511"/>
    <n v="0"/>
    <x v="0"/>
    <x v="1"/>
    <n v="2.0110100000000002"/>
    <s v="H5"/>
    <s v="EST"/>
    <x v="40"/>
    <s v="Alcohols; saturated monohydric, methanol (methyl alcohol)"/>
    <s v="WLD"/>
    <s v="World"/>
    <x v="1"/>
    <n v="727.6"/>
    <s v="Kg"/>
    <n v="727.6"/>
  </r>
  <r>
    <n v="233"/>
    <n v="290511"/>
    <n v="246"/>
    <x v="0"/>
    <x v="1"/>
    <n v="1.9738"/>
    <s v="H5"/>
    <s v="EST"/>
    <x v="40"/>
    <s v="Alcohols; saturated monohydric, methanol (methyl alcohol)"/>
    <s v="FIN"/>
    <s v="Finland"/>
    <x v="1"/>
    <n v="724"/>
    <s v="Kg"/>
    <n v="724"/>
  </r>
  <r>
    <n v="233"/>
    <n v="290511"/>
    <n v="579"/>
    <x v="0"/>
    <x v="1"/>
    <n v="3.3959999999999997E-2"/>
    <s v="H5"/>
    <s v="EST"/>
    <x v="40"/>
    <s v="Alcohols; saturated monohydric, methanol (methyl alcohol)"/>
    <s v="NOR"/>
    <s v="Norway,Sb,JM"/>
    <x v="1"/>
    <n v="1"/>
    <s v="Kg"/>
    <n v="1"/>
  </r>
  <r>
    <n v="233"/>
    <n v="290511"/>
    <n v="643"/>
    <x v="0"/>
    <x v="1"/>
    <n v="3.2499999999999999E-3"/>
    <s v="H5"/>
    <s v="EST"/>
    <x v="40"/>
    <s v="Alcohols; saturated monohydric, methanol (methyl alcohol)"/>
    <s v="RUS"/>
    <s v="Russian Fed"/>
    <x v="1"/>
    <n v="2.6"/>
    <s v="Kg"/>
    <n v="2.6"/>
  </r>
  <r>
    <n v="246"/>
    <n v="290511"/>
    <n v="0"/>
    <x v="0"/>
    <x v="1"/>
    <n v="53148.405092466201"/>
    <s v="H5"/>
    <s v="FIN"/>
    <x v="42"/>
    <s v="Alcohols; saturated monohydric, methanol (methyl alcohol)"/>
    <s v="WLD"/>
    <s v="World"/>
    <x v="1"/>
    <n v="142723190.333123"/>
    <s v="Kg"/>
    <n v="142723190.33000001"/>
  </r>
  <r>
    <n v="246"/>
    <n v="290511"/>
    <n v="208"/>
    <x v="0"/>
    <x v="1"/>
    <n v="2685.8258329635"/>
    <s v="H5"/>
    <s v="FIN"/>
    <x v="42"/>
    <s v="Alcohols; saturated monohydric, methanol (methyl alcohol)"/>
    <s v="DNK"/>
    <s v="Denmark"/>
    <x v="1"/>
    <n v="7135320"/>
    <s v="Kg"/>
    <n v="7135320"/>
  </r>
  <r>
    <n v="246"/>
    <n v="290511"/>
    <n v="233"/>
    <x v="0"/>
    <x v="1"/>
    <n v="0.35127387206999999"/>
    <s v="H5"/>
    <s v="FIN"/>
    <x v="42"/>
    <s v="Alcohols; saturated monohydric, methanol (methyl alcohol)"/>
    <s v="EST"/>
    <s v="Estonia"/>
    <x v="1"/>
    <n v="316"/>
    <s v="Kg"/>
    <n v="316"/>
  </r>
  <r>
    <n v="246"/>
    <n v="290511"/>
    <n v="276"/>
    <x v="0"/>
    <x v="1"/>
    <n v="2.04140977506"/>
    <s v="H5"/>
    <s v="FIN"/>
    <x v="42"/>
    <s v="Alcohols; saturated monohydric, methanol (methyl alcohol)"/>
    <s v="DEU"/>
    <s v="Germany"/>
    <x v="1"/>
    <n v="125"/>
    <s v="Kg"/>
    <n v="125"/>
  </r>
  <r>
    <n v="246"/>
    <n v="290511"/>
    <n v="428"/>
    <x v="0"/>
    <x v="1"/>
    <n v="0.25665464726999998"/>
    <s v="H5"/>
    <s v="FIN"/>
    <x v="42"/>
    <s v="Alcohols; saturated monohydric, methanol (methyl alcohol)"/>
    <s v="LVA"/>
    <s v="Latvia"/>
    <x v="1"/>
    <n v="324"/>
    <s v="Kg"/>
    <n v="324"/>
  </r>
  <r>
    <n v="246"/>
    <n v="290511"/>
    <n v="528"/>
    <x v="0"/>
    <x v="1"/>
    <n v="19955.6664237037"/>
    <s v="H5"/>
    <s v="FIN"/>
    <x v="42"/>
    <s v="Alcohols; saturated monohydric, methanol (methyl alcohol)"/>
    <s v="NLD"/>
    <s v="Netherlands"/>
    <x v="1"/>
    <n v="51639630"/>
    <s v="Kg"/>
    <n v="51639630"/>
  </r>
  <r>
    <n v="246"/>
    <n v="290511"/>
    <n v="616"/>
    <x v="0"/>
    <x v="1"/>
    <n v="23520.931824311101"/>
    <s v="H5"/>
    <s v="FIN"/>
    <x v="42"/>
    <s v="Alcohols; saturated monohydric, methanol (methyl alcohol)"/>
    <s v="POL"/>
    <s v="Poland"/>
    <x v="1"/>
    <n v="66936180"/>
    <s v="Kg"/>
    <n v="66936180"/>
  </r>
  <r>
    <n v="246"/>
    <n v="290511"/>
    <n v="752"/>
    <x v="0"/>
    <x v="1"/>
    <n v="6981.0655427595002"/>
    <s v="H5"/>
    <s v="FIN"/>
    <x v="42"/>
    <s v="Alcohols; saturated monohydric, methanol (methyl alcohol)"/>
    <s v="SWE"/>
    <s v="Sweden"/>
    <x v="1"/>
    <n v="17006066"/>
    <s v="Kg"/>
    <n v="17006066"/>
  </r>
  <r>
    <n v="246"/>
    <n v="290511"/>
    <n v="757"/>
    <x v="0"/>
    <x v="1"/>
    <n v="2.1289325580000001E-2"/>
    <s v="H5"/>
    <s v="FIN"/>
    <x v="42"/>
    <s v="Alcohols; saturated monohydric, methanol (methyl alcohol)"/>
    <s v="CHE"/>
    <s v="Switz.Liecht"/>
    <x v="1"/>
    <n v="57.169739365309098"/>
    <s v="Kg"/>
    <n v="57.17"/>
  </r>
  <r>
    <n v="246"/>
    <n v="290511"/>
    <n v="826"/>
    <x v="0"/>
    <x v="1"/>
    <n v="1.1827403099999999E-3"/>
    <s v="H5"/>
    <s v="FIN"/>
    <x v="42"/>
    <s v="Alcohols; saturated monohydric, methanol (methyl alcohol)"/>
    <s v="GBR"/>
    <s v="Untd.Kingdom"/>
    <x v="1"/>
    <n v="3.1760966314060601"/>
    <s v="Kg"/>
    <n v="3.18"/>
  </r>
  <r>
    <n v="246"/>
    <n v="290511"/>
    <n v="842"/>
    <x v="0"/>
    <x v="1"/>
    <n v="2.2436583680700002"/>
    <s v="H5"/>
    <s v="FIN"/>
    <x v="42"/>
    <s v="Alcohols; saturated monohydric, methanol (methyl alcohol)"/>
    <s v="USA"/>
    <s v="USA,PR,USVI"/>
    <x v="1"/>
    <n v="5168.9872866695396"/>
    <s v="Kg"/>
    <n v="5168.99"/>
  </r>
  <r>
    <n v="251"/>
    <n v="290511"/>
    <n v="0"/>
    <x v="0"/>
    <x v="1"/>
    <n v="6059.8965314981697"/>
    <s v="H5"/>
    <s v="FRA"/>
    <x v="43"/>
    <s v="Alcohols; saturated monohydric, methanol (methyl alcohol)"/>
    <s v="WLD"/>
    <s v="World"/>
    <x v="1"/>
    <n v="2731512.3249168"/>
    <s v="Kg"/>
    <n v="2731512.32"/>
  </r>
  <r>
    <n v="251"/>
    <n v="290511"/>
    <n v="8"/>
    <x v="0"/>
    <x v="1"/>
    <n v="5.0810523717600002"/>
    <s v="H5"/>
    <s v="FRA"/>
    <x v="43"/>
    <s v="Alcohols; saturated monohydric, methanol (methyl alcohol)"/>
    <s v="ALB"/>
    <s v="Albania"/>
    <x v="1"/>
    <n v="331"/>
    <s v="Kg"/>
    <n v="331"/>
  </r>
  <r>
    <n v="251"/>
    <n v="290511"/>
    <n v="12"/>
    <x v="0"/>
    <x v="1"/>
    <n v="77.594860777860006"/>
    <s v="H5"/>
    <s v="FRA"/>
    <x v="43"/>
    <s v="Alcohols; saturated monohydric, methanol (methyl alcohol)"/>
    <s v="DZA"/>
    <s v="Algeria"/>
    <x v="1"/>
    <n v="18431"/>
    <s v="Kg"/>
    <n v="18431"/>
  </r>
  <r>
    <n v="251"/>
    <n v="290511"/>
    <n v="20"/>
    <x v="0"/>
    <x v="1"/>
    <n v="7.4004061196700004"/>
    <s v="H5"/>
    <s v="FRA"/>
    <x v="43"/>
    <s v="Alcohols; saturated monohydric, methanol (methyl alcohol)"/>
    <s v="AND"/>
    <s v="Andorra"/>
    <x v="1"/>
    <n v="2702"/>
    <s v="Kg"/>
    <n v="2702"/>
  </r>
  <r>
    <n v="251"/>
    <n v="290511"/>
    <n v="24"/>
    <x v="0"/>
    <x v="1"/>
    <n v="0.11354306976"/>
    <s v="H5"/>
    <s v="FRA"/>
    <x v="43"/>
    <s v="Alcohols; saturated monohydric, methanol (methyl alcohol)"/>
    <s v="AGO"/>
    <s v="Angola"/>
    <x v="1"/>
    <n v="1"/>
    <s v="Kg"/>
    <n v="1"/>
  </r>
  <r>
    <n v="251"/>
    <n v="290511"/>
    <n v="32"/>
    <x v="0"/>
    <x v="1"/>
    <n v="20.470869285479999"/>
    <s v="H5"/>
    <s v="FRA"/>
    <x v="43"/>
    <s v="Alcohols; saturated monohydric, methanol (methyl alcohol)"/>
    <s v="ARG"/>
    <s v="Argentina"/>
    <x v="1"/>
    <n v="5348"/>
    <s v="Kg"/>
    <n v="5348"/>
  </r>
  <r>
    <n v="251"/>
    <n v="290511"/>
    <n v="36"/>
    <x v="0"/>
    <x v="1"/>
    <n v="1.0289840696999999"/>
    <s v="H5"/>
    <s v="FRA"/>
    <x v="43"/>
    <s v="Alcohols; saturated monohydric, methanol (methyl alcohol)"/>
    <s v="AUS"/>
    <s v="Australia"/>
    <x v="1"/>
    <n v="94"/>
    <s v="Kg"/>
    <n v="94"/>
  </r>
  <r>
    <n v="251"/>
    <n v="290511"/>
    <n v="40"/>
    <x v="0"/>
    <x v="1"/>
    <n v="82.273781444220006"/>
    <s v="H5"/>
    <s v="FRA"/>
    <x v="43"/>
    <s v="Alcohols; saturated monohydric, methanol (methyl alcohol)"/>
    <s v="AUT"/>
    <s v="Austria"/>
    <x v="1"/>
    <n v="26008"/>
    <s v="Kg"/>
    <n v="26008"/>
  </r>
  <r>
    <n v="251"/>
    <n v="290511"/>
    <n v="56"/>
    <x v="0"/>
    <x v="1"/>
    <n v="640.05529438052997"/>
    <s v="H5"/>
    <s v="FRA"/>
    <x v="43"/>
    <s v="Alcohols; saturated monohydric, methanol (methyl alcohol)"/>
    <s v="BEL"/>
    <s v="Belgium"/>
    <x v="1"/>
    <n v="285224"/>
    <s v="Kg"/>
    <n v="285224"/>
  </r>
  <r>
    <n v="251"/>
    <n v="290511"/>
    <n v="68"/>
    <x v="0"/>
    <x v="1"/>
    <n v="2.8468559261699999"/>
    <s v="H5"/>
    <s v="FRA"/>
    <x v="43"/>
    <s v="Alcohols; saturated monohydric, methanol (methyl alcohol)"/>
    <s v="BOL"/>
    <s v="Bolivia"/>
    <x v="1"/>
    <n v="950"/>
    <s v="Kg"/>
    <n v="950"/>
  </r>
  <r>
    <n v="251"/>
    <n v="290511"/>
    <n v="76"/>
    <x v="0"/>
    <x v="1"/>
    <n v="1.23832910457"/>
    <s v="H5"/>
    <s v="FRA"/>
    <x v="43"/>
    <s v="Alcohols; saturated monohydric, methanol (methyl alcohol)"/>
    <s v="BRA"/>
    <s v="Brazil"/>
    <x v="1"/>
    <n v="35"/>
    <s v="Kg"/>
    <n v="35"/>
  </r>
  <r>
    <n v="251"/>
    <n v="290511"/>
    <n v="100"/>
    <x v="0"/>
    <x v="1"/>
    <n v="2.8669625114400001"/>
    <s v="H5"/>
    <s v="FRA"/>
    <x v="43"/>
    <s v="Alcohols; saturated monohydric, methanol (methyl alcohol)"/>
    <s v="BGR"/>
    <s v="Bulgaria"/>
    <x v="1"/>
    <n v="1022"/>
    <s v="Kg"/>
    <n v="1022"/>
  </r>
  <r>
    <n v="251"/>
    <n v="290511"/>
    <n v="108"/>
    <x v="0"/>
    <x v="1"/>
    <n v="0.56298438756000002"/>
    <s v="H5"/>
    <s v="FRA"/>
    <x v="43"/>
    <s v="Alcohols; saturated monohydric, methanol (methyl alcohol)"/>
    <s v="BDI"/>
    <s v="Burundi"/>
    <x v="1"/>
    <n v="50"/>
    <s v="Kg"/>
    <n v="50"/>
  </r>
  <r>
    <n v="251"/>
    <n v="290511"/>
    <n v="112"/>
    <x v="0"/>
    <x v="1"/>
    <n v="54.500673484799997"/>
    <s v="H5"/>
    <s v="FRA"/>
    <x v="43"/>
    <s v="Alcohols; saturated monohydric, methanol (methyl alcohol)"/>
    <s v="BLR"/>
    <s v="Belarus"/>
    <x v="1"/>
    <n v="16667"/>
    <s v="Kg"/>
    <n v="16667"/>
  </r>
  <r>
    <n v="251"/>
    <n v="290511"/>
    <n v="120"/>
    <x v="0"/>
    <x v="1"/>
    <n v="9.8167445729999997E-2"/>
    <s v="H5"/>
    <s v="FRA"/>
    <x v="43"/>
    <s v="Alcohols; saturated monohydric, methanol (methyl alcohol)"/>
    <s v="CMR"/>
    <s v="Cameroon"/>
    <x v="1"/>
    <n v="1"/>
    <s v="Kg"/>
    <n v="1"/>
  </r>
  <r>
    <n v="251"/>
    <n v="290511"/>
    <n v="132"/>
    <x v="0"/>
    <x v="1"/>
    <n v="4.7309612399999999E-2"/>
    <s v="H5"/>
    <s v="FRA"/>
    <x v="43"/>
    <s v="Alcohols; saturated monohydric, methanol (methyl alcohol)"/>
    <s v="CPV"/>
    <s v="Cape Verde"/>
    <x v="1"/>
    <n v="21.324916801126999"/>
    <s v="Kg"/>
    <n v="21.32"/>
  </r>
  <r>
    <n v="251"/>
    <n v="290511"/>
    <n v="148"/>
    <x v="0"/>
    <x v="1"/>
    <n v="5.0857833329999998E-2"/>
    <s v="H5"/>
    <s v="FRA"/>
    <x v="43"/>
    <s v="Alcohols; saturated monohydric, methanol (methyl alcohol)"/>
    <s v="TCD"/>
    <s v="Chad"/>
    <x v="1"/>
    <n v="8"/>
    <s v="Kg"/>
    <n v="8"/>
  </r>
  <r>
    <n v="251"/>
    <n v="290511"/>
    <n v="178"/>
    <x v="0"/>
    <x v="1"/>
    <n v="185.47615267389"/>
    <s v="H5"/>
    <s v="FRA"/>
    <x v="43"/>
    <s v="Alcohols; saturated monohydric, methanol (methyl alcohol)"/>
    <s v="COG"/>
    <s v="Congo"/>
    <x v="1"/>
    <n v="140860"/>
    <s v="Kg"/>
    <n v="140860"/>
  </r>
  <r>
    <n v="251"/>
    <n v="290511"/>
    <n v="180"/>
    <x v="0"/>
    <x v="1"/>
    <n v="66.804720929729996"/>
    <s v="H5"/>
    <s v="FRA"/>
    <x v="43"/>
    <s v="Alcohols; saturated monohydric, methanol (methyl alcohol)"/>
    <s v="ZAR"/>
    <s v="Dem.Rp.Congo"/>
    <x v="1"/>
    <n v="51331"/>
    <s v="Kg"/>
    <n v="51331"/>
  </r>
  <r>
    <n v="251"/>
    <n v="290511"/>
    <n v="191"/>
    <x v="0"/>
    <x v="1"/>
    <n v="3.24662215095"/>
    <s v="H5"/>
    <s v="FRA"/>
    <x v="43"/>
    <s v="Alcohols; saturated monohydric, methanol (methyl alcohol)"/>
    <s v="HRV"/>
    <s v="Croatia"/>
    <x v="1"/>
    <n v="615"/>
    <s v="Kg"/>
    <n v="615"/>
  </r>
  <r>
    <n v="251"/>
    <n v="290511"/>
    <n v="196"/>
    <x v="0"/>
    <x v="1"/>
    <n v="27.0965805021"/>
    <s v="H5"/>
    <s v="FRA"/>
    <x v="43"/>
    <s v="Alcohols; saturated monohydric, methanol (methyl alcohol)"/>
    <s v="CYP"/>
    <s v="Cyprus"/>
    <x v="1"/>
    <n v="6304"/>
    <s v="Kg"/>
    <n v="6304"/>
  </r>
  <r>
    <n v="251"/>
    <n v="290511"/>
    <n v="203"/>
    <x v="0"/>
    <x v="1"/>
    <n v="45.424324345860001"/>
    <s v="H5"/>
    <s v="FRA"/>
    <x v="43"/>
    <s v="Alcohols; saturated monohydric, methanol (methyl alcohol)"/>
    <s v="CZE"/>
    <s v="Czech Rep"/>
    <x v="1"/>
    <n v="15388"/>
    <s v="Kg"/>
    <n v="15388"/>
  </r>
  <r>
    <n v="251"/>
    <n v="290511"/>
    <n v="208"/>
    <x v="0"/>
    <x v="1"/>
    <n v="15.13789322769"/>
    <s v="H5"/>
    <s v="FRA"/>
    <x v="43"/>
    <s v="Alcohols; saturated monohydric, methanol (methyl alcohol)"/>
    <s v="DNK"/>
    <s v="Denmark"/>
    <x v="1"/>
    <n v="5203"/>
    <s v="Kg"/>
    <n v="5203"/>
  </r>
  <r>
    <n v="251"/>
    <n v="290511"/>
    <n v="214"/>
    <x v="0"/>
    <x v="1"/>
    <n v="7.06923883287"/>
    <s v="H5"/>
    <s v="FRA"/>
    <x v="43"/>
    <s v="Alcohols; saturated monohydric, methanol (methyl alcohol)"/>
    <s v="DOM"/>
    <s v="Dominican Rp"/>
    <x v="1"/>
    <n v="1832"/>
    <s v="Kg"/>
    <n v="1832"/>
  </r>
  <r>
    <n v="251"/>
    <n v="290511"/>
    <n v="222"/>
    <x v="0"/>
    <x v="1"/>
    <n v="6.9781678289999996E-2"/>
    <s v="H5"/>
    <s v="FRA"/>
    <x v="43"/>
    <s v="Alcohols; saturated monohydric, methanol (methyl alcohol)"/>
    <s v="SLV"/>
    <s v="El Salvador"/>
    <x v="1"/>
    <n v="5"/>
    <s v="Kg"/>
    <n v="5"/>
  </r>
  <r>
    <n v="251"/>
    <n v="290511"/>
    <n v="258"/>
    <x v="0"/>
    <x v="1"/>
    <n v="2.2495720696200001"/>
    <s v="H5"/>
    <s v="FRA"/>
    <x v="43"/>
    <s v="Alcohols; saturated monohydric, methanol (methyl alcohol)"/>
    <s v="PYF"/>
    <s v="Fr.Polynesia"/>
    <x v="1"/>
    <n v="75"/>
    <s v="Kg"/>
    <n v="75"/>
  </r>
  <r>
    <n v="251"/>
    <n v="290511"/>
    <n v="262"/>
    <x v="0"/>
    <x v="1"/>
    <n v="5.6771534880000002E-2"/>
    <s v="H5"/>
    <s v="FRA"/>
    <x v="43"/>
    <s v="Alcohols; saturated monohydric, methanol (methyl alcohol)"/>
    <s v="DJI"/>
    <s v="Djibouti"/>
    <x v="1"/>
    <n v="35"/>
    <s v="Kg"/>
    <n v="35"/>
  </r>
  <r>
    <n v="251"/>
    <n v="290511"/>
    <n v="266"/>
    <x v="0"/>
    <x v="1"/>
    <n v="28.778437222920001"/>
    <s v="H5"/>
    <s v="FRA"/>
    <x v="43"/>
    <s v="Alcohols; saturated monohydric, methanol (methyl alcohol)"/>
    <s v="GAB"/>
    <s v="Gabon"/>
    <x v="1"/>
    <n v="43196"/>
    <s v="Kg"/>
    <n v="43196"/>
  </r>
  <r>
    <n v="251"/>
    <n v="290511"/>
    <n v="276"/>
    <x v="0"/>
    <x v="1"/>
    <n v="2713.8544128298799"/>
    <s v="H5"/>
    <s v="FRA"/>
    <x v="43"/>
    <s v="Alcohols; saturated monohydric, methanol (methyl alcohol)"/>
    <s v="DEU"/>
    <s v="Germany"/>
    <x v="1"/>
    <n v="1129690"/>
    <s v="Kg"/>
    <n v="1129690"/>
  </r>
  <r>
    <n v="251"/>
    <n v="290511"/>
    <n v="300"/>
    <x v="0"/>
    <x v="1"/>
    <n v="6.77946745692"/>
    <s v="H5"/>
    <s v="FRA"/>
    <x v="43"/>
    <s v="Alcohols; saturated monohydric, methanol (methyl alcohol)"/>
    <s v="GRC"/>
    <s v="Greece"/>
    <x v="1"/>
    <n v="3351"/>
    <s v="Kg"/>
    <n v="3351"/>
  </r>
  <r>
    <n v="251"/>
    <n v="290511"/>
    <n v="324"/>
    <x v="0"/>
    <x v="1"/>
    <n v="4.612687209E-2"/>
    <s v="H5"/>
    <s v="FRA"/>
    <x v="43"/>
    <s v="Alcohols; saturated monohydric, methanol (methyl alcohol)"/>
    <s v="GIN"/>
    <s v="Guinea"/>
    <x v="1"/>
    <n v="5"/>
    <s v="Kg"/>
    <n v="5"/>
  </r>
  <r>
    <n v="251"/>
    <n v="290511"/>
    <n v="348"/>
    <x v="0"/>
    <x v="1"/>
    <n v="24.396384374370001"/>
    <s v="H5"/>
    <s v="FRA"/>
    <x v="43"/>
    <s v="Alcohols; saturated monohydric, methanol (methyl alcohol)"/>
    <s v="HUN"/>
    <s v="Hungary"/>
    <x v="1"/>
    <n v="8840"/>
    <s v="Kg"/>
    <n v="8840"/>
  </r>
  <r>
    <n v="251"/>
    <n v="290511"/>
    <n v="352"/>
    <x v="0"/>
    <x v="1"/>
    <n v="1.4322985154100001"/>
    <s v="H5"/>
    <s v="FRA"/>
    <x v="43"/>
    <s v="Alcohols; saturated monohydric, methanol (methyl alcohol)"/>
    <s v="ISL"/>
    <s v="Iceland"/>
    <x v="1"/>
    <n v="35"/>
    <s v="Kg"/>
    <n v="35"/>
  </r>
  <r>
    <n v="251"/>
    <n v="290511"/>
    <n v="364"/>
    <x v="0"/>
    <x v="1"/>
    <n v="0.20106585269999999"/>
    <s v="H5"/>
    <s v="FRA"/>
    <x v="43"/>
    <s v="Alcohols; saturated monohydric, methanol (methyl alcohol)"/>
    <s v="IRN"/>
    <s v="Iran-Islam.R"/>
    <x v="1"/>
    <n v="1"/>
    <s v="Kg"/>
    <n v="1"/>
  </r>
  <r>
    <n v="251"/>
    <n v="290511"/>
    <n v="372"/>
    <x v="0"/>
    <x v="1"/>
    <n v="44.85306077613"/>
    <s v="H5"/>
    <s v="FRA"/>
    <x v="43"/>
    <s v="Alcohols; saturated monohydric, methanol (methyl alcohol)"/>
    <s v="IRL"/>
    <s v="Ireland"/>
    <x v="1"/>
    <n v="16760"/>
    <s v="Kg"/>
    <n v="16760"/>
  </r>
  <r>
    <n v="251"/>
    <n v="290511"/>
    <n v="376"/>
    <x v="0"/>
    <x v="1"/>
    <n v="3.6073579455"/>
    <s v="H5"/>
    <s v="FRA"/>
    <x v="43"/>
    <s v="Alcohols; saturated monohydric, methanol (methyl alcohol)"/>
    <s v="ISR"/>
    <s v="Israel"/>
    <x v="1"/>
    <n v="990"/>
    <s v="Kg"/>
    <n v="990"/>
  </r>
  <r>
    <n v="251"/>
    <n v="290511"/>
    <n v="380"/>
    <x v="0"/>
    <x v="1"/>
    <n v="323.19088614935998"/>
    <s v="H5"/>
    <s v="FRA"/>
    <x v="43"/>
    <s v="Alcohols; saturated monohydric, methanol (methyl alcohol)"/>
    <s v="ITA"/>
    <s v="Italy"/>
    <x v="1"/>
    <n v="102053"/>
    <s v="Kg"/>
    <n v="102053"/>
  </r>
  <r>
    <n v="251"/>
    <n v="290511"/>
    <n v="384"/>
    <x v="0"/>
    <x v="1"/>
    <n v="0.1892384496"/>
    <s v="H5"/>
    <s v="FRA"/>
    <x v="43"/>
    <s v="Alcohols; saturated monohydric, methanol (methyl alcohol)"/>
    <s v="CIV"/>
    <s v="Cote Divoire"/>
    <x v="1"/>
    <n v="15"/>
    <s v="Kg"/>
    <n v="15"/>
  </r>
  <r>
    <n v="251"/>
    <n v="290511"/>
    <n v="392"/>
    <x v="0"/>
    <x v="1"/>
    <n v="2.5700946936300002"/>
    <s v="H5"/>
    <s v="FRA"/>
    <x v="43"/>
    <s v="Alcohols; saturated monohydric, methanol (methyl alcohol)"/>
    <s v="JPN"/>
    <s v="Japan"/>
    <x v="1"/>
    <n v="27"/>
    <s v="Kg"/>
    <n v="27"/>
  </r>
  <r>
    <n v="251"/>
    <n v="290511"/>
    <n v="400"/>
    <x v="0"/>
    <x v="1"/>
    <n v="93.489707803949997"/>
    <s v="H5"/>
    <s v="FRA"/>
    <x v="43"/>
    <s v="Alcohols; saturated monohydric, methanol (methyl alcohol)"/>
    <s v="JOR"/>
    <s v="Jordan"/>
    <x v="1"/>
    <n v="32040"/>
    <s v="Kg"/>
    <n v="32040"/>
  </r>
  <r>
    <n v="251"/>
    <n v="290511"/>
    <n v="404"/>
    <x v="0"/>
    <x v="1"/>
    <n v="11.419357693049999"/>
    <s v="H5"/>
    <s v="FRA"/>
    <x v="43"/>
    <s v="Alcohols; saturated monohydric, methanol (methyl alcohol)"/>
    <s v="KEN"/>
    <s v="Kenya"/>
    <x v="1"/>
    <n v="3034"/>
    <s v="Kg"/>
    <n v="3034"/>
  </r>
  <r>
    <n v="251"/>
    <n v="290511"/>
    <n v="410"/>
    <x v="0"/>
    <x v="1"/>
    <n v="4.1419565656200001"/>
    <s v="H5"/>
    <s v="FRA"/>
    <x v="43"/>
    <s v="Alcohols; saturated monohydric, methanol (methyl alcohol)"/>
    <s v="KOR"/>
    <s v="Korea Rep."/>
    <x v="1"/>
    <n v="1243"/>
    <s v="Kg"/>
    <n v="1243"/>
  </r>
  <r>
    <n v="251"/>
    <n v="290511"/>
    <n v="422"/>
    <x v="0"/>
    <x v="1"/>
    <n v="3.0183532711200001"/>
    <s v="H5"/>
    <s v="FRA"/>
    <x v="43"/>
    <s v="Alcohols; saturated monohydric, methanol (methyl alcohol)"/>
    <s v="LBN"/>
    <s v="Lebanon"/>
    <x v="1"/>
    <n v="446"/>
    <s v="Kg"/>
    <n v="446"/>
  </r>
  <r>
    <n v="251"/>
    <n v="290511"/>
    <n v="434"/>
    <x v="0"/>
    <x v="1"/>
    <n v="0.63276606584999995"/>
    <s v="H5"/>
    <s v="FRA"/>
    <x v="43"/>
    <s v="Alcohols; saturated monohydric, methanol (methyl alcohol)"/>
    <s v="LBY"/>
    <s v="Libya"/>
    <x v="1"/>
    <n v="166"/>
    <s v="Kg"/>
    <n v="166"/>
  </r>
  <r>
    <n v="251"/>
    <n v="290511"/>
    <n v="440"/>
    <x v="0"/>
    <x v="1"/>
    <n v="1.83679570143"/>
    <s v="H5"/>
    <s v="FRA"/>
    <x v="43"/>
    <s v="Alcohols; saturated monohydric, methanol (methyl alcohol)"/>
    <s v="LTU"/>
    <s v="Lithuania"/>
    <x v="1"/>
    <n v="649"/>
    <s v="Kg"/>
    <n v="649"/>
  </r>
  <r>
    <n v="251"/>
    <n v="290511"/>
    <n v="442"/>
    <x v="0"/>
    <x v="1"/>
    <n v="12.52285440228"/>
    <s v="H5"/>
    <s v="FRA"/>
    <x v="43"/>
    <s v="Alcohols; saturated monohydric, methanol (methyl alcohol)"/>
    <s v="LUX"/>
    <s v="Luxemberg"/>
    <x v="1"/>
    <n v="7982"/>
    <s v="Kg"/>
    <n v="7982"/>
  </r>
  <r>
    <n v="251"/>
    <n v="290511"/>
    <n v="450"/>
    <x v="0"/>
    <x v="1"/>
    <n v="4.2212001663900001"/>
    <s v="H5"/>
    <s v="FRA"/>
    <x v="43"/>
    <s v="Alcohols; saturated monohydric, methanol (methyl alcohol)"/>
    <s v="MDG"/>
    <s v="Madagascar"/>
    <x v="1"/>
    <n v="758"/>
    <s v="Kg"/>
    <n v="758"/>
  </r>
  <r>
    <n v="251"/>
    <n v="290511"/>
    <n v="466"/>
    <x v="0"/>
    <x v="1"/>
    <n v="2.7321301161"/>
    <s v="H5"/>
    <s v="FRA"/>
    <x v="43"/>
    <s v="Alcohols; saturated monohydric, methanol (methyl alcohol)"/>
    <s v="MLI"/>
    <s v="Mali"/>
    <x v="1"/>
    <n v="264"/>
    <s v="Kg"/>
    <n v="264"/>
  </r>
  <r>
    <n v="251"/>
    <n v="290511"/>
    <n v="470"/>
    <x v="0"/>
    <x v="1"/>
    <n v="3.9799211431499999"/>
    <s v="H5"/>
    <s v="FRA"/>
    <x v="43"/>
    <s v="Alcohols; saturated monohydric, methanol (methyl alcohol)"/>
    <s v="MLT"/>
    <s v="Malta"/>
    <x v="1"/>
    <n v="1110"/>
    <s v="Kg"/>
    <n v="1110"/>
  </r>
  <r>
    <n v="251"/>
    <n v="290511"/>
    <n v="478"/>
    <x v="0"/>
    <x v="1"/>
    <n v="2.7203027130000001E-2"/>
    <s v="H5"/>
    <s v="FRA"/>
    <x v="43"/>
    <s v="Alcohols; saturated monohydric, methanol (methyl alcohol)"/>
    <s v="MRT"/>
    <s v="Mauritania"/>
    <x v="1"/>
    <n v="4"/>
    <s v="Kg"/>
    <n v="4"/>
  </r>
  <r>
    <n v="251"/>
    <n v="290511"/>
    <n v="496"/>
    <x v="0"/>
    <x v="1"/>
    <n v="1.18392305031"/>
    <s v="H5"/>
    <s v="FRA"/>
    <x v="43"/>
    <s v="Alcohols; saturated monohydric, methanol (methyl alcohol)"/>
    <s v="MNG"/>
    <s v="Mongolia"/>
    <x v="1"/>
    <n v="63"/>
    <s v="Kg"/>
    <n v="63"/>
  </r>
  <r>
    <n v="251"/>
    <n v="290511"/>
    <n v="504"/>
    <x v="0"/>
    <x v="1"/>
    <n v="30.35266457553"/>
    <s v="H5"/>
    <s v="FRA"/>
    <x v="43"/>
    <s v="Alcohols; saturated monohydric, methanol (methyl alcohol)"/>
    <s v="MAR"/>
    <s v="Morocco"/>
    <x v="1"/>
    <n v="8826"/>
    <s v="Kg"/>
    <n v="8826"/>
  </r>
  <r>
    <n v="251"/>
    <n v="290511"/>
    <n v="528"/>
    <x v="0"/>
    <x v="1"/>
    <n v="216.38115697418999"/>
    <s v="H5"/>
    <s v="FRA"/>
    <x v="43"/>
    <s v="Alcohols; saturated monohydric, methanol (methyl alcohol)"/>
    <s v="NLD"/>
    <s v="Netherlands"/>
    <x v="1"/>
    <n v="55408"/>
    <s v="Kg"/>
    <n v="55408"/>
  </r>
  <r>
    <n v="251"/>
    <n v="290511"/>
    <n v="540"/>
    <x v="0"/>
    <x v="1"/>
    <n v="1.4512223603700001"/>
    <s v="H5"/>
    <s v="FRA"/>
    <x v="43"/>
    <s v="Alcohols; saturated monohydric, methanol (methyl alcohol)"/>
    <s v="NCL"/>
    <s v="New Calednia"/>
    <x v="1"/>
    <n v="148"/>
    <s v="Kg"/>
    <n v="148"/>
  </r>
  <r>
    <n v="251"/>
    <n v="290511"/>
    <n v="554"/>
    <x v="0"/>
    <x v="1"/>
    <n v="1.80249623244"/>
    <s v="H5"/>
    <s v="FRA"/>
    <x v="43"/>
    <s v="Alcohols; saturated monohydric, methanol (methyl alcohol)"/>
    <s v="NZL"/>
    <s v="New Zealand"/>
    <x v="1"/>
    <n v="861"/>
    <s v="Kg"/>
    <n v="861"/>
  </r>
  <r>
    <n v="251"/>
    <n v="290511"/>
    <n v="562"/>
    <x v="0"/>
    <x v="1"/>
    <n v="6.9781678289999996E-2"/>
    <s v="H5"/>
    <s v="FRA"/>
    <x v="43"/>
    <s v="Alcohols; saturated monohydric, methanol (methyl alcohol)"/>
    <s v="NER"/>
    <s v="Niger"/>
    <x v="1"/>
    <n v="30"/>
    <s v="Kg"/>
    <n v="30"/>
  </r>
  <r>
    <n v="251"/>
    <n v="290511"/>
    <n v="586"/>
    <x v="0"/>
    <x v="1"/>
    <n v="12.35727075888"/>
    <s v="H5"/>
    <s v="FRA"/>
    <x v="43"/>
    <s v="Alcohols; saturated monohydric, methanol (methyl alcohol)"/>
    <s v="PAK"/>
    <s v="Pakistan"/>
    <x v="1"/>
    <n v="6541"/>
    <s v="Kg"/>
    <n v="6541"/>
  </r>
  <r>
    <n v="251"/>
    <n v="290511"/>
    <n v="600"/>
    <x v="0"/>
    <x v="1"/>
    <n v="12.591453340259999"/>
    <s v="H5"/>
    <s v="FRA"/>
    <x v="43"/>
    <s v="Alcohols; saturated monohydric, methanol (methyl alcohol)"/>
    <s v="PRY"/>
    <s v="Paraguay"/>
    <x v="1"/>
    <n v="2712"/>
    <s v="Kg"/>
    <n v="2712"/>
  </r>
  <r>
    <n v="251"/>
    <n v="290511"/>
    <n v="616"/>
    <x v="0"/>
    <x v="1"/>
    <n v="72.422737402229998"/>
    <s v="H5"/>
    <s v="FRA"/>
    <x v="43"/>
    <s v="Alcohols; saturated monohydric, methanol (methyl alcohol)"/>
    <s v="POL"/>
    <s v="Poland"/>
    <x v="1"/>
    <n v="22251"/>
    <s v="Kg"/>
    <n v="22251"/>
  </r>
  <r>
    <n v="251"/>
    <n v="290511"/>
    <n v="620"/>
    <x v="0"/>
    <x v="1"/>
    <n v="36.404746741799997"/>
    <s v="H5"/>
    <s v="FRA"/>
    <x v="43"/>
    <s v="Alcohols; saturated monohydric, methanol (methyl alcohol)"/>
    <s v="PRT"/>
    <s v="Portugal"/>
    <x v="1"/>
    <n v="11378"/>
    <s v="Kg"/>
    <n v="11378"/>
  </r>
  <r>
    <n v="251"/>
    <n v="290511"/>
    <n v="642"/>
    <x v="0"/>
    <x v="1"/>
    <n v="11.95868727441"/>
    <s v="H5"/>
    <s v="FRA"/>
    <x v="43"/>
    <s v="Alcohols; saturated monohydric, methanol (methyl alcohol)"/>
    <s v="ROM"/>
    <s v="Romania"/>
    <x v="1"/>
    <n v="2938"/>
    <s v="Kg"/>
    <n v="2938"/>
  </r>
  <r>
    <n v="251"/>
    <n v="290511"/>
    <n v="682"/>
    <x v="0"/>
    <x v="1"/>
    <n v="23.90909536665"/>
    <s v="H5"/>
    <s v="FRA"/>
    <x v="43"/>
    <s v="Alcohols; saturated monohydric, methanol (methyl alcohol)"/>
    <s v="SAU"/>
    <s v="Saudi Arabia"/>
    <x v="1"/>
    <n v="2337"/>
    <s v="Kg"/>
    <n v="2337"/>
  </r>
  <r>
    <n v="251"/>
    <n v="290511"/>
    <n v="686"/>
    <x v="0"/>
    <x v="1"/>
    <n v="10.50391669311"/>
    <s v="H5"/>
    <s v="FRA"/>
    <x v="43"/>
    <s v="Alcohols; saturated monohydric, methanol (methyl alcohol)"/>
    <s v="SEN"/>
    <s v="Senegal"/>
    <x v="1"/>
    <n v="48"/>
    <s v="Kg"/>
    <n v="48"/>
  </r>
  <r>
    <n v="251"/>
    <n v="290511"/>
    <n v="699"/>
    <x v="0"/>
    <x v="1"/>
    <n v="68.384861983890005"/>
    <s v="H5"/>
    <s v="FRA"/>
    <x v="43"/>
    <s v="Alcohols; saturated monohydric, methanol (methyl alcohol)"/>
    <s v="IND"/>
    <s v="India"/>
    <x v="1"/>
    <n v="15372"/>
    <s v="Kg"/>
    <n v="15372"/>
  </r>
  <r>
    <n v="251"/>
    <n v="290511"/>
    <n v="702"/>
    <x v="0"/>
    <x v="1"/>
    <n v="23.232567909330001"/>
    <s v="H5"/>
    <s v="FRA"/>
    <x v="43"/>
    <s v="Alcohols; saturated monohydric, methanol (methyl alcohol)"/>
    <s v="SGP"/>
    <s v="Singapore"/>
    <x v="1"/>
    <n v="8900"/>
    <s v="Kg"/>
    <n v="8900"/>
  </r>
  <r>
    <n v="251"/>
    <n v="290511"/>
    <n v="704"/>
    <x v="0"/>
    <x v="1"/>
    <n v="29.74710153681"/>
    <s v="H5"/>
    <s v="FRA"/>
    <x v="43"/>
    <s v="Alcohols; saturated monohydric, methanol (methyl alcohol)"/>
    <s v="VNM"/>
    <s v="Viet Nam"/>
    <x v="1"/>
    <n v="10168"/>
    <s v="Kg"/>
    <n v="10168"/>
  </r>
  <r>
    <n v="251"/>
    <n v="290511"/>
    <n v="705"/>
    <x v="0"/>
    <x v="1"/>
    <n v="5.10470717796"/>
    <s v="H5"/>
    <s v="FRA"/>
    <x v="43"/>
    <s v="Alcohols; saturated monohydric, methanol (methyl alcohol)"/>
    <s v="SVN"/>
    <s v="Slovenia"/>
    <x v="1"/>
    <n v="1142"/>
    <s v="Kg"/>
    <n v="1142"/>
  </r>
  <r>
    <n v="251"/>
    <n v="290511"/>
    <n v="724"/>
    <x v="0"/>
    <x v="1"/>
    <n v="430.99766540586"/>
    <s v="H5"/>
    <s v="FRA"/>
    <x v="43"/>
    <s v="Alcohols; saturated monohydric, methanol (methyl alcohol)"/>
    <s v="ESP"/>
    <s v="Spain"/>
    <x v="1"/>
    <n v="458170"/>
    <s v="Kg"/>
    <n v="458170"/>
  </r>
  <r>
    <n v="251"/>
    <n v="290511"/>
    <n v="752"/>
    <x v="0"/>
    <x v="1"/>
    <n v="39.696313024529999"/>
    <s v="H5"/>
    <s v="FRA"/>
    <x v="43"/>
    <s v="Alcohols; saturated monohydric, methanol (methyl alcohol)"/>
    <s v="SWE"/>
    <s v="Sweden"/>
    <x v="1"/>
    <n v="15671"/>
    <s v="Kg"/>
    <n v="15671"/>
  </r>
  <r>
    <n v="251"/>
    <n v="290511"/>
    <n v="757"/>
    <x v="0"/>
    <x v="1"/>
    <n v="88.194579436080005"/>
    <s v="H5"/>
    <s v="FRA"/>
    <x v="43"/>
    <s v="Alcohols; saturated monohydric, methanol (methyl alcohol)"/>
    <s v="CHE"/>
    <s v="Switz.Liecht"/>
    <x v="1"/>
    <n v="18737"/>
    <s v="Kg"/>
    <n v="18737"/>
  </r>
  <r>
    <n v="251"/>
    <n v="290511"/>
    <n v="764"/>
    <x v="0"/>
    <x v="1"/>
    <n v="8.0390858870699997"/>
    <s v="H5"/>
    <s v="FRA"/>
    <x v="43"/>
    <s v="Alcohols; saturated monohydric, methanol (methyl alcohol)"/>
    <s v="THA"/>
    <s v="Thailand"/>
    <x v="1"/>
    <n v="2438"/>
    <s v="Kg"/>
    <n v="2438"/>
  </r>
  <r>
    <n v="251"/>
    <n v="290511"/>
    <n v="784"/>
    <x v="0"/>
    <x v="1"/>
    <n v="6.9083861507100002"/>
    <s v="H5"/>
    <s v="FRA"/>
    <x v="43"/>
    <s v="Alcohols; saturated monohydric, methanol (methyl alcohol)"/>
    <s v="ARE"/>
    <s v="Untd Arab Em"/>
    <x v="1"/>
    <n v="1461"/>
    <s v="Kg"/>
    <n v="1461"/>
  </r>
  <r>
    <n v="251"/>
    <n v="290511"/>
    <n v="788"/>
    <x v="0"/>
    <x v="1"/>
    <n v="81.896487285329997"/>
    <s v="H5"/>
    <s v="FRA"/>
    <x v="43"/>
    <s v="Alcohols; saturated monohydric, methanol (methyl alcohol)"/>
    <s v="TUN"/>
    <s v="Tunisia"/>
    <x v="1"/>
    <n v="34966"/>
    <s v="Kg"/>
    <n v="34966"/>
  </r>
  <r>
    <n v="251"/>
    <n v="290511"/>
    <n v="818"/>
    <x v="0"/>
    <x v="1"/>
    <n v="3.9893830656299998"/>
    <s v="H5"/>
    <s v="FRA"/>
    <x v="43"/>
    <s v="Alcohols; saturated monohydric, methanol (methyl alcohol)"/>
    <s v="EGY"/>
    <s v="Egypt"/>
    <x v="1"/>
    <n v="868"/>
    <s v="Kg"/>
    <n v="868"/>
  </r>
  <r>
    <n v="251"/>
    <n v="290511"/>
    <n v="826"/>
    <x v="0"/>
    <x v="1"/>
    <n v="258.28328067686999"/>
    <s v="H5"/>
    <s v="FRA"/>
    <x v="43"/>
    <s v="Alcohols; saturated monohydric, methanol (methyl alcohol)"/>
    <s v="GBR"/>
    <s v="Untd.Kingdom"/>
    <x v="1"/>
    <n v="108568"/>
    <s v="Kg"/>
    <n v="108568"/>
  </r>
  <r>
    <n v="251"/>
    <n v="290511"/>
    <n v="842"/>
    <x v="0"/>
    <x v="1"/>
    <n v="14.30524404945"/>
    <s v="H5"/>
    <s v="FRA"/>
    <x v="43"/>
    <s v="Alcohols; saturated monohydric, methanol (methyl alcohol)"/>
    <s v="USA"/>
    <s v="USA,PR,USVI"/>
    <x v="1"/>
    <n v="1139"/>
    <s v="Kg"/>
    <n v="1139"/>
  </r>
  <r>
    <n v="251"/>
    <n v="290511"/>
    <n v="854"/>
    <x v="0"/>
    <x v="1"/>
    <n v="0.47309612400000001"/>
    <s v="H5"/>
    <s v="FRA"/>
    <x v="43"/>
    <s v="Alcohols; saturated monohydric, methanol (methyl alcohol)"/>
    <s v="BFA"/>
    <s v="Burkina Faso"/>
    <x v="1"/>
    <n v="10"/>
    <s v="Kg"/>
    <n v="10"/>
  </r>
  <r>
    <n v="251"/>
    <n v="290511"/>
    <n v="858"/>
    <x v="0"/>
    <x v="1"/>
    <n v="32.470952470740002"/>
    <s v="H5"/>
    <s v="FRA"/>
    <x v="43"/>
    <s v="Alcohols; saturated monohydric, methanol (methyl alcohol)"/>
    <s v="URY"/>
    <s v="Uruguay"/>
    <x v="1"/>
    <n v="9161"/>
    <s v="Kg"/>
    <n v="9161"/>
  </r>
  <r>
    <n v="276"/>
    <n v="290511"/>
    <n v="0"/>
    <x v="0"/>
    <x v="1"/>
    <n v="114978.645431653"/>
    <s v="H5"/>
    <s v="DEU"/>
    <x v="46"/>
    <s v="Alcohols; saturated monohydric, methanol (methyl alcohol)"/>
    <s v="WLD"/>
    <s v="World"/>
    <x v="1"/>
    <n v="229310384.139276"/>
    <s v="Kg"/>
    <n v="229310384.13999999"/>
  </r>
  <r>
    <n v="276"/>
    <n v="290511"/>
    <n v="8"/>
    <x v="0"/>
    <x v="1"/>
    <n v="0.1333983306"/>
    <s v="H5"/>
    <s v="DEU"/>
    <x v="46"/>
    <s v="Alcohols; saturated monohydric, methanol (methyl alcohol)"/>
    <s v="ALB"/>
    <s v="Albania"/>
    <x v="1"/>
    <n v="3"/>
    <s v="Kg"/>
    <n v="3"/>
  </r>
  <r>
    <n v="276"/>
    <n v="290511"/>
    <n v="12"/>
    <x v="0"/>
    <x v="1"/>
    <n v="17.5330266024"/>
    <s v="H5"/>
    <s v="DEU"/>
    <x v="46"/>
    <s v="Alcohols; saturated monohydric, methanol (methyl alcohol)"/>
    <s v="DZA"/>
    <s v="Algeria"/>
    <x v="1"/>
    <n v="3918"/>
    <s v="Kg"/>
    <n v="3918"/>
  </r>
  <r>
    <n v="276"/>
    <n v="290511"/>
    <n v="31"/>
    <x v="0"/>
    <x v="1"/>
    <n v="5.8589019006000003"/>
    <s v="H5"/>
    <s v="DEU"/>
    <x v="46"/>
    <s v="Alcohols; saturated monohydric, methanol (methyl alcohol)"/>
    <s v="AZE"/>
    <s v="Azerbaijan"/>
    <x v="1"/>
    <n v="512"/>
    <s v="Kg"/>
    <n v="512"/>
  </r>
  <r>
    <n v="276"/>
    <n v="290511"/>
    <n v="32"/>
    <x v="0"/>
    <x v="1"/>
    <n v="217.5030267528"/>
    <s v="H5"/>
    <s v="DEU"/>
    <x v="46"/>
    <s v="Alcohols; saturated monohydric, methanol (methyl alcohol)"/>
    <s v="ARG"/>
    <s v="Argentina"/>
    <x v="1"/>
    <n v="50396"/>
    <s v="Kg"/>
    <n v="50396"/>
  </r>
  <r>
    <n v="276"/>
    <n v="290511"/>
    <n v="36"/>
    <x v="0"/>
    <x v="1"/>
    <n v="258.51179850839998"/>
    <s v="H5"/>
    <s v="DEU"/>
    <x v="46"/>
    <s v="Alcohols; saturated monohydric, methanol (methyl alcohol)"/>
    <s v="AUS"/>
    <s v="Australia"/>
    <x v="1"/>
    <n v="76166"/>
    <s v="Kg"/>
    <n v="76166"/>
  </r>
  <r>
    <n v="276"/>
    <n v="290511"/>
    <n v="40"/>
    <x v="0"/>
    <x v="1"/>
    <n v="19967.6854367616"/>
    <s v="H5"/>
    <s v="DEU"/>
    <x v="46"/>
    <s v="Alcohols; saturated monohydric, methanol (methyl alcohol)"/>
    <s v="AUT"/>
    <s v="Austria"/>
    <x v="1"/>
    <n v="46051145.728382103"/>
    <s v="Kg"/>
    <n v="46051145.729999997"/>
  </r>
  <r>
    <n v="276"/>
    <n v="290511"/>
    <n v="44"/>
    <x v="0"/>
    <x v="1"/>
    <n v="1.1191293576000001"/>
    <s v="H5"/>
    <s v="DEU"/>
    <x v="46"/>
    <s v="Alcohols; saturated monohydric, methanol (methyl alcohol)"/>
    <s v="BHS"/>
    <s v="Bahamas"/>
    <x v="1"/>
    <n v="230"/>
    <s v="Kg"/>
    <n v="230"/>
  </r>
  <r>
    <n v="276"/>
    <n v="290511"/>
    <n v="50"/>
    <x v="0"/>
    <x v="1"/>
    <n v="237.596592993"/>
    <s v="H5"/>
    <s v="DEU"/>
    <x v="46"/>
    <s v="Alcohols; saturated monohydric, methanol (methyl alcohol)"/>
    <s v="BGD"/>
    <s v="Bangladesh"/>
    <x v="1"/>
    <n v="55076.437162934002"/>
    <s v="Kg"/>
    <n v="55076.44"/>
  </r>
  <r>
    <n v="276"/>
    <n v="290511"/>
    <n v="56"/>
    <x v="0"/>
    <x v="1"/>
    <n v="4633.2026235612002"/>
    <s v="H5"/>
    <s v="DEU"/>
    <x v="46"/>
    <s v="Alcohols; saturated monohydric, methanol (methyl alcohol)"/>
    <s v="BEL"/>
    <s v="Belgium"/>
    <x v="1"/>
    <n v="6372969"/>
    <s v="Kg"/>
    <n v="6372969"/>
  </r>
  <r>
    <n v="276"/>
    <n v="290511"/>
    <n v="68"/>
    <x v="0"/>
    <x v="1"/>
    <n v="63.895439324999998"/>
    <s v="H5"/>
    <s v="DEU"/>
    <x v="46"/>
    <s v="Alcohols; saturated monohydric, methanol (methyl alcohol)"/>
    <s v="BOL"/>
    <s v="Bolivia"/>
    <x v="1"/>
    <n v="5055"/>
    <s v="Kg"/>
    <n v="5055"/>
  </r>
  <r>
    <n v="276"/>
    <n v="290511"/>
    <n v="76"/>
    <x v="0"/>
    <x v="1"/>
    <n v="747.11210697779995"/>
    <s v="H5"/>
    <s v="DEU"/>
    <x v="46"/>
    <s v="Alcohols; saturated monohydric, methanol (methyl alcohol)"/>
    <s v="BRA"/>
    <s v="Brazil"/>
    <x v="1"/>
    <n v="236314"/>
    <s v="Kg"/>
    <n v="236314"/>
  </r>
  <r>
    <n v="276"/>
    <n v="290511"/>
    <n v="100"/>
    <x v="0"/>
    <x v="1"/>
    <n v="77.040487212000002"/>
    <s v="H5"/>
    <s v="DEU"/>
    <x v="46"/>
    <s v="Alcohols; saturated monohydric, methanol (methyl alcohol)"/>
    <s v="BGR"/>
    <s v="Bulgaria"/>
    <x v="1"/>
    <n v="27833.505370496601"/>
    <s v="Kg"/>
    <n v="27833.51"/>
  </r>
  <r>
    <n v="276"/>
    <n v="290511"/>
    <n v="112"/>
    <x v="0"/>
    <x v="1"/>
    <n v="91.243277614199997"/>
    <s v="H5"/>
    <s v="DEU"/>
    <x v="46"/>
    <s v="Alcohols; saturated monohydric, methanol (methyl alcohol)"/>
    <s v="BLR"/>
    <s v="Belarus"/>
    <x v="1"/>
    <n v="7885"/>
    <s v="Kg"/>
    <n v="7885"/>
  </r>
  <r>
    <n v="276"/>
    <n v="290511"/>
    <n v="124"/>
    <x v="0"/>
    <x v="1"/>
    <n v="487.70547718979998"/>
    <s v="H5"/>
    <s v="DEU"/>
    <x v="46"/>
    <s v="Alcohols; saturated monohydric, methanol (methyl alcohol)"/>
    <s v="CAN"/>
    <s v="Canada"/>
    <x v="1"/>
    <n v="205120.78269317999"/>
    <s v="Kg"/>
    <n v="205120.78"/>
  </r>
  <r>
    <n v="276"/>
    <n v="290511"/>
    <n v="144"/>
    <x v="0"/>
    <x v="1"/>
    <n v="24.158083516800001"/>
    <s v="H5"/>
    <s v="DEU"/>
    <x v="46"/>
    <s v="Alcohols; saturated monohydric, methanol (methyl alcohol)"/>
    <s v="LKA"/>
    <s v="Sri Lanka"/>
    <x v="1"/>
    <n v="3161.7334183098001"/>
    <s v="Kg"/>
    <n v="3161.73"/>
  </r>
  <r>
    <n v="276"/>
    <n v="290511"/>
    <n v="152"/>
    <x v="0"/>
    <x v="1"/>
    <n v="194.2350524508"/>
    <s v="H5"/>
    <s v="DEU"/>
    <x v="46"/>
    <s v="Alcohols; saturated monohydric, methanol (methyl alcohol)"/>
    <s v="CHL"/>
    <s v="Chile"/>
    <x v="1"/>
    <n v="53084"/>
    <s v="Kg"/>
    <n v="53084"/>
  </r>
  <r>
    <n v="276"/>
    <n v="290511"/>
    <n v="156"/>
    <x v="0"/>
    <x v="1"/>
    <n v="3344.4873917663999"/>
    <s v="H5"/>
    <s v="DEU"/>
    <x v="46"/>
    <s v="Alcohols; saturated monohydric, methanol (methyl alcohol)"/>
    <s v="CHN"/>
    <s v="China"/>
    <x v="1"/>
    <n v="886117.24898598203"/>
    <s v="Kg"/>
    <n v="886117.25"/>
  </r>
  <r>
    <n v="276"/>
    <n v="290511"/>
    <n v="170"/>
    <x v="0"/>
    <x v="1"/>
    <n v="184.97862492659999"/>
    <s v="H5"/>
    <s v="DEU"/>
    <x v="46"/>
    <s v="Alcohols; saturated monohydric, methanol (methyl alcohol)"/>
    <s v="COL"/>
    <s v="Colombia"/>
    <x v="1"/>
    <n v="42344.049274870202"/>
    <s v="Kg"/>
    <n v="42344.05"/>
  </r>
  <r>
    <n v="276"/>
    <n v="290511"/>
    <n v="188"/>
    <x v="0"/>
    <x v="1"/>
    <n v="12.8664460638"/>
    <s v="H5"/>
    <s v="DEU"/>
    <x v="46"/>
    <s v="Alcohols; saturated monohydric, methanol (methyl alcohol)"/>
    <s v="CRI"/>
    <s v="Costa Rica"/>
    <x v="1"/>
    <n v="3240"/>
    <s v="Kg"/>
    <n v="3240"/>
  </r>
  <r>
    <n v="276"/>
    <n v="290511"/>
    <n v="191"/>
    <x v="0"/>
    <x v="1"/>
    <n v="82.624328837999997"/>
    <s v="H5"/>
    <s v="DEU"/>
    <x v="46"/>
    <s v="Alcohols; saturated monohydric, methanol (methyl alcohol)"/>
    <s v="HRV"/>
    <s v="Croatia"/>
    <x v="1"/>
    <n v="76866"/>
    <s v="Kg"/>
    <n v="76866"/>
  </r>
  <r>
    <n v="276"/>
    <n v="290511"/>
    <n v="192"/>
    <x v="0"/>
    <x v="1"/>
    <n v="19.439560265400001"/>
    <s v="H5"/>
    <s v="DEU"/>
    <x v="46"/>
    <s v="Alcohols; saturated monohydric, methanol (methyl alcohol)"/>
    <s v="CUB"/>
    <s v="Cuba"/>
    <x v="1"/>
    <n v="2040"/>
    <s v="Kg"/>
    <n v="2040"/>
  </r>
  <r>
    <n v="276"/>
    <n v="290511"/>
    <n v="196"/>
    <x v="0"/>
    <x v="1"/>
    <n v="40.851763101000003"/>
    <s v="H5"/>
    <s v="DEU"/>
    <x v="46"/>
    <s v="Alcohols; saturated monohydric, methanol (methyl alcohol)"/>
    <s v="CYP"/>
    <s v="Cyprus"/>
    <x v="1"/>
    <n v="16037"/>
    <s v="Kg"/>
    <n v="16037"/>
  </r>
  <r>
    <n v="276"/>
    <n v="290511"/>
    <n v="203"/>
    <x v="0"/>
    <x v="1"/>
    <n v="4661.2009262765996"/>
    <s v="H5"/>
    <s v="DEU"/>
    <x v="46"/>
    <s v="Alcohols; saturated monohydric, methanol (methyl alcohol)"/>
    <s v="CZE"/>
    <s v="Czech Rep"/>
    <x v="1"/>
    <n v="9331462"/>
    <s v="Kg"/>
    <n v="9331462"/>
  </r>
  <r>
    <n v="276"/>
    <n v="290511"/>
    <n v="208"/>
    <x v="0"/>
    <x v="1"/>
    <n v="1762.8896323002"/>
    <s v="H5"/>
    <s v="DEU"/>
    <x v="46"/>
    <s v="Alcohols; saturated monohydric, methanol (methyl alcohol)"/>
    <s v="DNK"/>
    <s v="Denmark"/>
    <x v="1"/>
    <n v="1916081"/>
    <s v="Kg"/>
    <n v="1916081"/>
  </r>
  <r>
    <n v="276"/>
    <n v="290511"/>
    <n v="214"/>
    <x v="0"/>
    <x v="1"/>
    <n v="14.7576330162"/>
    <s v="H5"/>
    <s v="DEU"/>
    <x v="46"/>
    <s v="Alcohols; saturated monohydric, methanol (methyl alcohol)"/>
    <s v="DOM"/>
    <s v="Dominican Rp"/>
    <x v="1"/>
    <n v="4582"/>
    <s v="Kg"/>
    <n v="4582"/>
  </r>
  <r>
    <n v="276"/>
    <n v="290511"/>
    <n v="218"/>
    <x v="0"/>
    <x v="1"/>
    <n v="74.772715591799994"/>
    <s v="H5"/>
    <s v="DEU"/>
    <x v="46"/>
    <s v="Alcohols; saturated monohydric, methanol (methyl alcohol)"/>
    <s v="ECU"/>
    <s v="Ecuador"/>
    <x v="1"/>
    <n v="14930"/>
    <s v="Kg"/>
    <n v="14930"/>
  </r>
  <r>
    <n v="276"/>
    <n v="290511"/>
    <n v="233"/>
    <x v="0"/>
    <x v="1"/>
    <n v="13.7400280518"/>
    <s v="H5"/>
    <s v="DEU"/>
    <x v="46"/>
    <s v="Alcohols; saturated monohydric, methanol (methyl alcohol)"/>
    <s v="EST"/>
    <s v="Estonia"/>
    <x v="1"/>
    <n v="2935"/>
    <s v="Kg"/>
    <n v="2935"/>
  </r>
  <r>
    <n v="276"/>
    <n v="290511"/>
    <n v="246"/>
    <x v="0"/>
    <x v="1"/>
    <n v="181.6849847286"/>
    <s v="H5"/>
    <s v="DEU"/>
    <x v="46"/>
    <s v="Alcohols; saturated monohydric, methanol (methyl alcohol)"/>
    <s v="FIN"/>
    <s v="Finland"/>
    <x v="1"/>
    <n v="27437"/>
    <s v="Kg"/>
    <n v="27437"/>
  </r>
  <r>
    <n v="276"/>
    <n v="290511"/>
    <n v="251"/>
    <x v="0"/>
    <x v="1"/>
    <n v="1364.4134720873999"/>
    <s v="H5"/>
    <s v="DEU"/>
    <x v="46"/>
    <s v="Alcohols; saturated monohydric, methanol (methyl alcohol)"/>
    <s v="FRA"/>
    <s v="France+Monac"/>
    <x v="1"/>
    <n v="1423181.7517448501"/>
    <s v="Kg"/>
    <n v="1423181.75"/>
  </r>
  <r>
    <n v="276"/>
    <n v="290511"/>
    <n v="268"/>
    <x v="0"/>
    <x v="1"/>
    <n v="2.6349121584000001"/>
    <s v="H5"/>
    <s v="DEU"/>
    <x v="46"/>
    <s v="Alcohols; saturated monohydric, methanol (methyl alcohol)"/>
    <s v="GEO"/>
    <s v="Georgia"/>
    <x v="1"/>
    <n v="392"/>
    <s v="Kg"/>
    <n v="392"/>
  </r>
  <r>
    <n v="276"/>
    <n v="290511"/>
    <n v="288"/>
    <x v="0"/>
    <x v="1"/>
    <n v="108.217920054"/>
    <s v="H5"/>
    <s v="DEU"/>
    <x v="46"/>
    <s v="Alcohols; saturated monohydric, methanol (methyl alcohol)"/>
    <s v="GHA"/>
    <s v="Ghana"/>
    <x v="1"/>
    <n v="290260"/>
    <s v="Kg"/>
    <n v="290260"/>
  </r>
  <r>
    <n v="276"/>
    <n v="290511"/>
    <n v="300"/>
    <x v="0"/>
    <x v="1"/>
    <n v="130.5839799792"/>
    <s v="H5"/>
    <s v="DEU"/>
    <x v="46"/>
    <s v="Alcohols; saturated monohydric, methanol (methyl alcohol)"/>
    <s v="GRC"/>
    <s v="Greece"/>
    <x v="1"/>
    <n v="28612.607075685701"/>
    <s v="Kg"/>
    <n v="28612.61"/>
  </r>
  <r>
    <n v="276"/>
    <n v="290511"/>
    <n v="320"/>
    <x v="0"/>
    <x v="1"/>
    <n v="103.4462735736"/>
    <s v="H5"/>
    <s v="DEU"/>
    <x v="46"/>
    <s v="Alcohols; saturated monohydric, methanol (methyl alcohol)"/>
    <s v="GTM"/>
    <s v="Guatemala"/>
    <x v="1"/>
    <n v="24899"/>
    <s v="Kg"/>
    <n v="24899"/>
  </r>
  <r>
    <n v="276"/>
    <n v="290511"/>
    <n v="344"/>
    <x v="0"/>
    <x v="1"/>
    <n v="40.244977774200002"/>
    <s v="H5"/>
    <s v="DEU"/>
    <x v="46"/>
    <s v="Alcohols; saturated monohydric, methanol (methyl alcohol)"/>
    <s v="HKG"/>
    <s v="Hong Kong"/>
    <x v="1"/>
    <n v="4989"/>
    <s v="Kg"/>
    <n v="4989"/>
  </r>
  <r>
    <n v="276"/>
    <n v="290511"/>
    <n v="348"/>
    <x v="0"/>
    <x v="1"/>
    <n v="1503.3318964386001"/>
    <s v="H5"/>
    <s v="DEU"/>
    <x v="46"/>
    <s v="Alcohols; saturated monohydric, methanol (methyl alcohol)"/>
    <s v="HUN"/>
    <s v="Hungary"/>
    <x v="1"/>
    <n v="2570703.2773226802"/>
    <s v="Kg"/>
    <n v="2570703.2799999998"/>
  </r>
  <r>
    <n v="276"/>
    <n v="290511"/>
    <n v="352"/>
    <x v="0"/>
    <x v="1"/>
    <n v="7.7170343994000001"/>
    <s v="H5"/>
    <s v="DEU"/>
    <x v="46"/>
    <s v="Alcohols; saturated monohydric, methanol (methyl alcohol)"/>
    <s v="ISL"/>
    <s v="Iceland"/>
    <x v="1"/>
    <n v="1370.8458644920399"/>
    <s v="Kg"/>
    <n v="1370.85"/>
  </r>
  <r>
    <n v="276"/>
    <n v="290511"/>
    <n v="360"/>
    <x v="0"/>
    <x v="1"/>
    <n v="490.61544962279999"/>
    <s v="H5"/>
    <s v="DEU"/>
    <x v="46"/>
    <s v="Alcohols; saturated monohydric, methanol (methyl alcohol)"/>
    <s v="IDN"/>
    <s v="Indonesia"/>
    <x v="1"/>
    <n v="144086.512956041"/>
    <s v="Kg"/>
    <n v="144086.51"/>
  </r>
  <r>
    <n v="276"/>
    <n v="290511"/>
    <n v="364"/>
    <x v="0"/>
    <x v="1"/>
    <n v="3.9877837236000002"/>
    <s v="H5"/>
    <s v="DEU"/>
    <x v="46"/>
    <s v="Alcohols; saturated monohydric, methanol (methyl alcohol)"/>
    <s v="IRN"/>
    <s v="Iran-Islam.R"/>
    <x v="1"/>
    <n v="1109"/>
    <s v="Kg"/>
    <n v="1109"/>
  </r>
  <r>
    <n v="276"/>
    <n v="290511"/>
    <n v="368"/>
    <x v="0"/>
    <x v="1"/>
    <n v="2.6148433830000002"/>
    <s v="H5"/>
    <s v="DEU"/>
    <x v="46"/>
    <s v="Alcohols; saturated monohydric, methanol (methyl alcohol)"/>
    <s v="IRQ"/>
    <s v="Iraq"/>
    <x v="1"/>
    <n v="403"/>
    <s v="Kg"/>
    <n v="403"/>
  </r>
  <r>
    <n v="276"/>
    <n v="290511"/>
    <n v="372"/>
    <x v="0"/>
    <x v="1"/>
    <n v="86.253235636799999"/>
    <s v="H5"/>
    <s v="DEU"/>
    <x v="46"/>
    <s v="Alcohols; saturated monohydric, methanol (methyl alcohol)"/>
    <s v="IRL"/>
    <s v="Ireland"/>
    <x v="1"/>
    <n v="34295"/>
    <s v="Kg"/>
    <n v="34295"/>
  </r>
  <r>
    <n v="276"/>
    <n v="290511"/>
    <n v="376"/>
    <x v="0"/>
    <x v="1"/>
    <n v="56.392078357800003"/>
    <s v="H5"/>
    <s v="DEU"/>
    <x v="46"/>
    <s v="Alcohols; saturated monohydric, methanol (methyl alcohol)"/>
    <s v="ISR"/>
    <s v="Israel"/>
    <x v="1"/>
    <n v="6316"/>
    <s v="Kg"/>
    <n v="6316"/>
  </r>
  <r>
    <n v="276"/>
    <n v="290511"/>
    <n v="380"/>
    <x v="0"/>
    <x v="1"/>
    <n v="727.29832307699996"/>
    <s v="H5"/>
    <s v="DEU"/>
    <x v="46"/>
    <s v="Alcohols; saturated monohydric, methanol (methyl alcohol)"/>
    <s v="ITA"/>
    <s v="Italy"/>
    <x v="1"/>
    <n v="160529.61781667901"/>
    <s v="Kg"/>
    <n v="160529.62"/>
  </r>
  <r>
    <n v="276"/>
    <n v="290511"/>
    <n v="392"/>
    <x v="0"/>
    <x v="1"/>
    <n v="401.14766837339999"/>
    <s v="H5"/>
    <s v="DEU"/>
    <x v="46"/>
    <s v="Alcohols; saturated monohydric, methanol (methyl alcohol)"/>
    <s v="JPN"/>
    <s v="Japan"/>
    <x v="1"/>
    <n v="53571"/>
    <s v="Kg"/>
    <n v="53571"/>
  </r>
  <r>
    <n v="276"/>
    <n v="290511"/>
    <n v="398"/>
    <x v="0"/>
    <x v="1"/>
    <n v="14.6997877224"/>
    <s v="H5"/>
    <s v="DEU"/>
    <x v="46"/>
    <s v="Alcohols; saturated monohydric, methanol (methyl alcohol)"/>
    <s v="KAZ"/>
    <s v="Kazakhstan"/>
    <x v="1"/>
    <n v="2539.6531951070901"/>
    <s v="Kg"/>
    <n v="2539.65"/>
  </r>
  <r>
    <n v="276"/>
    <n v="290511"/>
    <n v="400"/>
    <x v="0"/>
    <x v="1"/>
    <n v="24.519321474000002"/>
    <s v="H5"/>
    <s v="DEU"/>
    <x v="46"/>
    <s v="Alcohols; saturated monohydric, methanol (methyl alcohol)"/>
    <s v="JOR"/>
    <s v="Jordan"/>
    <x v="1"/>
    <n v="6330"/>
    <s v="Kg"/>
    <n v="6330"/>
  </r>
  <r>
    <n v="276"/>
    <n v="290511"/>
    <n v="404"/>
    <x v="0"/>
    <x v="1"/>
    <n v="5.4162083256000004"/>
    <s v="H5"/>
    <s v="DEU"/>
    <x v="46"/>
    <s v="Alcohols; saturated monohydric, methanol (methyl alcohol)"/>
    <s v="KEN"/>
    <s v="Kenya"/>
    <x v="1"/>
    <n v="1779"/>
    <s v="Kg"/>
    <n v="1779"/>
  </r>
  <r>
    <n v="276"/>
    <n v="290511"/>
    <n v="410"/>
    <x v="0"/>
    <x v="1"/>
    <n v="630.73445894940005"/>
    <s v="H5"/>
    <s v="DEU"/>
    <x v="46"/>
    <s v="Alcohols; saturated monohydric, methanol (methyl alcohol)"/>
    <s v="KOR"/>
    <s v="Korea Rep."/>
    <x v="1"/>
    <n v="81469"/>
    <s v="Kg"/>
    <n v="81469"/>
  </r>
  <r>
    <n v="276"/>
    <n v="290511"/>
    <n v="414"/>
    <x v="0"/>
    <x v="1"/>
    <n v="11.7189843174"/>
    <s v="H5"/>
    <s v="DEU"/>
    <x v="46"/>
    <s v="Alcohols; saturated monohydric, methanol (methyl alcohol)"/>
    <s v="KWT"/>
    <s v="Kuwait"/>
    <x v="1"/>
    <n v="531"/>
    <s v="Kg"/>
    <n v="531"/>
  </r>
  <r>
    <n v="276"/>
    <n v="290511"/>
    <n v="418"/>
    <x v="0"/>
    <x v="1"/>
    <n v="1.7294562330000001"/>
    <s v="H5"/>
    <s v="DEU"/>
    <x v="46"/>
    <s v="Alcohols; saturated monohydric, methanol (methyl alcohol)"/>
    <s v="LAO"/>
    <s v="Lao P.Dem.R"/>
    <x v="1"/>
    <n v="384"/>
    <s v="Kg"/>
    <n v="384"/>
  </r>
  <r>
    <n v="276"/>
    <n v="290511"/>
    <n v="422"/>
    <x v="0"/>
    <x v="1"/>
    <n v="4.3986033612000002"/>
    <s v="H5"/>
    <s v="DEU"/>
    <x v="46"/>
    <s v="Alcohols; saturated monohydric, methanol (methyl alcohol)"/>
    <s v="LBN"/>
    <s v="Lebanon"/>
    <x v="1"/>
    <n v="860"/>
    <s v="Kg"/>
    <n v="860"/>
  </r>
  <r>
    <n v="276"/>
    <n v="290511"/>
    <n v="428"/>
    <x v="0"/>
    <x v="1"/>
    <n v="17.430321693"/>
    <s v="H5"/>
    <s v="DEU"/>
    <x v="46"/>
    <s v="Alcohols; saturated monohydric, methanol (methyl alcohol)"/>
    <s v="LVA"/>
    <s v="Latvia"/>
    <x v="1"/>
    <n v="9744.1244618223991"/>
    <s v="Kg"/>
    <n v="9744.1200000000008"/>
  </r>
  <r>
    <n v="276"/>
    <n v="290511"/>
    <n v="440"/>
    <x v="0"/>
    <x v="1"/>
    <n v="73.547339776200005"/>
    <s v="H5"/>
    <s v="DEU"/>
    <x v="46"/>
    <s v="Alcohols; saturated monohydric, methanol (methyl alcohol)"/>
    <s v="LTU"/>
    <s v="Lithuania"/>
    <x v="1"/>
    <n v="8738"/>
    <s v="Kg"/>
    <n v="8738"/>
  </r>
  <r>
    <n v="276"/>
    <n v="290511"/>
    <n v="442"/>
    <x v="0"/>
    <x v="1"/>
    <n v="346.01520080099999"/>
    <s v="H5"/>
    <s v="DEU"/>
    <x v="46"/>
    <s v="Alcohols; saturated monohydric, methanol (methyl alcohol)"/>
    <s v="LUX"/>
    <s v="Luxemberg"/>
    <x v="1"/>
    <n v="829232"/>
    <s v="Kg"/>
    <n v="829232"/>
  </r>
  <r>
    <n v="276"/>
    <n v="290511"/>
    <n v="458"/>
    <x v="0"/>
    <x v="1"/>
    <n v="138.362401221"/>
    <s v="H5"/>
    <s v="DEU"/>
    <x v="46"/>
    <s v="Alcohols; saturated monohydric, methanol (methyl alcohol)"/>
    <s v="MYS"/>
    <s v="Malaysia"/>
    <x v="1"/>
    <n v="38005"/>
    <s v="Kg"/>
    <n v="38005"/>
  </r>
  <r>
    <n v="276"/>
    <n v="290511"/>
    <n v="462"/>
    <x v="0"/>
    <x v="1"/>
    <n v="9.7793962008000008"/>
    <s v="H5"/>
    <s v="DEU"/>
    <x v="46"/>
    <s v="Alcohols; saturated monohydric, methanol (methyl alcohol)"/>
    <s v="MDV"/>
    <s v="Maldives"/>
    <x v="1"/>
    <n v="213"/>
    <s v="Kg"/>
    <n v="213"/>
  </r>
  <r>
    <n v="276"/>
    <n v="290511"/>
    <n v="466"/>
    <x v="0"/>
    <x v="1"/>
    <n v="1.2631523339999999"/>
    <s v="H5"/>
    <s v="DEU"/>
    <x v="46"/>
    <s v="Alcohols; saturated monohydric, methanol (methyl alcohol)"/>
    <s v="MLI"/>
    <s v="Mali"/>
    <x v="1"/>
    <n v="40"/>
    <s v="Kg"/>
    <n v="40"/>
  </r>
  <r>
    <n v="276"/>
    <n v="290511"/>
    <n v="470"/>
    <x v="0"/>
    <x v="1"/>
    <n v="50.051525847599997"/>
    <s v="H5"/>
    <s v="DEU"/>
    <x v="46"/>
    <s v="Alcohols; saturated monohydric, methanol (methyl alcohol)"/>
    <s v="MLT"/>
    <s v="Malta"/>
    <x v="1"/>
    <n v="15804"/>
    <s v="Kg"/>
    <n v="15804"/>
  </r>
  <r>
    <n v="276"/>
    <n v="290511"/>
    <n v="484"/>
    <x v="0"/>
    <x v="1"/>
    <n v="189.8718645756"/>
    <s v="H5"/>
    <s v="DEU"/>
    <x v="46"/>
    <s v="Alcohols; saturated monohydric, methanol (methyl alcohol)"/>
    <s v="MEX"/>
    <s v="Mexico"/>
    <x v="1"/>
    <n v="42019.408095403203"/>
    <s v="Kg"/>
    <n v="42019.41"/>
  </r>
  <r>
    <n v="276"/>
    <n v="290511"/>
    <n v="490"/>
    <x v="0"/>
    <x v="1"/>
    <n v="421.15859847960002"/>
    <s v="H5"/>
    <s v="DEU"/>
    <x v="46"/>
    <s v="Alcohols; saturated monohydric, methanol (methyl alcohol)"/>
    <s v="OAS"/>
    <s v="Asia Othr.ns"/>
    <x v="1"/>
    <n v="71825"/>
    <s v="Kg"/>
    <n v="71825"/>
  </r>
  <r>
    <n v="276"/>
    <n v="290511"/>
    <n v="496"/>
    <x v="0"/>
    <x v="1"/>
    <n v="5.1942712799999999E-2"/>
    <s v="H5"/>
    <s v="DEU"/>
    <x v="46"/>
    <s v="Alcohols; saturated monohydric, methanol (methyl alcohol)"/>
    <s v="MNG"/>
    <s v="Mongolia"/>
    <x v="1"/>
    <n v="2"/>
    <s v="Kg"/>
    <n v="2"/>
  </r>
  <r>
    <n v="276"/>
    <n v="290511"/>
    <n v="498"/>
    <x v="0"/>
    <x v="1"/>
    <n v="0.87358198799999998"/>
    <s v="H5"/>
    <s v="DEU"/>
    <x v="46"/>
    <s v="Alcohols; saturated monohydric, methanol (methyl alcohol)"/>
    <s v="MDA"/>
    <s v="Rep.Moldova"/>
    <x v="1"/>
    <n v="432.414406300699"/>
    <s v="Kg"/>
    <n v="432.41"/>
  </r>
  <r>
    <n v="276"/>
    <n v="290511"/>
    <n v="504"/>
    <x v="0"/>
    <x v="1"/>
    <n v="58.439093448599998"/>
    <s v="H5"/>
    <s v="DEU"/>
    <x v="46"/>
    <s v="Alcohols; saturated monohydric, methanol (methyl alcohol)"/>
    <s v="MAR"/>
    <s v="Morocco"/>
    <x v="1"/>
    <n v="13653"/>
    <s v="Kg"/>
    <n v="13653"/>
  </r>
  <r>
    <n v="276"/>
    <n v="290511"/>
    <n v="512"/>
    <x v="0"/>
    <x v="1"/>
    <n v="12.576039078599999"/>
    <s v="H5"/>
    <s v="DEU"/>
    <x v="46"/>
    <s v="Alcohols; saturated monohydric, methanol (methyl alcohol)"/>
    <s v="OMN"/>
    <s v="Oman"/>
    <x v="1"/>
    <n v="589"/>
    <s v="Kg"/>
    <n v="589"/>
  </r>
  <r>
    <n v="276"/>
    <n v="290511"/>
    <n v="528"/>
    <x v="0"/>
    <x v="1"/>
    <n v="29021.1987534084"/>
    <s v="H5"/>
    <s v="DEU"/>
    <x v="46"/>
    <s v="Alcohols; saturated monohydric, methanol (methyl alcohol)"/>
    <s v="NLD"/>
    <s v="Netherlands"/>
    <x v="1"/>
    <n v="68424269.081497803"/>
    <s v="Kg"/>
    <n v="68424269.079999998"/>
  </r>
  <r>
    <n v="276"/>
    <n v="290511"/>
    <n v="554"/>
    <x v="0"/>
    <x v="1"/>
    <n v="64.554167364600005"/>
    <s v="H5"/>
    <s v="DEU"/>
    <x v="46"/>
    <s v="Alcohols; saturated monohydric, methanol (methyl alcohol)"/>
    <s v="NZL"/>
    <s v="New Zealand"/>
    <x v="1"/>
    <n v="14040.010740993201"/>
    <s v="Kg"/>
    <n v="14040.01"/>
  </r>
  <r>
    <n v="276"/>
    <n v="290511"/>
    <n v="566"/>
    <x v="0"/>
    <x v="1"/>
    <n v="5.5071080730000004"/>
    <s v="H5"/>
    <s v="DEU"/>
    <x v="46"/>
    <s v="Alcohols; saturated monohydric, methanol (methyl alcohol)"/>
    <s v="NGA"/>
    <s v="Nigeria"/>
    <x v="1"/>
    <n v="909"/>
    <s v="Kg"/>
    <n v="909"/>
  </r>
  <r>
    <n v="276"/>
    <n v="290511"/>
    <n v="579"/>
    <x v="0"/>
    <x v="1"/>
    <n v="124.7876454372"/>
    <s v="H5"/>
    <s v="DEU"/>
    <x v="46"/>
    <s v="Alcohols; saturated monohydric, methanol (methyl alcohol)"/>
    <s v="NOR"/>
    <s v="Norway,Sb,JM"/>
    <x v="1"/>
    <n v="20026"/>
    <s v="Kg"/>
    <n v="20026"/>
  </r>
  <r>
    <n v="276"/>
    <n v="290511"/>
    <n v="586"/>
    <x v="0"/>
    <x v="1"/>
    <n v="289.02223969739998"/>
    <s v="H5"/>
    <s v="DEU"/>
    <x v="46"/>
    <s v="Alcohols; saturated monohydric, methanol (methyl alcohol)"/>
    <s v="PAK"/>
    <s v="Pakistan"/>
    <x v="1"/>
    <n v="73128"/>
    <s v="Kg"/>
    <n v="73128"/>
  </r>
  <r>
    <n v="276"/>
    <n v="290511"/>
    <n v="600"/>
    <x v="0"/>
    <x v="1"/>
    <n v="9.3189948828000002"/>
    <s v="H5"/>
    <s v="DEU"/>
    <x v="46"/>
    <s v="Alcohols; saturated monohydric, methanol (methyl alcohol)"/>
    <s v="PRY"/>
    <s v="Paraguay"/>
    <x v="1"/>
    <n v="1278.9475696811"/>
    <s v="Kg"/>
    <n v="1278.95"/>
  </r>
  <r>
    <n v="276"/>
    <n v="290511"/>
    <n v="604"/>
    <x v="0"/>
    <x v="1"/>
    <n v="146.0511032316"/>
    <s v="H5"/>
    <s v="DEU"/>
    <x v="46"/>
    <s v="Alcohols; saturated monohydric, methanol (methyl alcohol)"/>
    <s v="PER"/>
    <s v="Peru"/>
    <x v="1"/>
    <n v="41668"/>
    <s v="Kg"/>
    <n v="41668"/>
  </r>
  <r>
    <n v="276"/>
    <n v="290511"/>
    <n v="608"/>
    <x v="0"/>
    <x v="1"/>
    <n v="78.544464850799997"/>
    <s v="H5"/>
    <s v="DEU"/>
    <x v="46"/>
    <s v="Alcohols; saturated monohydric, methanol (methyl alcohol)"/>
    <s v="PHL"/>
    <s v="Philippines"/>
    <x v="1"/>
    <n v="22524"/>
    <s v="Kg"/>
    <n v="22524"/>
  </r>
  <r>
    <n v="276"/>
    <n v="290511"/>
    <n v="616"/>
    <x v="0"/>
    <x v="1"/>
    <n v="30720.784384999799"/>
    <s v="H5"/>
    <s v="DEU"/>
    <x v="46"/>
    <s v="Alcohols; saturated monohydric, methanol (methyl alcohol)"/>
    <s v="POL"/>
    <s v="Poland"/>
    <x v="1"/>
    <n v="79569258.039808497"/>
    <s v="Kg"/>
    <n v="79569258.040000007"/>
  </r>
  <r>
    <n v="276"/>
    <n v="290511"/>
    <n v="620"/>
    <x v="0"/>
    <x v="1"/>
    <n v="59.476767188399997"/>
    <s v="H5"/>
    <s v="DEU"/>
    <x v="46"/>
    <s v="Alcohols; saturated monohydric, methanol (methyl alcohol)"/>
    <s v="PRT"/>
    <s v="Portugal"/>
    <x v="1"/>
    <n v="27616.252685248299"/>
    <s v="Kg"/>
    <n v="27616.25"/>
  </r>
  <r>
    <n v="276"/>
    <n v="290511"/>
    <n v="634"/>
    <x v="0"/>
    <x v="1"/>
    <n v="0.87830405280000001"/>
    <s v="H5"/>
    <s v="DEU"/>
    <x v="46"/>
    <s v="Alcohols; saturated monohydric, methanol (methyl alcohol)"/>
    <s v="QAT"/>
    <s v="Qatar"/>
    <x v="1"/>
    <n v="104"/>
    <s v="Kg"/>
    <n v="104"/>
  </r>
  <r>
    <n v="276"/>
    <n v="290511"/>
    <n v="642"/>
    <x v="0"/>
    <x v="1"/>
    <n v="85.122301117199996"/>
    <s v="H5"/>
    <s v="DEU"/>
    <x v="46"/>
    <s v="Alcohols; saturated monohydric, methanol (methyl alcohol)"/>
    <s v="ROM"/>
    <s v="Romania"/>
    <x v="1"/>
    <n v="21411.814916159499"/>
    <s v="Kg"/>
    <n v="21411.81"/>
  </r>
  <r>
    <n v="276"/>
    <n v="290511"/>
    <n v="643"/>
    <x v="0"/>
    <x v="1"/>
    <n v="0.45804028559999999"/>
    <s v="H5"/>
    <s v="DEU"/>
    <x v="46"/>
    <s v="Alcohols; saturated monohydric, methanol (methyl alcohol)"/>
    <s v="RUS"/>
    <s v="Russian Fed"/>
    <x v="1"/>
    <n v="331.04611942143401"/>
    <s v="Kg"/>
    <n v="331.05"/>
  </r>
  <r>
    <n v="276"/>
    <n v="290511"/>
    <n v="646"/>
    <x v="0"/>
    <x v="1"/>
    <n v="1.4520349260000001"/>
    <s v="H5"/>
    <s v="DEU"/>
    <x v="46"/>
    <s v="Alcohols; saturated monohydric, methanol (methyl alcohol)"/>
    <s v="RWA"/>
    <s v="Rwanda"/>
    <x v="1"/>
    <n v="58"/>
    <s v="Kg"/>
    <n v="58"/>
  </r>
  <r>
    <n v="276"/>
    <n v="290511"/>
    <n v="682"/>
    <x v="0"/>
    <x v="1"/>
    <n v="305.59314559680001"/>
    <s v="H5"/>
    <s v="DEU"/>
    <x v="46"/>
    <s v="Alcohols; saturated monohydric, methanol (methyl alcohol)"/>
    <s v="SAU"/>
    <s v="Saudi Arabia"/>
    <x v="1"/>
    <n v="15585"/>
    <s v="Kg"/>
    <n v="15585"/>
  </r>
  <r>
    <n v="276"/>
    <n v="290511"/>
    <n v="688"/>
    <x v="0"/>
    <x v="1"/>
    <n v="39.848324331000001"/>
    <s v="H5"/>
    <s v="DEU"/>
    <x v="46"/>
    <s v="Alcohols; saturated monohydric, methanol (methyl alcohol)"/>
    <s v="SER"/>
    <s v="Yugoslavia"/>
    <x v="1"/>
    <n v="7992.4421991845102"/>
    <s v="Kg"/>
    <n v="7992.44"/>
  </r>
  <r>
    <n v="276"/>
    <n v="290511"/>
    <n v="690"/>
    <x v="0"/>
    <x v="1"/>
    <n v="4.0409069526000003"/>
    <s v="H5"/>
    <s v="DEU"/>
    <x v="46"/>
    <s v="Alcohols; saturated monohydric, methanol (methyl alcohol)"/>
    <s v="SYC"/>
    <s v="Seychelles"/>
    <x v="1"/>
    <n v="71"/>
    <s v="Kg"/>
    <n v="71"/>
  </r>
  <r>
    <n v="276"/>
    <n v="290511"/>
    <n v="699"/>
    <x v="0"/>
    <x v="1"/>
    <n v="806.12611181579996"/>
    <s v="H5"/>
    <s v="DEU"/>
    <x v="46"/>
    <s v="Alcohols; saturated monohydric, methanol (methyl alcohol)"/>
    <s v="IND"/>
    <s v="India"/>
    <x v="1"/>
    <n v="182778"/>
    <s v="Kg"/>
    <n v="182778"/>
  </r>
  <r>
    <n v="276"/>
    <n v="290511"/>
    <n v="702"/>
    <x v="0"/>
    <x v="1"/>
    <n v="233.67727920900001"/>
    <s v="H5"/>
    <s v="DEU"/>
    <x v="46"/>
    <s v="Alcohols; saturated monohydric, methanol (methyl alcohol)"/>
    <s v="SGP"/>
    <s v="Singapore"/>
    <x v="1"/>
    <n v="16812"/>
    <s v="Kg"/>
    <n v="16812"/>
  </r>
  <r>
    <n v="276"/>
    <n v="290511"/>
    <n v="703"/>
    <x v="0"/>
    <x v="1"/>
    <n v="114.97401426659999"/>
    <s v="H5"/>
    <s v="DEU"/>
    <x v="46"/>
    <s v="Alcohols; saturated monohydric, methanol (methyl alcohol)"/>
    <s v="SVK"/>
    <s v="Slovakia"/>
    <x v="1"/>
    <n v="392691.25268524798"/>
    <s v="Kg"/>
    <n v="392691.25"/>
  </r>
  <r>
    <n v="276"/>
    <n v="290511"/>
    <n v="704"/>
    <x v="0"/>
    <x v="1"/>
    <n v="226.021631652"/>
    <s v="H5"/>
    <s v="DEU"/>
    <x v="46"/>
    <s v="Alcohols; saturated monohydric, methanol (methyl alcohol)"/>
    <s v="VNM"/>
    <s v="Viet Nam"/>
    <x v="1"/>
    <n v="44274"/>
    <s v="Kg"/>
    <n v="44274"/>
  </r>
  <r>
    <n v="276"/>
    <n v="290511"/>
    <n v="705"/>
    <x v="0"/>
    <x v="1"/>
    <n v="290.27948945039998"/>
    <s v="H5"/>
    <s v="DEU"/>
    <x v="46"/>
    <s v="Alcohols; saturated monohydric, methanol (methyl alcohol)"/>
    <s v="SVN"/>
    <s v="Slovenia"/>
    <x v="1"/>
    <n v="511440.112446182"/>
    <s v="Kg"/>
    <n v="511440.11"/>
  </r>
  <r>
    <n v="276"/>
    <n v="290511"/>
    <n v="710"/>
    <x v="0"/>
    <x v="1"/>
    <n v="133.8445657236"/>
    <s v="H5"/>
    <s v="DEU"/>
    <x v="46"/>
    <s v="Alcohols; saturated monohydric, methanol (methyl alcohol)"/>
    <s v="ZAF"/>
    <s v="South Africa"/>
    <x v="1"/>
    <n v="27269"/>
    <s v="Kg"/>
    <n v="27269"/>
  </r>
  <r>
    <n v="276"/>
    <n v="290511"/>
    <n v="724"/>
    <x v="0"/>
    <x v="1"/>
    <n v="511.18358337540002"/>
    <s v="H5"/>
    <s v="DEU"/>
    <x v="46"/>
    <s v="Alcohols; saturated monohydric, methanol (methyl alcohol)"/>
    <s v="ESP"/>
    <s v="Spain"/>
    <x v="1"/>
    <n v="224460.656350556"/>
    <s v="Kg"/>
    <n v="224460.66"/>
  </r>
  <r>
    <n v="276"/>
    <n v="290511"/>
    <n v="752"/>
    <x v="0"/>
    <x v="1"/>
    <n v="1062.6133250411999"/>
    <s v="H5"/>
    <s v="DEU"/>
    <x v="46"/>
    <s v="Alcohols; saturated monohydric, methanol (methyl alcohol)"/>
    <s v="SWE"/>
    <s v="Sweden"/>
    <x v="1"/>
    <n v="1163204"/>
    <s v="Kg"/>
    <n v="1163204"/>
  </r>
  <r>
    <n v="276"/>
    <n v="290511"/>
    <n v="757"/>
    <x v="0"/>
    <x v="1"/>
    <n v="3637.4631802176"/>
    <s v="H5"/>
    <s v="DEU"/>
    <x v="46"/>
    <s v="Alcohols; saturated monohydric, methanol (methyl alcohol)"/>
    <s v="CHE"/>
    <s v="Switz.Liecht"/>
    <x v="1"/>
    <n v="6706724.02463743"/>
    <s v="Kg"/>
    <n v="6706724.0199999996"/>
  </r>
  <r>
    <n v="276"/>
    <n v="290511"/>
    <n v="764"/>
    <x v="0"/>
    <x v="1"/>
    <n v="351.02649207000002"/>
    <s v="H5"/>
    <s v="DEU"/>
    <x v="46"/>
    <s v="Alcohols; saturated monohydric, methanol (methyl alcohol)"/>
    <s v="THA"/>
    <s v="Thailand"/>
    <x v="1"/>
    <n v="54468"/>
    <s v="Kg"/>
    <n v="54468"/>
  </r>
  <r>
    <n v="276"/>
    <n v="290511"/>
    <n v="784"/>
    <x v="0"/>
    <x v="1"/>
    <n v="33.024940694999998"/>
    <s v="H5"/>
    <s v="DEU"/>
    <x v="46"/>
    <s v="Alcohols; saturated monohydric, methanol (methyl alcohol)"/>
    <s v="ARE"/>
    <s v="Untd Arab Em"/>
    <x v="1"/>
    <n v="8130.3897688656198"/>
    <s v="Kg"/>
    <n v="8130.39"/>
  </r>
  <r>
    <n v="276"/>
    <n v="290511"/>
    <n v="788"/>
    <x v="0"/>
    <x v="1"/>
    <n v="4.8956006814000004"/>
    <s v="H5"/>
    <s v="DEU"/>
    <x v="46"/>
    <s v="Alcohols; saturated monohydric, methanol (methyl alcohol)"/>
    <s v="TUN"/>
    <s v="Tunisia"/>
    <x v="1"/>
    <n v="501"/>
    <s v="Kg"/>
    <n v="501"/>
  </r>
  <r>
    <n v="276"/>
    <n v="290511"/>
    <n v="792"/>
    <x v="0"/>
    <x v="1"/>
    <n v="528.2644722732"/>
    <s v="H5"/>
    <s v="DEU"/>
    <x v="46"/>
    <s v="Alcohols; saturated monohydric, methanol (methyl alcohol)"/>
    <s v="TUR"/>
    <s v="Turkey"/>
    <x v="1"/>
    <n v="92896"/>
    <s v="Kg"/>
    <n v="92896"/>
  </r>
  <r>
    <n v="276"/>
    <n v="290511"/>
    <n v="800"/>
    <x v="0"/>
    <x v="1"/>
    <n v="5.5448845913999998"/>
    <s v="H5"/>
    <s v="DEU"/>
    <x v="46"/>
    <s v="Alcohols; saturated monohydric, methanol (methyl alcohol)"/>
    <s v="UGA"/>
    <s v="Uganda"/>
    <x v="1"/>
    <n v="1386"/>
    <s v="Kg"/>
    <n v="1386"/>
  </r>
  <r>
    <n v="276"/>
    <n v="290511"/>
    <n v="804"/>
    <x v="0"/>
    <x v="1"/>
    <n v="90.643575384599998"/>
    <s v="H5"/>
    <s v="DEU"/>
    <x v="46"/>
    <s v="Alcohols; saturated monohydric, methanol (methyl alcohol)"/>
    <s v="UKR"/>
    <s v="Ukraine"/>
    <x v="1"/>
    <n v="36582"/>
    <s v="Kg"/>
    <n v="36582"/>
  </r>
  <r>
    <n v="276"/>
    <n v="290511"/>
    <n v="807"/>
    <x v="0"/>
    <x v="1"/>
    <n v="26.475436817399999"/>
    <s v="H5"/>
    <s v="DEU"/>
    <x v="46"/>
    <s v="Alcohols; saturated monohydric, methanol (methyl alcohol)"/>
    <s v="MKD"/>
    <s v="TFYR Macedna"/>
    <x v="1"/>
    <n v="5640"/>
    <s v="Kg"/>
    <n v="5640"/>
  </r>
  <r>
    <n v="276"/>
    <n v="290511"/>
    <n v="818"/>
    <x v="0"/>
    <x v="1"/>
    <n v="229.9385844036"/>
    <s v="H5"/>
    <s v="DEU"/>
    <x v="46"/>
    <s v="Alcohols; saturated monohydric, methanol (methyl alcohol)"/>
    <s v="EGY"/>
    <s v="Egypt"/>
    <x v="1"/>
    <n v="61749.252685248299"/>
    <s v="Kg"/>
    <n v="61749.25"/>
  </r>
  <r>
    <n v="276"/>
    <n v="290511"/>
    <n v="826"/>
    <x v="0"/>
    <x v="1"/>
    <n v="693.32778890580005"/>
    <s v="H5"/>
    <s v="DEU"/>
    <x v="46"/>
    <s v="Alcohols; saturated monohydric, methanol (methyl alcohol)"/>
    <s v="GBR"/>
    <s v="Untd.Kingdom"/>
    <x v="1"/>
    <n v="113829.435888287"/>
    <s v="Kg"/>
    <n v="113829.44"/>
  </r>
  <r>
    <n v="276"/>
    <n v="290511"/>
    <n v="842"/>
    <x v="0"/>
    <x v="1"/>
    <n v="552.77434961760002"/>
    <s v="H5"/>
    <s v="DEU"/>
    <x v="46"/>
    <s v="Alcohols; saturated monohydric, methanol (methyl alcohol)"/>
    <s v="USA"/>
    <s v="USA,PR,USVI"/>
    <x v="1"/>
    <n v="73817"/>
    <s v="Kg"/>
    <n v="73817"/>
  </r>
  <r>
    <n v="276"/>
    <n v="290511"/>
    <n v="858"/>
    <x v="0"/>
    <x v="1"/>
    <n v="10.8394997484"/>
    <s v="H5"/>
    <s v="DEU"/>
    <x v="46"/>
    <s v="Alcohols; saturated monohydric, methanol (methyl alcohol)"/>
    <s v="URY"/>
    <s v="Uruguay"/>
    <x v="1"/>
    <n v="489"/>
    <s v="Kg"/>
    <n v="489"/>
  </r>
  <r>
    <n v="276"/>
    <n v="290511"/>
    <n v="860"/>
    <x v="0"/>
    <x v="1"/>
    <n v="11.7862737408"/>
    <s v="H5"/>
    <s v="DEU"/>
    <x v="46"/>
    <s v="Alcohols; saturated monohydric, methanol (methyl alcohol)"/>
    <s v="UZB"/>
    <s v="Uzbekistan"/>
    <x v="1"/>
    <n v="8606.6810503283396"/>
    <s v="Kg"/>
    <n v="8606.68"/>
  </r>
  <r>
    <n v="276"/>
    <n v="290511"/>
    <n v="862"/>
    <x v="0"/>
    <x v="1"/>
    <n v="6.9166444157999996"/>
    <s v="H5"/>
    <s v="DEU"/>
    <x v="46"/>
    <s v="Alcohols; saturated monohydric, methanol (methyl alcohol)"/>
    <s v="VEN"/>
    <s v="Venezuela"/>
    <x v="1"/>
    <n v="516"/>
    <s v="Kg"/>
    <n v="516"/>
  </r>
  <r>
    <n v="300"/>
    <n v="290511"/>
    <n v="0"/>
    <x v="0"/>
    <x v="1"/>
    <n v="7.94564940258"/>
    <s v="H5"/>
    <s v="GRC"/>
    <x v="47"/>
    <s v="Alcohols; saturated monohydric, methanol (methyl alcohol)"/>
    <s v="WLD"/>
    <s v="World"/>
    <x v="1"/>
    <n v="3020"/>
    <s v="Kg"/>
    <n v="3020"/>
  </r>
  <r>
    <n v="300"/>
    <n v="290511"/>
    <n v="8"/>
    <x v="0"/>
    <x v="1"/>
    <n v="6.0319755810000002"/>
    <s v="H5"/>
    <s v="GRC"/>
    <x v="47"/>
    <s v="Alcohols; saturated monohydric, methanol (methyl alcohol)"/>
    <s v="ALB"/>
    <s v="Albania"/>
    <x v="1"/>
    <n v="2720"/>
    <s v="Kg"/>
    <n v="2720"/>
  </r>
  <r>
    <n v="300"/>
    <n v="290511"/>
    <n v="196"/>
    <x v="0"/>
    <x v="1"/>
    <n v="1.65820191462"/>
    <s v="H5"/>
    <s v="GRC"/>
    <x v="47"/>
    <s v="Alcohols; saturated monohydric, methanol (methyl alcohol)"/>
    <s v="CYP"/>
    <s v="Cyprus"/>
    <x v="1"/>
    <n v="172"/>
    <s v="Kg"/>
    <n v="172"/>
  </r>
  <r>
    <n v="300"/>
    <n v="290511"/>
    <n v="380"/>
    <x v="0"/>
    <x v="1"/>
    <n v="0.25547190695999999"/>
    <s v="H5"/>
    <s v="GRC"/>
    <x v="47"/>
    <s v="Alcohols; saturated monohydric, methanol (methyl alcohol)"/>
    <s v="ITA"/>
    <s v="Italy"/>
    <x v="1"/>
    <n v="128"/>
    <s v="Kg"/>
    <n v="128"/>
  </r>
  <r>
    <n v="320"/>
    <n v="290511"/>
    <n v="0"/>
    <x v="0"/>
    <x v="1"/>
    <n v="526.31399999999996"/>
    <s v="H5"/>
    <s v="GTM"/>
    <x v="48"/>
    <s v="Alcohols; saturated monohydric, methanol (methyl alcohol)"/>
    <s v="WLD"/>
    <s v="World"/>
    <x v="1"/>
    <n v="770026"/>
    <s v="Kg"/>
    <n v="770026"/>
  </r>
  <r>
    <n v="320"/>
    <n v="290511"/>
    <n v="188"/>
    <x v="0"/>
    <x v="1"/>
    <n v="84.019000000000005"/>
    <s v="H5"/>
    <s v="GTM"/>
    <x v="48"/>
    <s v="Alcohols; saturated monohydric, methanol (methyl alcohol)"/>
    <s v="CRI"/>
    <s v="Costa Rica"/>
    <x v="1"/>
    <n v="139351"/>
    <s v="Kg"/>
    <n v="139351"/>
  </r>
  <r>
    <n v="320"/>
    <n v="290511"/>
    <n v="214"/>
    <x v="0"/>
    <x v="1"/>
    <n v="5.9930000000000003"/>
    <s v="H5"/>
    <s v="GTM"/>
    <x v="48"/>
    <s v="Alcohols; saturated monohydric, methanol (methyl alcohol)"/>
    <s v="DOM"/>
    <s v="Dominican Rp"/>
    <x v="1"/>
    <n v="1087"/>
    <s v="Kg"/>
    <n v="1087"/>
  </r>
  <r>
    <n v="320"/>
    <n v="290511"/>
    <n v="222"/>
    <x v="0"/>
    <x v="1"/>
    <n v="400.77800000000002"/>
    <s v="H5"/>
    <s v="GTM"/>
    <x v="48"/>
    <s v="Alcohols; saturated monohydric, methanol (methyl alcohol)"/>
    <s v="SLV"/>
    <s v="El Salvador"/>
    <x v="1"/>
    <n v="625532"/>
    <s v="Kg"/>
    <n v="625532"/>
  </r>
  <r>
    <n v="320"/>
    <n v="290511"/>
    <n v="340"/>
    <x v="0"/>
    <x v="1"/>
    <n v="10.927"/>
    <s v="H5"/>
    <s v="GTM"/>
    <x v="48"/>
    <s v="Alcohols; saturated monohydric, methanol (methyl alcohol)"/>
    <s v="HND"/>
    <s v="Honduras"/>
    <x v="1"/>
    <n v="1093"/>
    <s v="Kg"/>
    <n v="1093"/>
  </r>
  <r>
    <n v="320"/>
    <n v="290511"/>
    <n v="558"/>
    <x v="0"/>
    <x v="1"/>
    <n v="0.436"/>
    <s v="H5"/>
    <s v="GTM"/>
    <x v="48"/>
    <s v="Alcohols; saturated monohydric, methanol (methyl alcohol)"/>
    <s v="NIC"/>
    <s v="Nicaragua"/>
    <x v="1"/>
    <n v="38"/>
    <s v="Kg"/>
    <n v="38"/>
  </r>
  <r>
    <n v="320"/>
    <n v="290511"/>
    <n v="591"/>
    <x v="0"/>
    <x v="1"/>
    <n v="24.161000000000001"/>
    <s v="H5"/>
    <s v="GTM"/>
    <x v="48"/>
    <s v="Alcohols; saturated monohydric, methanol (methyl alcohol)"/>
    <s v="PAN"/>
    <s v="Panama"/>
    <x v="1"/>
    <n v="2925"/>
    <s v="Kg"/>
    <n v="2925"/>
  </r>
  <r>
    <n v="340"/>
    <n v="290511"/>
    <n v="0"/>
    <x v="0"/>
    <x v="1"/>
    <n v="15.775"/>
    <s v="H5"/>
    <s v="HND"/>
    <x v="50"/>
    <s v="Alcohols; saturated monohydric, methanol (methyl alcohol)"/>
    <s v="WLD"/>
    <s v="World"/>
    <x v="1"/>
    <n v="25000"/>
    <s v="Kg"/>
    <n v="25000"/>
  </r>
  <r>
    <n v="340"/>
    <n v="290511"/>
    <n v="222"/>
    <x v="0"/>
    <x v="1"/>
    <n v="15.775"/>
    <s v="H5"/>
    <s v="HND"/>
    <x v="50"/>
    <s v="Alcohols; saturated monohydric, methanol (methyl alcohol)"/>
    <s v="SLV"/>
    <s v="El Salvador"/>
    <x v="1"/>
    <n v="25000"/>
    <s v="Kg"/>
    <n v="25000"/>
  </r>
  <r>
    <n v="344"/>
    <n v="290511"/>
    <n v="0"/>
    <x v="0"/>
    <x v="1"/>
    <n v="66.865463378219999"/>
    <s v="H5"/>
    <s v="HKG"/>
    <x v="51"/>
    <s v="Alcohols; saturated monohydric, methanol (methyl alcohol)"/>
    <s v="WLD"/>
    <s v="World"/>
    <x v="1"/>
    <n v="4117"/>
    <s v="Kg"/>
    <n v="4117"/>
  </r>
  <r>
    <n v="344"/>
    <n v="290511"/>
    <n v="446"/>
    <x v="0"/>
    <x v="1"/>
    <n v="2.2037112902999998"/>
    <s v="H5"/>
    <s v="HKG"/>
    <x v="51"/>
    <s v="Alcohols; saturated monohydric, methanol (methyl alcohol)"/>
    <s v="MAC"/>
    <s v="Macau"/>
    <x v="1"/>
    <n v="152"/>
    <s v="Kg"/>
    <n v="152"/>
  </r>
  <r>
    <n v="344"/>
    <n v="290511"/>
    <n v="764"/>
    <x v="0"/>
    <x v="1"/>
    <n v="64.661752087919993"/>
    <s v="H5"/>
    <s v="HKG"/>
    <x v="51"/>
    <s v="Alcohols; saturated monohydric, methanol (methyl alcohol)"/>
    <s v="THA"/>
    <s v="Thailand"/>
    <x v="1"/>
    <n v="3965"/>
    <s v="Kg"/>
    <n v="3965"/>
  </r>
  <r>
    <n v="348"/>
    <n v="290511"/>
    <n v="0"/>
    <x v="0"/>
    <x v="1"/>
    <n v="49.853000000000002"/>
    <s v="H5"/>
    <s v="HUN"/>
    <x v="52"/>
    <s v="Alcohols; saturated monohydric, methanol (methyl alcohol)"/>
    <s v="WLD"/>
    <s v="World"/>
    <x v="1"/>
    <n v="183296.98871213899"/>
    <s v="Kg"/>
    <n v="183296.99"/>
  </r>
  <r>
    <n v="348"/>
    <n v="290511"/>
    <n v="40"/>
    <x v="0"/>
    <x v="1"/>
    <n v="40.07"/>
    <s v="H5"/>
    <s v="HUN"/>
    <x v="52"/>
    <s v="Alcohols; saturated monohydric, methanol (methyl alcohol)"/>
    <s v="AUT"/>
    <s v="Austria"/>
    <x v="1"/>
    <n v="170380"/>
    <s v="Kg"/>
    <n v="170380"/>
  </r>
  <r>
    <n v="348"/>
    <n v="290511"/>
    <n v="251"/>
    <x v="0"/>
    <x v="1"/>
    <n v="1.4970000000000001"/>
    <s v="H5"/>
    <s v="HUN"/>
    <x v="52"/>
    <s v="Alcohols; saturated monohydric, methanol (methyl alcohol)"/>
    <s v="FRA"/>
    <s v="France+Monac"/>
    <x v="1"/>
    <n v="444"/>
    <s v="Kg"/>
    <n v="444"/>
  </r>
  <r>
    <n v="348"/>
    <n v="290511"/>
    <n v="300"/>
    <x v="0"/>
    <x v="1"/>
    <n v="0.53100000000000003"/>
    <s v="H5"/>
    <s v="HUN"/>
    <x v="52"/>
    <s v="Alcohols; saturated monohydric, methanol (methyl alcohol)"/>
    <s v="GRC"/>
    <s v="Greece"/>
    <x v="1"/>
    <n v="221"/>
    <s v="Kg"/>
    <n v="221"/>
  </r>
  <r>
    <n v="348"/>
    <n v="290511"/>
    <n v="642"/>
    <x v="0"/>
    <x v="1"/>
    <n v="0.03"/>
    <s v="H5"/>
    <s v="HUN"/>
    <x v="52"/>
    <s v="Alcohols; saturated monohydric, methanol (methyl alcohol)"/>
    <s v="ROM"/>
    <s v="Romania"/>
    <x v="1"/>
    <n v="12"/>
    <s v="Kg"/>
    <n v="12"/>
  </r>
  <r>
    <n v="348"/>
    <n v="290511"/>
    <n v="688"/>
    <x v="0"/>
    <x v="1"/>
    <n v="7.3250000000000002"/>
    <s v="H5"/>
    <s v="HUN"/>
    <x v="52"/>
    <s v="Alcohols; saturated monohydric, methanol (methyl alcohol)"/>
    <s v="SER"/>
    <s v="Yugoslavia"/>
    <x v="1"/>
    <n v="12000"/>
    <s v="Kg"/>
    <n v="12000"/>
  </r>
  <r>
    <n v="348"/>
    <n v="290511"/>
    <n v="705"/>
    <x v="0"/>
    <x v="1"/>
    <n v="0.4"/>
    <s v="H5"/>
    <s v="HUN"/>
    <x v="52"/>
    <s v="Alcohols; saturated monohydric, methanol (methyl alcohol)"/>
    <s v="SVN"/>
    <s v="Slovenia"/>
    <x v="1"/>
    <n v="239.98871213947101"/>
    <s v="Kg"/>
    <n v="239.99"/>
  </r>
  <r>
    <n v="360"/>
    <n v="290511"/>
    <n v="0"/>
    <x v="0"/>
    <x v="1"/>
    <n v="40887.80457"/>
    <s v="H5"/>
    <s v="IDN"/>
    <x v="54"/>
    <s v="Alcohols; saturated monohydric, methanol (methyl alcohol)"/>
    <s v="WLD"/>
    <s v="World"/>
    <x v="1"/>
    <n v="140141571.05000001"/>
    <s v="Kg"/>
    <n v="140141571.05000001"/>
  </r>
  <r>
    <n v="360"/>
    <n v="290511"/>
    <n v="36"/>
    <x v="0"/>
    <x v="1"/>
    <n v="2554.8401600000002"/>
    <s v="H5"/>
    <s v="IDN"/>
    <x v="54"/>
    <s v="Alcohols; saturated monohydric, methanol (methyl alcohol)"/>
    <s v="AUS"/>
    <s v="Australia"/>
    <x v="1"/>
    <n v="7749140"/>
    <s v="Kg"/>
    <n v="7749140"/>
  </r>
  <r>
    <n v="360"/>
    <n v="290511"/>
    <n v="156"/>
    <x v="0"/>
    <x v="1"/>
    <n v="23674.407920000001"/>
    <s v="H5"/>
    <s v="IDN"/>
    <x v="54"/>
    <s v="Alcohols; saturated monohydric, methanol (methyl alcohol)"/>
    <s v="CHN"/>
    <s v="China"/>
    <x v="1"/>
    <n v="85303173"/>
    <s v="Kg"/>
    <n v="85303173"/>
  </r>
  <r>
    <n v="360"/>
    <n v="290511"/>
    <n v="608"/>
    <x v="0"/>
    <x v="1"/>
    <n v="7481.0594799999999"/>
    <s v="H5"/>
    <s v="IDN"/>
    <x v="54"/>
    <s v="Alcohols; saturated monohydric, methanol (methyl alcohol)"/>
    <s v="PHL"/>
    <s v="Philippines"/>
    <x v="1"/>
    <n v="23854970"/>
    <s v="Kg"/>
    <n v="23854970"/>
  </r>
  <r>
    <n v="360"/>
    <n v="290511"/>
    <n v="626"/>
    <x v="0"/>
    <x v="1"/>
    <n v="5.915"/>
    <s v="H5"/>
    <s v="IDN"/>
    <x v="54"/>
    <s v="Alcohols; saturated monohydric, methanol (methyl alcohol)"/>
    <s v="TMP"/>
    <s v="East Timor"/>
    <x v="1"/>
    <n v="24102"/>
    <s v="Kg"/>
    <n v="24102"/>
  </r>
  <r>
    <n v="360"/>
    <n v="290511"/>
    <n v="702"/>
    <x v="0"/>
    <x v="1"/>
    <n v="710.25885000000005"/>
    <s v="H5"/>
    <s v="IDN"/>
    <x v="54"/>
    <s v="Alcohols; saturated monohydric, methanol (methyl alcohol)"/>
    <s v="SGP"/>
    <s v="Singapore"/>
    <x v="1"/>
    <n v="2375186.0499999998"/>
    <s v="Kg"/>
    <n v="2375186.0499999998"/>
  </r>
  <r>
    <n v="360"/>
    <n v="290511"/>
    <n v="704"/>
    <x v="0"/>
    <x v="1"/>
    <n v="716.27729999999997"/>
    <s v="H5"/>
    <s v="IDN"/>
    <x v="54"/>
    <s v="Alcohols; saturated monohydric, methanol (methyl alcohol)"/>
    <s v="VNM"/>
    <s v="Viet Nam"/>
    <x v="1"/>
    <n v="2200000"/>
    <s v="Kg"/>
    <n v="2200000"/>
  </r>
  <r>
    <n v="360"/>
    <n v="290511"/>
    <n v="764"/>
    <x v="0"/>
    <x v="1"/>
    <n v="5745.0458600000002"/>
    <s v="H5"/>
    <s v="IDN"/>
    <x v="54"/>
    <s v="Alcohols; saturated monohydric, methanol (methyl alcohol)"/>
    <s v="THA"/>
    <s v="Thailand"/>
    <x v="1"/>
    <n v="18635000"/>
    <s v="Kg"/>
    <n v="18635000"/>
  </r>
  <r>
    <n v="372"/>
    <n v="290511"/>
    <n v="0"/>
    <x v="0"/>
    <x v="1"/>
    <n v="70.088008030289998"/>
    <s v="H5"/>
    <s v="IRL"/>
    <x v="55"/>
    <s v="Alcohols; saturated monohydric, methanol (methyl alcohol)"/>
    <s v="WLD"/>
    <s v="World"/>
    <x v="1"/>
    <n v="0"/>
    <s v="N.Q."/>
    <m/>
  </r>
  <r>
    <n v="372"/>
    <n v="290511"/>
    <n v="124"/>
    <x v="0"/>
    <x v="1"/>
    <n v="3.5482209299999998E-2"/>
    <s v="H5"/>
    <s v="IRL"/>
    <x v="55"/>
    <s v="Alcohols; saturated monohydric, methanol (methyl alcohol)"/>
    <s v="CAN"/>
    <s v="Canada"/>
    <x v="1"/>
    <n v="2"/>
    <s v="Kg"/>
    <n v="2"/>
  </r>
  <r>
    <n v="372"/>
    <n v="290511"/>
    <n v="620"/>
    <x v="0"/>
    <x v="1"/>
    <n v="55.782763980840002"/>
    <s v="H5"/>
    <s v="IRL"/>
    <x v="55"/>
    <s v="Alcohols; saturated monohydric, methanol (methyl alcohol)"/>
    <s v="PRT"/>
    <s v="Portugal"/>
    <x v="1"/>
    <n v="0"/>
    <s v="N.Q."/>
    <m/>
  </r>
  <r>
    <n v="372"/>
    <n v="290511"/>
    <n v="826"/>
    <x v="0"/>
    <x v="1"/>
    <n v="14.26976184015"/>
    <s v="H5"/>
    <s v="IRL"/>
    <x v="55"/>
    <s v="Alcohols; saturated monohydric, methanol (methyl alcohol)"/>
    <s v="GBR"/>
    <s v="Untd.Kingdom"/>
    <x v="1"/>
    <n v="10158"/>
    <s v="Kg"/>
    <n v="10158"/>
  </r>
  <r>
    <n v="376"/>
    <n v="290511"/>
    <n v="0"/>
    <x v="0"/>
    <x v="1"/>
    <n v="1451"/>
    <s v="H5"/>
    <s v="ISR"/>
    <x v="56"/>
    <s v="Alcohols; saturated monohydric, methanol (methyl alcohol)"/>
    <s v="WLD"/>
    <s v="World"/>
    <x v="1"/>
    <n v="3348846.2272259602"/>
    <s v="Kg"/>
    <n v="3348846.23"/>
  </r>
  <r>
    <n v="376"/>
    <n v="290511"/>
    <n v="56"/>
    <x v="0"/>
    <x v="1"/>
    <n v="548"/>
    <s v="H5"/>
    <s v="ISR"/>
    <x v="56"/>
    <s v="Alcohols; saturated monohydric, methanol (methyl alcohol)"/>
    <s v="BEL"/>
    <s v="Belgium"/>
    <x v="1"/>
    <n v="1264760.67024109"/>
    <s v="Kg"/>
    <n v="1264760.67"/>
  </r>
  <r>
    <n v="376"/>
    <n v="290511"/>
    <n v="156"/>
    <x v="0"/>
    <x v="1"/>
    <n v="3"/>
    <s v="H5"/>
    <s v="ISR"/>
    <x v="56"/>
    <s v="Alcohols; saturated monohydric, methanol (methyl alcohol)"/>
    <s v="CHN"/>
    <s v="China"/>
    <x v="1"/>
    <n v="6923.8722823417502"/>
    <s v="Kg"/>
    <n v="6923.87"/>
  </r>
  <r>
    <n v="376"/>
    <n v="290511"/>
    <n v="276"/>
    <x v="0"/>
    <x v="1"/>
    <n v="219"/>
    <s v="H5"/>
    <s v="ISR"/>
    <x v="56"/>
    <s v="Alcohols; saturated monohydric, methanol (methyl alcohol)"/>
    <s v="DEU"/>
    <s v="Germany"/>
    <x v="1"/>
    <n v="505442.67661094799"/>
    <s v="Kg"/>
    <n v="505442.68"/>
  </r>
  <r>
    <n v="376"/>
    <n v="290511"/>
    <n v="528"/>
    <x v="0"/>
    <x v="1"/>
    <n v="431"/>
    <s v="H5"/>
    <s v="ISR"/>
    <x v="56"/>
    <s v="Alcohols; saturated monohydric, methanol (methyl alcohol)"/>
    <s v="NLD"/>
    <s v="Netherlands"/>
    <x v="1"/>
    <n v="994729.65122976503"/>
    <s v="Kg"/>
    <n v="994729.65"/>
  </r>
  <r>
    <n v="376"/>
    <n v="290511"/>
    <n v="699"/>
    <x v="0"/>
    <x v="1"/>
    <n v="205"/>
    <s v="H5"/>
    <s v="ISR"/>
    <x v="56"/>
    <s v="Alcohols; saturated monohydric, methanol (methyl alcohol)"/>
    <s v="IND"/>
    <s v="India"/>
    <x v="1"/>
    <n v="473131.27262668603"/>
    <s v="Kg"/>
    <n v="473131.27"/>
  </r>
  <r>
    <n v="376"/>
    <n v="290511"/>
    <n v="757"/>
    <x v="0"/>
    <x v="1"/>
    <n v="45"/>
    <s v="H5"/>
    <s v="ISR"/>
    <x v="56"/>
    <s v="Alcohols; saturated monohydric, methanol (methyl alcohol)"/>
    <s v="CHE"/>
    <s v="Switz.Liecht"/>
    <x v="1"/>
    <n v="103858.08423512601"/>
    <s v="Kg"/>
    <n v="103858.08"/>
  </r>
  <r>
    <n v="380"/>
    <n v="290511"/>
    <n v="0"/>
    <x v="0"/>
    <x v="1"/>
    <n v="3311.1926754341398"/>
    <s v="H5"/>
    <s v="ITA"/>
    <x v="57"/>
    <s v="Alcohols; saturated monohydric, methanol (methyl alcohol)"/>
    <s v="WLD"/>
    <s v="World"/>
    <x v="1"/>
    <n v="7074133"/>
    <s v="Kg"/>
    <n v="7074133"/>
  </r>
  <r>
    <n v="380"/>
    <n v="290511"/>
    <n v="24"/>
    <x v="0"/>
    <x v="1"/>
    <n v="3.5292970850400001"/>
    <s v="H5"/>
    <s v="ITA"/>
    <x v="57"/>
    <s v="Alcohols; saturated monohydric, methanol (methyl alcohol)"/>
    <s v="AGO"/>
    <s v="Angola"/>
    <x v="1"/>
    <n v="27"/>
    <s v="Kg"/>
    <n v="27"/>
  </r>
  <r>
    <n v="380"/>
    <n v="290511"/>
    <n v="40"/>
    <x v="0"/>
    <x v="1"/>
    <n v="283.58446138839003"/>
    <s v="H5"/>
    <s v="ITA"/>
    <x v="57"/>
    <s v="Alcohols; saturated monohydric, methanol (methyl alcohol)"/>
    <s v="AUT"/>
    <s v="Austria"/>
    <x v="1"/>
    <n v="568320"/>
    <s v="Kg"/>
    <n v="568320"/>
  </r>
  <r>
    <n v="380"/>
    <n v="290511"/>
    <n v="191"/>
    <x v="0"/>
    <x v="1"/>
    <n v="64.181402922149999"/>
    <s v="H5"/>
    <s v="ITA"/>
    <x v="57"/>
    <s v="Alcohols; saturated monohydric, methanol (methyl alcohol)"/>
    <s v="HRV"/>
    <s v="Croatia"/>
    <x v="1"/>
    <n v="97540"/>
    <s v="Kg"/>
    <n v="97540"/>
  </r>
  <r>
    <n v="380"/>
    <n v="290511"/>
    <n v="251"/>
    <x v="0"/>
    <x v="1"/>
    <n v="971.64363673088997"/>
    <s v="H5"/>
    <s v="ITA"/>
    <x v="57"/>
    <s v="Alcohols; saturated monohydric, methanol (methyl alcohol)"/>
    <s v="FRA"/>
    <s v="France+Monac"/>
    <x v="1"/>
    <n v="2044250"/>
    <s v="Kg"/>
    <n v="2044250"/>
  </r>
  <r>
    <n v="380"/>
    <n v="290511"/>
    <n v="276"/>
    <x v="0"/>
    <x v="1"/>
    <n v="353.39807366676001"/>
    <s v="H5"/>
    <s v="ITA"/>
    <x v="57"/>
    <s v="Alcohols; saturated monohydric, methanol (methyl alcohol)"/>
    <s v="DEU"/>
    <s v="Germany"/>
    <x v="1"/>
    <n v="1263380"/>
    <s v="Kg"/>
    <n v="1263380"/>
  </r>
  <r>
    <n v="380"/>
    <n v="290511"/>
    <n v="300"/>
    <x v="0"/>
    <x v="1"/>
    <n v="34.078296552029997"/>
    <s v="H5"/>
    <s v="ITA"/>
    <x v="57"/>
    <s v="Alcohols; saturated monohydric, methanol (methyl alcohol)"/>
    <s v="GRC"/>
    <s v="Greece"/>
    <x v="1"/>
    <n v="26445"/>
    <s v="Kg"/>
    <n v="26445"/>
  </r>
  <r>
    <n v="380"/>
    <n v="290511"/>
    <n v="348"/>
    <x v="0"/>
    <x v="1"/>
    <n v="14.631680375009999"/>
    <s v="H5"/>
    <s v="ITA"/>
    <x v="57"/>
    <s v="Alcohols; saturated monohydric, methanol (methyl alcohol)"/>
    <s v="HUN"/>
    <s v="Hungary"/>
    <x v="1"/>
    <n v="19557"/>
    <s v="Kg"/>
    <n v="19557"/>
  </r>
  <r>
    <n v="380"/>
    <n v="290511"/>
    <n v="376"/>
    <x v="0"/>
    <x v="1"/>
    <n v="8.5003546079699994"/>
    <s v="H5"/>
    <s v="ITA"/>
    <x v="57"/>
    <s v="Alcohols; saturated monohydric, methanol (methyl alcohol)"/>
    <s v="ISR"/>
    <s v="Israel"/>
    <x v="1"/>
    <n v="2034"/>
    <s v="Kg"/>
    <n v="2034"/>
  </r>
  <r>
    <n v="380"/>
    <n v="290511"/>
    <n v="470"/>
    <x v="0"/>
    <x v="1"/>
    <n v="141.67099981242001"/>
    <s v="H5"/>
    <s v="ITA"/>
    <x v="57"/>
    <s v="Alcohols; saturated monohydric, methanol (methyl alcohol)"/>
    <s v="MLT"/>
    <s v="Malta"/>
    <x v="1"/>
    <n v="219689"/>
    <s v="Kg"/>
    <n v="219689"/>
  </r>
  <r>
    <n v="380"/>
    <n v="290511"/>
    <n v="642"/>
    <x v="0"/>
    <x v="1"/>
    <n v="25.765997653349999"/>
    <s v="H5"/>
    <s v="ITA"/>
    <x v="57"/>
    <s v="Alcohols; saturated monohydric, methanol (methyl alcohol)"/>
    <s v="ROM"/>
    <s v="Romania"/>
    <x v="1"/>
    <n v="2162"/>
    <s v="Kg"/>
    <n v="2162"/>
  </r>
  <r>
    <n v="380"/>
    <n v="290511"/>
    <n v="682"/>
    <x v="0"/>
    <x v="1"/>
    <n v="1.9763590580099999"/>
    <s v="H5"/>
    <s v="ITA"/>
    <x v="57"/>
    <s v="Alcohols; saturated monohydric, methanol (methyl alcohol)"/>
    <s v="SAU"/>
    <s v="Saudi Arabia"/>
    <x v="1"/>
    <n v="101"/>
    <s v="Kg"/>
    <n v="101"/>
  </r>
  <r>
    <n v="380"/>
    <n v="290511"/>
    <n v="688"/>
    <x v="0"/>
    <x v="1"/>
    <n v="4.8586971934800003"/>
    <s v="H5"/>
    <s v="ITA"/>
    <x v="57"/>
    <s v="Alcohols; saturated monohydric, methanol (methyl alcohol)"/>
    <s v="SER"/>
    <s v="Yugoslavia"/>
    <x v="1"/>
    <n v="20540"/>
    <s v="Kg"/>
    <n v="20540"/>
  </r>
  <r>
    <n v="380"/>
    <n v="290511"/>
    <n v="705"/>
    <x v="0"/>
    <x v="1"/>
    <n v="868.37148382293003"/>
    <s v="H5"/>
    <s v="ITA"/>
    <x v="57"/>
    <s v="Alcohols; saturated monohydric, methanol (methyl alcohol)"/>
    <s v="SVN"/>
    <s v="Slovenia"/>
    <x v="1"/>
    <n v="1975120"/>
    <s v="Kg"/>
    <n v="1975120"/>
  </r>
  <r>
    <n v="380"/>
    <n v="290511"/>
    <n v="724"/>
    <x v="0"/>
    <x v="1"/>
    <n v="30.135040358489999"/>
    <s v="H5"/>
    <s v="ITA"/>
    <x v="57"/>
    <s v="Alcohols; saturated monohydric, methanol (methyl alcohol)"/>
    <s v="ESP"/>
    <s v="Spain"/>
    <x v="1"/>
    <n v="4824"/>
    <s v="Kg"/>
    <n v="4824"/>
  </r>
  <r>
    <n v="380"/>
    <n v="290511"/>
    <n v="757"/>
    <x v="0"/>
    <x v="1"/>
    <n v="504.86689420722001"/>
    <s v="H5"/>
    <s v="ITA"/>
    <x v="57"/>
    <s v="Alcohols; saturated monohydric, methanol (methyl alcohol)"/>
    <s v="CHE"/>
    <s v="Switz.Liecht"/>
    <x v="1"/>
    <n v="830144"/>
    <s v="Kg"/>
    <n v="830144"/>
  </r>
  <r>
    <n v="388"/>
    <n v="290511"/>
    <n v="0"/>
    <x v="0"/>
    <x v="1"/>
    <n v="0.27739000000000003"/>
    <s v="H5"/>
    <s v="JAM"/>
    <x v="58"/>
    <s v="Alcohols; saturated monohydric, methanol (methyl alcohol)"/>
    <s v="WLD"/>
    <s v="World"/>
    <x v="1"/>
    <n v="36"/>
    <s v="Kg"/>
    <n v="36"/>
  </r>
  <r>
    <n v="388"/>
    <n v="290511"/>
    <n v="826"/>
    <x v="0"/>
    <x v="1"/>
    <n v="0.27739000000000003"/>
    <s v="H5"/>
    <s v="JAM"/>
    <x v="58"/>
    <s v="Alcohols; saturated monohydric, methanol (methyl alcohol)"/>
    <s v="GBR"/>
    <s v="Untd.Kingdom"/>
    <x v="1"/>
    <n v="36"/>
    <s v="Kg"/>
    <n v="36"/>
  </r>
  <r>
    <n v="392"/>
    <n v="290511"/>
    <n v="0"/>
    <x v="0"/>
    <x v="1"/>
    <n v="22202.603782499998"/>
    <s v="H5"/>
    <s v="JPN"/>
    <x v="59"/>
    <s v="Alcohols; saturated monohydric, methanol (methyl alcohol)"/>
    <s v="WLD"/>
    <s v="World"/>
    <x v="1"/>
    <n v="58104030"/>
    <s v="Kg"/>
    <n v="58104030"/>
  </r>
  <r>
    <n v="392"/>
    <n v="290511"/>
    <n v="156"/>
    <x v="0"/>
    <x v="1"/>
    <n v="4.9109637499999996"/>
    <s v="H5"/>
    <s v="JPN"/>
    <x v="59"/>
    <s v="Alcohols; saturated monohydric, methanol (methyl alcohol)"/>
    <s v="CHN"/>
    <s v="China"/>
    <x v="1"/>
    <n v="3664"/>
    <s v="Kg"/>
    <n v="3664"/>
  </r>
  <r>
    <n v="392"/>
    <n v="290511"/>
    <n v="276"/>
    <x v="0"/>
    <x v="1"/>
    <n v="13.666874999999999"/>
    <s v="H5"/>
    <s v="JPN"/>
    <x v="59"/>
    <s v="Alcohols; saturated monohydric, methanol (methyl alcohol)"/>
    <s v="DEU"/>
    <s v="Germany"/>
    <x v="1"/>
    <n v="892"/>
    <s v="Kg"/>
    <n v="892"/>
  </r>
  <r>
    <n v="392"/>
    <n v="290511"/>
    <n v="360"/>
    <x v="0"/>
    <x v="1"/>
    <n v="3085.8528175000001"/>
    <s v="H5"/>
    <s v="JPN"/>
    <x v="59"/>
    <s v="Alcohols; saturated monohydric, methanol (methyl alcohol)"/>
    <s v="IDN"/>
    <s v="Indonesia"/>
    <x v="1"/>
    <n v="9465110"/>
    <s v="Kg"/>
    <n v="9465110"/>
  </r>
  <r>
    <n v="392"/>
    <n v="290511"/>
    <n v="410"/>
    <x v="0"/>
    <x v="1"/>
    <n v="9174.7007450000001"/>
    <s v="H5"/>
    <s v="JPN"/>
    <x v="59"/>
    <s v="Alcohols; saturated monohydric, methanol (methyl alcohol)"/>
    <s v="KOR"/>
    <s v="Korea Rep."/>
    <x v="1"/>
    <n v="22148300"/>
    <s v="Kg"/>
    <n v="22148300"/>
  </r>
  <r>
    <n v="392"/>
    <n v="290511"/>
    <n v="490"/>
    <x v="0"/>
    <x v="1"/>
    <n v="6463.7394199999999"/>
    <s v="H5"/>
    <s v="JPN"/>
    <x v="59"/>
    <s v="Alcohols; saturated monohydric, methanol (methyl alcohol)"/>
    <s v="OAS"/>
    <s v="Asia Othr.ns"/>
    <x v="1"/>
    <n v="16364800"/>
    <s v="Kg"/>
    <n v="16364800"/>
  </r>
  <r>
    <n v="392"/>
    <n v="290511"/>
    <n v="608"/>
    <x v="0"/>
    <x v="1"/>
    <n v="58.676450000000003"/>
    <s v="H5"/>
    <s v="JPN"/>
    <x v="59"/>
    <s v="Alcohols; saturated monohydric, methanol (methyl alcohol)"/>
    <s v="PHL"/>
    <s v="Philippines"/>
    <x v="1"/>
    <n v="14418"/>
    <s v="Kg"/>
    <n v="14418"/>
  </r>
  <r>
    <n v="392"/>
    <n v="290511"/>
    <n v="699"/>
    <x v="0"/>
    <x v="1"/>
    <n v="4.2002862500000004"/>
    <s v="H5"/>
    <s v="JPN"/>
    <x v="59"/>
    <s v="Alcohols; saturated monohydric, methanol (methyl alcohol)"/>
    <s v="IND"/>
    <s v="India"/>
    <x v="1"/>
    <n v="850"/>
    <s v="Kg"/>
    <n v="850"/>
  </r>
  <r>
    <n v="392"/>
    <n v="290511"/>
    <n v="702"/>
    <x v="0"/>
    <x v="1"/>
    <n v="3307.1013012499998"/>
    <s v="H5"/>
    <s v="JPN"/>
    <x v="59"/>
    <s v="Alcohols; saturated monohydric, methanol (methyl alcohol)"/>
    <s v="SGP"/>
    <s v="Singapore"/>
    <x v="1"/>
    <n v="10088900"/>
    <s v="Kg"/>
    <n v="10088900"/>
  </r>
  <r>
    <n v="392"/>
    <n v="290511"/>
    <n v="704"/>
    <x v="0"/>
    <x v="1"/>
    <n v="45.692918749999997"/>
    <s v="H5"/>
    <s v="JPN"/>
    <x v="59"/>
    <s v="Alcohols; saturated monohydric, methanol (methyl alcohol)"/>
    <s v="VNM"/>
    <s v="Viet Nam"/>
    <x v="1"/>
    <n v="4279"/>
    <s v="Kg"/>
    <n v="4279"/>
  </r>
  <r>
    <n v="392"/>
    <n v="290511"/>
    <n v="757"/>
    <x v="0"/>
    <x v="1"/>
    <n v="9.6761475000000008"/>
    <s v="H5"/>
    <s v="JPN"/>
    <x v="59"/>
    <s v="Alcohols; saturated monohydric, methanol (methyl alcohol)"/>
    <s v="CHE"/>
    <s v="Switz.Liecht"/>
    <x v="1"/>
    <n v="1136"/>
    <s v="Kg"/>
    <n v="1136"/>
  </r>
  <r>
    <n v="392"/>
    <n v="290511"/>
    <n v="764"/>
    <x v="0"/>
    <x v="1"/>
    <n v="34.3858575"/>
    <s v="H5"/>
    <s v="JPN"/>
    <x v="59"/>
    <s v="Alcohols; saturated monohydric, methanol (methyl alcohol)"/>
    <s v="THA"/>
    <s v="Thailand"/>
    <x v="1"/>
    <n v="11681"/>
    <s v="Kg"/>
    <n v="11681"/>
  </r>
  <r>
    <n v="404"/>
    <n v="290511"/>
    <n v="0"/>
    <x v="0"/>
    <x v="1"/>
    <n v="102.79473225116401"/>
    <s v="H5"/>
    <s v="KEN"/>
    <x v="62"/>
    <s v="Alcohols; saturated monohydric, methanol (methyl alcohol)"/>
    <s v="WLD"/>
    <s v="World"/>
    <x v="1"/>
    <n v="83646"/>
    <s v="Kg"/>
    <n v="83646"/>
  </r>
  <r>
    <n v="404"/>
    <n v="290511"/>
    <n v="646"/>
    <x v="0"/>
    <x v="1"/>
    <n v="61.563135888470399"/>
    <s v="H5"/>
    <s v="KEN"/>
    <x v="62"/>
    <s v="Alcohols; saturated monohydric, methanol (methyl alcohol)"/>
    <s v="RWA"/>
    <s v="Rwanda"/>
    <x v="1"/>
    <n v="56663"/>
    <s v="Kg"/>
    <n v="56663"/>
  </r>
  <r>
    <n v="404"/>
    <n v="290511"/>
    <n v="728"/>
    <x v="0"/>
    <x v="1"/>
    <n v="12.7768538184442"/>
    <s v="H5"/>
    <s v="KEN"/>
    <x v="62"/>
    <s v="Alcohols; saturated monohydric, methanol (methyl alcohol)"/>
    <s v="SSD"/>
    <s v="South Sudan"/>
    <x v="1"/>
    <n v="2800"/>
    <s v="Kg"/>
    <n v="2800"/>
  </r>
  <r>
    <n v="404"/>
    <n v="290511"/>
    <n v="800"/>
    <x v="0"/>
    <x v="1"/>
    <n v="27.8301861777494"/>
    <s v="H5"/>
    <s v="KEN"/>
    <x v="62"/>
    <s v="Alcohols; saturated monohydric, methanol (methyl alcohol)"/>
    <s v="UGA"/>
    <s v="Uganda"/>
    <x v="1"/>
    <n v="23358"/>
    <s v="Kg"/>
    <n v="23358"/>
  </r>
  <r>
    <n v="404"/>
    <n v="290511"/>
    <n v="834"/>
    <x v="0"/>
    <x v="1"/>
    <n v="0.62455636650000002"/>
    <s v="H5"/>
    <s v="KEN"/>
    <x v="62"/>
    <s v="Alcohols; saturated monohydric, methanol (methyl alcohol)"/>
    <s v="TZA"/>
    <s v="Tanzania"/>
    <x v="1"/>
    <n v="825"/>
    <s v="Kg"/>
    <n v="825"/>
  </r>
  <r>
    <n v="410"/>
    <n v="290511"/>
    <n v="36"/>
    <x v="0"/>
    <x v="1"/>
    <n v="38.420999999999999"/>
    <s v="H5"/>
    <s v="KOR"/>
    <x v="63"/>
    <s v="Alcohols; saturated monohydric, methanol (methyl alcohol)"/>
    <s v="AUS"/>
    <s v="Australia"/>
    <x v="1"/>
    <n v="16378.04"/>
    <s v="Kg"/>
    <n v="16378.04"/>
  </r>
  <r>
    <n v="410"/>
    <n v="290511"/>
    <n v="50"/>
    <x v="0"/>
    <x v="1"/>
    <n v="23.227"/>
    <s v="H5"/>
    <s v="KOR"/>
    <x v="63"/>
    <s v="Alcohols; saturated monohydric, methanol (methyl alcohol)"/>
    <s v="BGD"/>
    <s v="Bangladesh"/>
    <x v="1"/>
    <n v="9167.32"/>
    <s v="Kg"/>
    <n v="9167.32"/>
  </r>
  <r>
    <n v="410"/>
    <n v="290511"/>
    <n v="56"/>
    <x v="0"/>
    <x v="1"/>
    <n v="15.2"/>
    <s v="H5"/>
    <s v="KOR"/>
    <x v="63"/>
    <s v="Alcohols; saturated monohydric, methanol (methyl alcohol)"/>
    <s v="BEL"/>
    <s v="Belgium"/>
    <x v="1"/>
    <n v="5688"/>
    <s v="Kg"/>
    <n v="5688"/>
  </r>
  <r>
    <n v="410"/>
    <n v="290511"/>
    <n v="120"/>
    <x v="0"/>
    <x v="1"/>
    <n v="75.802999999999997"/>
    <s v="H5"/>
    <s v="KOR"/>
    <x v="63"/>
    <s v="Alcohols; saturated monohydric, methanol (methyl alcohol)"/>
    <s v="CMR"/>
    <s v="Cameroon"/>
    <x v="1"/>
    <n v="108000"/>
    <s v="Kg"/>
    <n v="108000"/>
  </r>
  <r>
    <n v="410"/>
    <n v="290511"/>
    <n v="156"/>
    <x v="0"/>
    <x v="1"/>
    <n v="2410.2849999999999"/>
    <s v="H5"/>
    <s v="KOR"/>
    <x v="63"/>
    <s v="Alcohols; saturated monohydric, methanol (methyl alcohol)"/>
    <s v="CHN"/>
    <s v="China"/>
    <x v="1"/>
    <n v="9660659.5999999996"/>
    <s v="Kg"/>
    <n v="9660659.5999999996"/>
  </r>
  <r>
    <n v="410"/>
    <n v="290511"/>
    <n v="288"/>
    <x v="0"/>
    <x v="1"/>
    <n v="0.214"/>
    <s v="H5"/>
    <s v="KOR"/>
    <x v="63"/>
    <s v="Alcohols; saturated monohydric, methanol (methyl alcohol)"/>
    <s v="GHA"/>
    <s v="Ghana"/>
    <x v="1"/>
    <n v="100"/>
    <s v="Kg"/>
    <n v="100"/>
  </r>
  <r>
    <n v="410"/>
    <n v="290511"/>
    <n v="344"/>
    <x v="0"/>
    <x v="1"/>
    <n v="70.141000000000005"/>
    <s v="H5"/>
    <s v="KOR"/>
    <x v="63"/>
    <s v="Alcohols; saturated monohydric, methanol (methyl alcohol)"/>
    <s v="HKG"/>
    <s v="Hong Kong"/>
    <x v="1"/>
    <n v="19245.41"/>
    <s v="Kg"/>
    <n v="19245.41"/>
  </r>
  <r>
    <n v="410"/>
    <n v="290511"/>
    <n v="360"/>
    <x v="0"/>
    <x v="1"/>
    <n v="21.734000000000002"/>
    <s v="H5"/>
    <s v="KOR"/>
    <x v="63"/>
    <s v="Alcohols; saturated monohydric, methanol (methyl alcohol)"/>
    <s v="IDN"/>
    <s v="Indonesia"/>
    <x v="1"/>
    <n v="8355.1"/>
    <s v="Kg"/>
    <n v="8355.1"/>
  </r>
  <r>
    <n v="410"/>
    <n v="290511"/>
    <n v="364"/>
    <x v="0"/>
    <x v="1"/>
    <n v="10.798"/>
    <s v="H5"/>
    <s v="KOR"/>
    <x v="63"/>
    <s v="Alcohols; saturated monohydric, methanol (methyl alcohol)"/>
    <s v="IRN"/>
    <s v="Iran-Islam.R"/>
    <x v="1"/>
    <n v="3644.93"/>
    <s v="Kg"/>
    <n v="3644.93"/>
  </r>
  <r>
    <n v="410"/>
    <n v="290511"/>
    <n v="376"/>
    <x v="0"/>
    <x v="1"/>
    <n v="0.97199999999999998"/>
    <s v="H5"/>
    <s v="KOR"/>
    <x v="63"/>
    <s v="Alcohols; saturated monohydric, methanol (methyl alcohol)"/>
    <s v="ISR"/>
    <s v="Israel"/>
    <x v="1"/>
    <n v="332.22"/>
    <s v="Kg"/>
    <n v="332.22"/>
  </r>
  <r>
    <n v="410"/>
    <n v="290511"/>
    <n v="458"/>
    <x v="0"/>
    <x v="1"/>
    <n v="52.542999999999999"/>
    <s v="H5"/>
    <s v="KOR"/>
    <x v="63"/>
    <s v="Alcohols; saturated monohydric, methanol (methyl alcohol)"/>
    <s v="MYS"/>
    <s v="Malaysia"/>
    <x v="1"/>
    <n v="30449.8"/>
    <s v="Kg"/>
    <n v="30449.8"/>
  </r>
  <r>
    <n v="410"/>
    <n v="290511"/>
    <n v="490"/>
    <x v="0"/>
    <x v="1"/>
    <n v="638.18799999999999"/>
    <s v="H5"/>
    <s v="KOR"/>
    <x v="63"/>
    <s v="Alcohols; saturated monohydric, methanol (methyl alcohol)"/>
    <s v="OAS"/>
    <s v="Asia Othr.ns"/>
    <x v="1"/>
    <n v="2152389.12"/>
    <s v="Kg"/>
    <n v="2152389.12"/>
  </r>
  <r>
    <n v="410"/>
    <n v="290511"/>
    <n v="528"/>
    <x v="0"/>
    <x v="1"/>
    <n v="3.8650000000000002"/>
    <s v="H5"/>
    <s v="KOR"/>
    <x v="63"/>
    <s v="Alcohols; saturated monohydric, methanol (methyl alcohol)"/>
    <s v="NLD"/>
    <s v="Netherlands"/>
    <x v="1"/>
    <n v="2844"/>
    <s v="Kg"/>
    <n v="2844"/>
  </r>
  <r>
    <n v="410"/>
    <n v="290511"/>
    <n v="586"/>
    <x v="0"/>
    <x v="1"/>
    <n v="140.66"/>
    <s v="H5"/>
    <s v="KOR"/>
    <x v="63"/>
    <s v="Alcohols; saturated monohydric, methanol (methyl alcohol)"/>
    <s v="PAK"/>
    <s v="Pakistan"/>
    <x v="1"/>
    <n v="67562.13"/>
    <s v="Kg"/>
    <n v="67562.13"/>
  </r>
  <r>
    <n v="410"/>
    <n v="290511"/>
    <n v="604"/>
    <x v="0"/>
    <x v="1"/>
    <n v="8.8089999999999993"/>
    <s v="H5"/>
    <s v="KOR"/>
    <x v="63"/>
    <s v="Alcohols; saturated monohydric, methanol (methyl alcohol)"/>
    <s v="PER"/>
    <s v="Peru"/>
    <x v="1"/>
    <n v="922.72"/>
    <s v="Kg"/>
    <n v="922.72"/>
  </r>
  <r>
    <n v="410"/>
    <n v="290511"/>
    <n v="608"/>
    <x v="0"/>
    <x v="1"/>
    <n v="40.752000000000002"/>
    <s v="H5"/>
    <s v="KOR"/>
    <x v="63"/>
    <s v="Alcohols; saturated monohydric, methanol (methyl alcohol)"/>
    <s v="PHL"/>
    <s v="Philippines"/>
    <x v="1"/>
    <n v="7165.5"/>
    <s v="Kg"/>
    <n v="7165.5"/>
  </r>
  <r>
    <n v="410"/>
    <n v="290511"/>
    <n v="699"/>
    <x v="0"/>
    <x v="1"/>
    <n v="133.35900000000001"/>
    <s v="H5"/>
    <s v="KOR"/>
    <x v="63"/>
    <s v="Alcohols; saturated monohydric, methanol (methyl alcohol)"/>
    <s v="IND"/>
    <s v="India"/>
    <x v="1"/>
    <n v="59612.84"/>
    <s v="Kg"/>
    <n v="59612.84"/>
  </r>
  <r>
    <n v="410"/>
    <n v="290511"/>
    <n v="702"/>
    <x v="0"/>
    <x v="1"/>
    <n v="53.622999999999998"/>
    <s v="H5"/>
    <s v="KOR"/>
    <x v="63"/>
    <s v="Alcohols; saturated monohydric, methanol (methyl alcohol)"/>
    <s v="SGP"/>
    <s v="Singapore"/>
    <x v="1"/>
    <n v="20860.689999999999"/>
    <s v="Kg"/>
    <n v="20860.689999999999"/>
  </r>
  <r>
    <n v="410"/>
    <n v="290511"/>
    <n v="704"/>
    <x v="0"/>
    <x v="1"/>
    <n v="119.691"/>
    <s v="H5"/>
    <s v="KOR"/>
    <x v="63"/>
    <s v="Alcohols; saturated monohydric, methanol (methyl alcohol)"/>
    <s v="VNM"/>
    <s v="Viet Nam"/>
    <x v="1"/>
    <n v="46836.42"/>
    <s v="Kg"/>
    <n v="46836.42"/>
  </r>
  <r>
    <n v="410"/>
    <n v="290511"/>
    <n v="724"/>
    <x v="0"/>
    <x v="1"/>
    <n v="4.16"/>
    <s v="H5"/>
    <s v="KOR"/>
    <x v="63"/>
    <s v="Alcohols; saturated monohydric, methanol (methyl alcohol)"/>
    <s v="ESP"/>
    <s v="Spain"/>
    <x v="1"/>
    <n v="1208.7"/>
    <s v="Kg"/>
    <n v="1208.7"/>
  </r>
  <r>
    <n v="410"/>
    <n v="290511"/>
    <n v="729"/>
    <x v="0"/>
    <x v="1"/>
    <n v="9.5519999999999996"/>
    <s v="H5"/>
    <s v="KOR"/>
    <x v="63"/>
    <s v="Alcohols; saturated monohydric, methanol (methyl alcohol)"/>
    <s v="SUD"/>
    <s v="Sudan"/>
    <x v="1"/>
    <n v="1580"/>
    <s v="Kg"/>
    <n v="1580"/>
  </r>
  <r>
    <n v="410"/>
    <n v="290511"/>
    <n v="764"/>
    <x v="0"/>
    <x v="1"/>
    <n v="134.78100000000001"/>
    <s v="H5"/>
    <s v="KOR"/>
    <x v="63"/>
    <s v="Alcohols; saturated monohydric, methanol (methyl alcohol)"/>
    <s v="THA"/>
    <s v="Thailand"/>
    <x v="1"/>
    <n v="60967.24"/>
    <s v="Kg"/>
    <n v="60967.24"/>
  </r>
  <r>
    <n v="410"/>
    <n v="290511"/>
    <n v="784"/>
    <x v="0"/>
    <x v="1"/>
    <n v="6.9009999999999998"/>
    <s v="H5"/>
    <s v="KOR"/>
    <x v="63"/>
    <s v="Alcohols; saturated monohydric, methanol (methyl alcohol)"/>
    <s v="ARE"/>
    <s v="Untd Arab Em"/>
    <x v="1"/>
    <n v="2733.7"/>
    <s v="Kg"/>
    <n v="2733.7"/>
  </r>
  <r>
    <n v="410"/>
    <n v="290511"/>
    <n v="842"/>
    <x v="0"/>
    <x v="1"/>
    <n v="55.628"/>
    <s v="H5"/>
    <s v="KOR"/>
    <x v="63"/>
    <s v="Alcohols; saturated monohydric, methanol (methyl alcohol)"/>
    <s v="USA"/>
    <s v="USA,PR,USVI"/>
    <x v="1"/>
    <n v="17069.52"/>
    <s v="Kg"/>
    <n v="17069.52"/>
  </r>
  <r>
    <n v="410"/>
    <n v="290511"/>
    <n v="860"/>
    <x v="0"/>
    <x v="1"/>
    <n v="5.1999999999999998E-2"/>
    <s v="H5"/>
    <s v="KOR"/>
    <x v="63"/>
    <s v="Alcohols; saturated monohydric, methanol (methyl alcohol)"/>
    <s v="UZB"/>
    <s v="Uzbekistan"/>
    <x v="1"/>
    <n v="1.25"/>
    <s v="Kg"/>
    <n v="1.25"/>
  </r>
  <r>
    <n v="410"/>
    <n v="290511"/>
    <n v="899"/>
    <x v="0"/>
    <x v="1"/>
    <n v="0.06"/>
    <s v="H5"/>
    <s v="KOR"/>
    <x v="63"/>
    <s v="Alcohols; saturated monohydric, methanol (methyl alcohol)"/>
    <s v="UNS"/>
    <s v="Areas nes"/>
    <x v="1"/>
    <n v="2"/>
    <s v="Kg"/>
    <n v="2"/>
  </r>
  <r>
    <n v="414"/>
    <n v="290511"/>
    <n v="0"/>
    <x v="0"/>
    <x v="1"/>
    <n v="11.994"/>
    <s v="H5"/>
    <s v="KWT"/>
    <x v="64"/>
    <s v="Alcohols; saturated monohydric, methanol (methyl alcohol)"/>
    <s v="WLD"/>
    <s v="World"/>
    <x v="1"/>
    <n v="3256"/>
    <s v="Kg"/>
    <n v="3256"/>
  </r>
  <r>
    <n v="414"/>
    <n v="290511"/>
    <n v="818"/>
    <x v="0"/>
    <x v="1"/>
    <n v="11.994"/>
    <s v="H5"/>
    <s v="KWT"/>
    <x v="64"/>
    <s v="Alcohols; saturated monohydric, methanol (methyl alcohol)"/>
    <s v="EGY"/>
    <s v="Egypt"/>
    <x v="1"/>
    <n v="3256"/>
    <s v="Kg"/>
    <n v="3256"/>
  </r>
  <r>
    <n v="426"/>
    <n v="290511"/>
    <n v="0"/>
    <x v="0"/>
    <x v="1"/>
    <n v="1.6384552859399999"/>
    <s v="H5"/>
    <s v="LSO"/>
    <x v="67"/>
    <s v="Alcohols; saturated monohydric, methanol (methyl alcohol)"/>
    <s v="WLD"/>
    <s v="World"/>
    <x v="1"/>
    <n v="526"/>
    <s v="Kg"/>
    <n v="526"/>
  </r>
  <r>
    <n v="426"/>
    <n v="290511"/>
    <n v="748"/>
    <x v="0"/>
    <x v="1"/>
    <n v="1.6384552859399999"/>
    <s v="H5"/>
    <s v="LSO"/>
    <x v="67"/>
    <s v="Alcohols; saturated monohydric, methanol (methyl alcohol)"/>
    <s v="SWZ"/>
    <s v="Swaziland"/>
    <x v="1"/>
    <n v="526"/>
    <s v="Kg"/>
    <n v="526"/>
  </r>
  <r>
    <n v="428"/>
    <n v="290511"/>
    <n v="0"/>
    <x v="0"/>
    <x v="1"/>
    <n v="102.29639215221"/>
    <s v="H5"/>
    <s v="LVA"/>
    <x v="68"/>
    <s v="Alcohols; saturated monohydric, methanol (methyl alcohol)"/>
    <s v="WLD"/>
    <s v="World"/>
    <x v="1"/>
    <n v="198006.826790614"/>
    <s v="Kg"/>
    <n v="198006.83"/>
  </r>
  <r>
    <n v="428"/>
    <n v="290511"/>
    <n v="112"/>
    <x v="0"/>
    <x v="1"/>
    <n v="0.24127902324"/>
    <s v="H5"/>
    <s v="LVA"/>
    <x v="68"/>
    <s v="Alcohols; saturated monohydric, methanol (methyl alcohol)"/>
    <s v="BLR"/>
    <s v="Belarus"/>
    <x v="1"/>
    <n v="2"/>
    <s v="Kg"/>
    <n v="2"/>
  </r>
  <r>
    <n v="428"/>
    <n v="290511"/>
    <n v="233"/>
    <x v="0"/>
    <x v="1"/>
    <n v="80.860406773769995"/>
    <s v="H5"/>
    <s v="LVA"/>
    <x v="68"/>
    <s v="Alcohols; saturated monohydric, methanol (methyl alcohol)"/>
    <s v="EST"/>
    <s v="Estonia"/>
    <x v="1"/>
    <n v="158444"/>
    <s v="Kg"/>
    <n v="158444"/>
  </r>
  <r>
    <n v="428"/>
    <n v="290511"/>
    <n v="268"/>
    <x v="0"/>
    <x v="1"/>
    <n v="0.1301014341"/>
    <s v="H5"/>
    <s v="LVA"/>
    <x v="68"/>
    <s v="Alcohols; saturated monohydric, methanol (methyl alcohol)"/>
    <s v="GEO"/>
    <s v="Georgia"/>
    <x v="1"/>
    <n v="251.82679061367699"/>
    <s v="Kg"/>
    <n v="251.83"/>
  </r>
  <r>
    <n v="428"/>
    <n v="290511"/>
    <n v="276"/>
    <x v="0"/>
    <x v="1"/>
    <n v="0.90952729839000002"/>
    <s v="H5"/>
    <s v="LVA"/>
    <x v="68"/>
    <s v="Alcohols; saturated monohydric, methanol (methyl alcohol)"/>
    <s v="DEU"/>
    <s v="Germany"/>
    <x v="1"/>
    <n v="120"/>
    <s v="Kg"/>
    <n v="120"/>
  </r>
  <r>
    <n v="428"/>
    <n v="290511"/>
    <n v="440"/>
    <x v="0"/>
    <x v="1"/>
    <n v="20.155077622709999"/>
    <s v="H5"/>
    <s v="LVA"/>
    <x v="68"/>
    <s v="Alcohols; saturated monohydric, methanol (methyl alcohol)"/>
    <s v="LTU"/>
    <s v="Lithuania"/>
    <x v="1"/>
    <n v="39189"/>
    <s v="Kg"/>
    <n v="39189"/>
  </r>
  <r>
    <n v="440"/>
    <n v="290511"/>
    <n v="0"/>
    <x v="0"/>
    <x v="1"/>
    <n v="11157.735000000001"/>
    <s v="H5"/>
    <s v="LTU"/>
    <x v="69"/>
    <s v="Alcohols; saturated monohydric, methanol (methyl alcohol)"/>
    <s v="WLD"/>
    <s v="World"/>
    <x v="1"/>
    <n v="24003537"/>
    <s v="Kg"/>
    <n v="24003537"/>
  </r>
  <r>
    <n v="440"/>
    <n v="290511"/>
    <n v="40"/>
    <x v="0"/>
    <x v="1"/>
    <n v="1813.915"/>
    <s v="H5"/>
    <s v="LTU"/>
    <x v="69"/>
    <s v="Alcohols; saturated monohydric, methanol (methyl alcohol)"/>
    <s v="AUT"/>
    <s v="Austria"/>
    <x v="1"/>
    <n v="3591860"/>
    <s v="Kg"/>
    <n v="3591860"/>
  </r>
  <r>
    <n v="440"/>
    <n v="290511"/>
    <n v="203"/>
    <x v="0"/>
    <x v="1"/>
    <n v="35.701000000000001"/>
    <s v="H5"/>
    <s v="LTU"/>
    <x v="69"/>
    <s v="Alcohols; saturated monohydric, methanol (methyl alcohol)"/>
    <s v="CZE"/>
    <s v="Czech Rep"/>
    <x v="1"/>
    <n v="72360"/>
    <s v="Kg"/>
    <n v="72360"/>
  </r>
  <r>
    <n v="440"/>
    <n v="290511"/>
    <n v="233"/>
    <x v="0"/>
    <x v="1"/>
    <n v="71.495000000000005"/>
    <s v="H5"/>
    <s v="LTU"/>
    <x v="69"/>
    <s v="Alcohols; saturated monohydric, methanol (methyl alcohol)"/>
    <s v="EST"/>
    <s v="Estonia"/>
    <x v="1"/>
    <n v="155475"/>
    <s v="Kg"/>
    <n v="155475"/>
  </r>
  <r>
    <n v="440"/>
    <n v="290511"/>
    <n v="251"/>
    <x v="0"/>
    <x v="1"/>
    <n v="113.541"/>
    <s v="H5"/>
    <s v="LTU"/>
    <x v="69"/>
    <s v="Alcohols; saturated monohydric, methanol (methyl alcohol)"/>
    <s v="FRA"/>
    <s v="France+Monac"/>
    <x v="1"/>
    <n v="212140"/>
    <s v="Kg"/>
    <n v="212140"/>
  </r>
  <r>
    <n v="440"/>
    <n v="290511"/>
    <n v="276"/>
    <x v="0"/>
    <x v="1"/>
    <n v="3625.5720000000001"/>
    <s v="H5"/>
    <s v="LTU"/>
    <x v="69"/>
    <s v="Alcohols; saturated monohydric, methanol (methyl alcohol)"/>
    <s v="DEU"/>
    <s v="Germany"/>
    <x v="1"/>
    <n v="7373310"/>
    <s v="Kg"/>
    <n v="7373310"/>
  </r>
  <r>
    <n v="440"/>
    <n v="290511"/>
    <n v="348"/>
    <x v="0"/>
    <x v="1"/>
    <n v="33.244"/>
    <s v="H5"/>
    <s v="LTU"/>
    <x v="69"/>
    <s v="Alcohols; saturated monohydric, methanol (methyl alcohol)"/>
    <s v="HUN"/>
    <s v="Hungary"/>
    <x v="1"/>
    <n v="69320"/>
    <s v="Kg"/>
    <n v="69320"/>
  </r>
  <r>
    <n v="440"/>
    <n v="290511"/>
    <n v="428"/>
    <x v="0"/>
    <x v="1"/>
    <n v="133.898"/>
    <s v="H5"/>
    <s v="LTU"/>
    <x v="69"/>
    <s v="Alcohols; saturated monohydric, methanol (methyl alcohol)"/>
    <s v="LVA"/>
    <s v="Latvia"/>
    <x v="1"/>
    <n v="265477"/>
    <s v="Kg"/>
    <n v="265477"/>
  </r>
  <r>
    <n v="440"/>
    <n v="290511"/>
    <n v="616"/>
    <x v="0"/>
    <x v="1"/>
    <n v="5327.3959999999997"/>
    <s v="H5"/>
    <s v="LTU"/>
    <x v="69"/>
    <s v="Alcohols; saturated monohydric, methanol (methyl alcohol)"/>
    <s v="POL"/>
    <s v="Poland"/>
    <x v="1"/>
    <n v="12259595"/>
    <s v="Kg"/>
    <n v="12259595"/>
  </r>
  <r>
    <n v="440"/>
    <n v="290511"/>
    <n v="752"/>
    <x v="0"/>
    <x v="1"/>
    <n v="2.9729999999999999"/>
    <s v="H5"/>
    <s v="LTU"/>
    <x v="69"/>
    <s v="Alcohols; saturated monohydric, methanol (methyl alcohol)"/>
    <s v="SWE"/>
    <s v="Sweden"/>
    <x v="1"/>
    <n v="4000"/>
    <s v="Kg"/>
    <n v="4000"/>
  </r>
  <r>
    <n v="442"/>
    <n v="290511"/>
    <n v="0"/>
    <x v="0"/>
    <x v="1"/>
    <n v="4325.3266954156898"/>
    <s v="H5"/>
    <s v="LUX"/>
    <x v="70"/>
    <s v="Alcohols; saturated monohydric, methanol (methyl alcohol)"/>
    <s v="WLD"/>
    <s v="World"/>
    <x v="1"/>
    <n v="11513453"/>
    <s v="Kg"/>
    <n v="11513453"/>
  </r>
  <r>
    <n v="442"/>
    <n v="290511"/>
    <n v="56"/>
    <x v="0"/>
    <x v="1"/>
    <n v="7.2024981835977"/>
    <s v="H5"/>
    <s v="LUX"/>
    <x v="70"/>
    <s v="Alcohols; saturated monohydric, methanol (methyl alcohol)"/>
    <s v="BEL"/>
    <s v="Belgium"/>
    <x v="1"/>
    <n v="22294"/>
    <s v="Kg"/>
    <n v="22294"/>
  </r>
  <r>
    <n v="442"/>
    <n v="290511"/>
    <n v="276"/>
    <x v="0"/>
    <x v="1"/>
    <n v="4318.0890698448902"/>
    <s v="H5"/>
    <s v="LUX"/>
    <x v="70"/>
    <s v="Alcohols; saturated monohydric, methanol (methyl alcohol)"/>
    <s v="DEU"/>
    <s v="Germany"/>
    <x v="1"/>
    <n v="11491146"/>
    <s v="Kg"/>
    <n v="11491146"/>
  </r>
  <r>
    <n v="442"/>
    <n v="290511"/>
    <n v="528"/>
    <x v="0"/>
    <x v="1"/>
    <n v="3.5127387207000003E-2"/>
    <s v="H5"/>
    <s v="LUX"/>
    <x v="70"/>
    <s v="Alcohols; saturated monohydric, methanol (methyl alcohol)"/>
    <s v="NLD"/>
    <s v="Netherlands"/>
    <x v="1"/>
    <n v="13"/>
    <s v="Kg"/>
    <n v="13"/>
  </r>
  <r>
    <n v="458"/>
    <n v="290511"/>
    <n v="0"/>
    <x v="0"/>
    <x v="1"/>
    <n v="496467.32509000797"/>
    <s v="H5"/>
    <s v="MYS"/>
    <x v="74"/>
    <s v="Alcohols; saturated monohydric, methanol (methyl alcohol)"/>
    <s v="WLD"/>
    <s v="World"/>
    <x v="1"/>
    <n v="1431026182"/>
    <s v="Kg"/>
    <n v="1431026182"/>
  </r>
  <r>
    <n v="458"/>
    <n v="290511"/>
    <n v="50"/>
    <x v="0"/>
    <x v="1"/>
    <n v="1158.4625237207499"/>
    <s v="H5"/>
    <s v="MYS"/>
    <x v="74"/>
    <s v="Alcohols; saturated monohydric, methanol (methyl alcohol)"/>
    <s v="BGD"/>
    <s v="Bangladesh"/>
    <x v="1"/>
    <n v="2000660"/>
    <s v="Kg"/>
    <n v="2000660"/>
  </r>
  <r>
    <n v="458"/>
    <n v="290511"/>
    <n v="104"/>
    <x v="0"/>
    <x v="1"/>
    <n v="50.937687832500004"/>
    <s v="H5"/>
    <s v="MYS"/>
    <x v="74"/>
    <s v="Alcohols; saturated monohydric, methanol (methyl alcohol)"/>
    <s v="MMR"/>
    <s v="Myanmar"/>
    <x v="1"/>
    <n v="78240"/>
    <s v="Kg"/>
    <n v="78240"/>
  </r>
  <r>
    <n v="458"/>
    <n v="290511"/>
    <n v="144"/>
    <x v="0"/>
    <x v="1"/>
    <n v="6.2397159134500004"/>
    <s v="H5"/>
    <s v="MYS"/>
    <x v="74"/>
    <s v="Alcohols; saturated monohydric, methanol (methyl alcohol)"/>
    <s v="LKA"/>
    <s v="Sri Lanka"/>
    <x v="1"/>
    <n v="13040"/>
    <s v="Kg"/>
    <n v="13040"/>
  </r>
  <r>
    <n v="458"/>
    <n v="290511"/>
    <n v="156"/>
    <x v="0"/>
    <x v="1"/>
    <n v="90210.335977331793"/>
    <s v="H5"/>
    <s v="MYS"/>
    <x v="74"/>
    <s v="Alcohols; saturated monohydric, methanol (methyl alcohol)"/>
    <s v="CHN"/>
    <s v="China"/>
    <x v="1"/>
    <n v="289779000"/>
    <s v="Kg"/>
    <n v="289779000"/>
  </r>
  <r>
    <n v="458"/>
    <n v="290511"/>
    <n v="360"/>
    <x v="0"/>
    <x v="1"/>
    <n v="139019.09780910701"/>
    <s v="H5"/>
    <s v="MYS"/>
    <x v="74"/>
    <s v="Alcohols; saturated monohydric, methanol (methyl alcohol)"/>
    <s v="IDN"/>
    <s v="Indonesia"/>
    <x v="1"/>
    <n v="375072000"/>
    <s v="Kg"/>
    <n v="375072000"/>
  </r>
  <r>
    <n v="458"/>
    <n v="290511"/>
    <n v="392"/>
    <x v="0"/>
    <x v="1"/>
    <n v="29799.190348136101"/>
    <s v="H5"/>
    <s v="MYS"/>
    <x v="74"/>
    <s v="Alcohols; saturated monohydric, methanol (methyl alcohol)"/>
    <s v="JPN"/>
    <s v="Japan"/>
    <x v="1"/>
    <n v="79005300"/>
    <s v="Kg"/>
    <n v="79005300"/>
  </r>
  <r>
    <n v="458"/>
    <n v="290511"/>
    <n v="410"/>
    <x v="0"/>
    <x v="1"/>
    <n v="3300.3344928781999"/>
    <s v="H5"/>
    <s v="MYS"/>
    <x v="74"/>
    <s v="Alcohols; saturated monohydric, methanol (methyl alcohol)"/>
    <s v="KOR"/>
    <s v="Korea Rep."/>
    <x v="1"/>
    <n v="9600760"/>
    <s v="Kg"/>
    <n v="9600760"/>
  </r>
  <r>
    <n v="458"/>
    <n v="290511"/>
    <n v="490"/>
    <x v="0"/>
    <x v="1"/>
    <n v="22464.361210249099"/>
    <s v="H5"/>
    <s v="MYS"/>
    <x v="74"/>
    <s v="Alcohols; saturated monohydric, methanol (methyl alcohol)"/>
    <s v="OAS"/>
    <s v="Asia Othr.ns"/>
    <x v="1"/>
    <n v="62332700"/>
    <s v="Kg"/>
    <n v="62332700"/>
  </r>
  <r>
    <n v="458"/>
    <n v="290511"/>
    <n v="554"/>
    <x v="0"/>
    <x v="1"/>
    <n v="16.481799404850001"/>
    <s v="H5"/>
    <s v="MYS"/>
    <x v="74"/>
    <s v="Alcohols; saturated monohydric, methanol (methyl alcohol)"/>
    <s v="NZL"/>
    <s v="New Zealand"/>
    <x v="1"/>
    <n v="26080"/>
    <s v="Kg"/>
    <n v="26080"/>
  </r>
  <r>
    <n v="458"/>
    <n v="290511"/>
    <n v="598"/>
    <x v="0"/>
    <x v="1"/>
    <n v="16.359433104299999"/>
    <s v="H5"/>
    <s v="MYS"/>
    <x v="74"/>
    <s v="Alcohols; saturated monohydric, methanol (methyl alcohol)"/>
    <s v="PNG"/>
    <s v="Papua N.Guin"/>
    <x v="1"/>
    <n v="12720"/>
    <s v="Kg"/>
    <n v="12720"/>
  </r>
  <r>
    <n v="458"/>
    <n v="290511"/>
    <n v="608"/>
    <x v="0"/>
    <x v="1"/>
    <n v="32744.067874025699"/>
    <s v="H5"/>
    <s v="MYS"/>
    <x v="74"/>
    <s v="Alcohols; saturated monohydric, methanol (methyl alcohol)"/>
    <s v="PHL"/>
    <s v="Philippines"/>
    <x v="1"/>
    <n v="92016800"/>
    <s v="Kg"/>
    <n v="92016800"/>
  </r>
  <r>
    <n v="458"/>
    <n v="290511"/>
    <n v="634"/>
    <x v="0"/>
    <x v="1"/>
    <n v="13.2860357252"/>
    <s v="H5"/>
    <s v="MYS"/>
    <x v="74"/>
    <s v="Alcohols; saturated monohydric, methanol (methyl alcohol)"/>
    <s v="QAT"/>
    <s v="Qatar"/>
    <x v="1"/>
    <n v="16300"/>
    <s v="Kg"/>
    <n v="16300"/>
  </r>
  <r>
    <n v="458"/>
    <n v="290511"/>
    <n v="702"/>
    <x v="0"/>
    <x v="1"/>
    <n v="68256.768632686901"/>
    <s v="H5"/>
    <s v="MYS"/>
    <x v="74"/>
    <s v="Alcohols; saturated monohydric, methanol (methyl alcohol)"/>
    <s v="SGP"/>
    <s v="Singapore"/>
    <x v="1"/>
    <n v="216381582"/>
    <s v="Kg"/>
    <n v="216381582"/>
  </r>
  <r>
    <n v="458"/>
    <n v="290511"/>
    <n v="704"/>
    <x v="0"/>
    <x v="1"/>
    <n v="57009.058126953103"/>
    <s v="H5"/>
    <s v="MYS"/>
    <x v="74"/>
    <s v="Alcohols; saturated monohydric, methanol (methyl alcohol)"/>
    <s v="VNM"/>
    <s v="Viet Nam"/>
    <x v="1"/>
    <n v="154176000"/>
    <s v="Kg"/>
    <n v="154176000"/>
  </r>
  <r>
    <n v="458"/>
    <n v="290511"/>
    <n v="764"/>
    <x v="0"/>
    <x v="1"/>
    <n v="52402.343422939601"/>
    <s v="H5"/>
    <s v="MYS"/>
    <x v="74"/>
    <s v="Alcohols; saturated monohydric, methanol (methyl alcohol)"/>
    <s v="THA"/>
    <s v="Thailand"/>
    <x v="1"/>
    <n v="150515000"/>
    <s v="Kg"/>
    <n v="150515000"/>
  </r>
  <r>
    <n v="470"/>
    <n v="290511"/>
    <n v="0"/>
    <x v="0"/>
    <x v="1"/>
    <n v="8.2789999999999999E-3"/>
    <s v="H5"/>
    <s v="MLT"/>
    <x v="76"/>
    <s v="Alcohols; saturated monohydric, methanol (methyl alcohol)"/>
    <s v="WLD"/>
    <s v="World"/>
    <x v="1"/>
    <n v="1"/>
    <s v="Kg"/>
    <n v="1"/>
  </r>
  <r>
    <n v="470"/>
    <n v="290511"/>
    <n v="699"/>
    <x v="0"/>
    <x v="1"/>
    <n v="8.2789999999999999E-3"/>
    <s v="H5"/>
    <s v="MLT"/>
    <x v="76"/>
    <s v="Alcohols; saturated monohydric, methanol (methyl alcohol)"/>
    <s v="IND"/>
    <s v="India"/>
    <x v="1"/>
    <n v="1"/>
    <s v="Kg"/>
    <n v="1"/>
  </r>
  <r>
    <n v="478"/>
    <n v="290511"/>
    <n v="0"/>
    <x v="0"/>
    <x v="1"/>
    <n v="111.6973"/>
    <s v="H5"/>
    <s v="MRT"/>
    <x v="130"/>
    <s v="Alcohols; saturated monohydric, methanol (methyl alcohol)"/>
    <s v="WLD"/>
    <s v="World"/>
    <x v="1"/>
    <n v="13995.5"/>
    <s v="Kg"/>
    <n v="13995.5"/>
  </r>
  <r>
    <n v="478"/>
    <n v="290511"/>
    <n v="288"/>
    <x v="0"/>
    <x v="1"/>
    <n v="111.6973"/>
    <s v="H5"/>
    <s v="MRT"/>
    <x v="130"/>
    <s v="Alcohols; saturated monohydric, methanol (methyl alcohol)"/>
    <s v="GHA"/>
    <s v="Ghana"/>
    <x v="1"/>
    <n v="13995.5"/>
    <s v="Kg"/>
    <n v="13995.5"/>
  </r>
  <r>
    <n v="484"/>
    <n v="290511"/>
    <n v="0"/>
    <x v="0"/>
    <x v="1"/>
    <n v="89.055999999999997"/>
    <s v="H5"/>
    <s v="MEX"/>
    <x v="78"/>
    <s v="Alcohols; saturated monohydric, methanol (methyl alcohol)"/>
    <s v="WLD"/>
    <s v="World"/>
    <x v="1"/>
    <n v="202069"/>
    <s v="Kg"/>
    <n v="202069"/>
  </r>
  <r>
    <n v="484"/>
    <n v="290511"/>
    <n v="320"/>
    <x v="0"/>
    <x v="1"/>
    <n v="89.055999999999997"/>
    <s v="H5"/>
    <s v="MEX"/>
    <x v="78"/>
    <s v="Alcohols; saturated monohydric, methanol (methyl alcohol)"/>
    <s v="GTM"/>
    <s v="Guatemala"/>
    <x v="1"/>
    <n v="202069"/>
    <s v="Kg"/>
    <n v="202069"/>
  </r>
  <r>
    <n v="490"/>
    <n v="290511"/>
    <n v="0"/>
    <x v="0"/>
    <x v="1"/>
    <n v="841.15473352444099"/>
    <s v="H5"/>
    <s v="OAS"/>
    <x v="79"/>
    <s v="Alcohols; saturated monohydric, methanol (methyl alcohol)"/>
    <s v="WLD"/>
    <s v="World"/>
    <x v="1"/>
    <n v="2071368.9165950201"/>
    <s v="Kg"/>
    <n v="2071368.92"/>
  </r>
  <r>
    <n v="490"/>
    <n v="290511"/>
    <n v="116"/>
    <x v="0"/>
    <x v="1"/>
    <n v="0.35807531970000001"/>
    <s v="H5"/>
    <s v="OAS"/>
    <x v="79"/>
    <s v="Alcohols; saturated monohydric, methanol (methyl alcohol)"/>
    <s v="KHM"/>
    <s v="Cambodia"/>
    <x v="1"/>
    <n v="881.77128115139203"/>
    <s v="Kg"/>
    <n v="881.77"/>
  </r>
  <r>
    <n v="490"/>
    <n v="290511"/>
    <n v="156"/>
    <x v="0"/>
    <x v="1"/>
    <n v="7.8418495015999996"/>
    <s v="H5"/>
    <s v="OAS"/>
    <x v="79"/>
    <s v="Alcohols; saturated monohydric, methanol (methyl alcohol)"/>
    <s v="CHN"/>
    <s v="China"/>
    <x v="1"/>
    <n v="19310.791057634098"/>
    <s v="Kg"/>
    <n v="19310.79"/>
  </r>
  <r>
    <n v="490"/>
    <n v="290511"/>
    <n v="344"/>
    <x v="0"/>
    <x v="1"/>
    <n v="168.5818605195"/>
    <s v="H5"/>
    <s v="OAS"/>
    <x v="79"/>
    <s v="Alcohols; saturated monohydric, methanol (methyl alcohol)"/>
    <s v="HKG"/>
    <s v="Hong Kong"/>
    <x v="1"/>
    <n v="417000"/>
    <s v="Kg"/>
    <n v="417000"/>
  </r>
  <r>
    <n v="490"/>
    <n v="290511"/>
    <n v="392"/>
    <x v="0"/>
    <x v="1"/>
    <n v="15.5404688753"/>
    <s v="H5"/>
    <s v="OAS"/>
    <x v="79"/>
    <s v="Alcohols; saturated monohydric, methanol (methyl alcohol)"/>
    <s v="JPN"/>
    <s v="Japan"/>
    <x v="1"/>
    <n v="26000"/>
    <s v="Kg"/>
    <n v="26000"/>
  </r>
  <r>
    <n v="490"/>
    <n v="290511"/>
    <n v="704"/>
    <x v="0"/>
    <x v="1"/>
    <n v="217.42333412510001"/>
    <s v="H5"/>
    <s v="OAS"/>
    <x v="79"/>
    <s v="Alcohols; saturated monohydric, methanol (methyl alcohol)"/>
    <s v="VNM"/>
    <s v="Viet Nam"/>
    <x v="1"/>
    <n v="596000"/>
    <s v="Kg"/>
    <n v="596000"/>
  </r>
  <r>
    <n v="490"/>
    <n v="290511"/>
    <n v="710"/>
    <x v="0"/>
    <x v="1"/>
    <n v="428.07904471000001"/>
    <s v="H5"/>
    <s v="OAS"/>
    <x v="79"/>
    <s v="Alcohols; saturated monohydric, methanol (methyl alcohol)"/>
    <s v="ZAF"/>
    <s v="South Africa"/>
    <x v="1"/>
    <n v="1010000"/>
    <s v="Kg"/>
    <n v="1010000"/>
  </r>
  <r>
    <n v="490"/>
    <n v="290511"/>
    <n v="842"/>
    <x v="0"/>
    <x v="1"/>
    <n v="3.2584854093"/>
    <s v="H5"/>
    <s v="OAS"/>
    <x v="79"/>
    <s v="Alcohols; saturated monohydric, methanol (methyl alcohol)"/>
    <s v="USA"/>
    <s v="USA,PR,USVI"/>
    <x v="1"/>
    <n v="2000"/>
    <s v="Kg"/>
    <n v="2000"/>
  </r>
  <r>
    <n v="490"/>
    <n v="290511"/>
    <n v="899"/>
    <x v="0"/>
    <x v="1"/>
    <n v="7.1615063941000007E-2"/>
    <s v="H5"/>
    <s v="OAS"/>
    <x v="79"/>
    <s v="Alcohols; saturated monohydric, methanol (methyl alcohol)"/>
    <s v="UNS"/>
    <s v="Areas nes"/>
    <x v="1"/>
    <n v="176.35425623274099"/>
    <s v="Kg"/>
    <n v="176.35"/>
  </r>
  <r>
    <n v="498"/>
    <n v="290511"/>
    <n v="0"/>
    <x v="0"/>
    <x v="1"/>
    <n v="11.842000000000001"/>
    <s v="H5"/>
    <s v="MDA"/>
    <x v="81"/>
    <s v="Alcohols; saturated monohydric, methanol (methyl alcohol)"/>
    <s v="WLD"/>
    <s v="World"/>
    <x v="1"/>
    <n v="20745"/>
    <s v="Kg"/>
    <n v="20745"/>
  </r>
  <r>
    <n v="498"/>
    <n v="290511"/>
    <n v="642"/>
    <x v="0"/>
    <x v="1"/>
    <n v="11.842000000000001"/>
    <s v="H5"/>
    <s v="MDA"/>
    <x v="81"/>
    <s v="Alcohols; saturated monohydric, methanol (methyl alcohol)"/>
    <s v="ROM"/>
    <s v="Romania"/>
    <x v="1"/>
    <n v="20745"/>
    <s v="Kg"/>
    <n v="20745"/>
  </r>
  <r>
    <n v="504"/>
    <n v="290511"/>
    <n v="0"/>
    <x v="0"/>
    <x v="1"/>
    <n v="2.33632266E-3"/>
    <s v="H5"/>
    <s v="MAR"/>
    <x v="83"/>
    <s v="Alcohols; saturated monohydric, methanol (methyl alcohol)"/>
    <s v="WLD"/>
    <s v="World"/>
    <x v="1"/>
    <n v="0.5"/>
    <s v="Kg"/>
    <n v="0.5"/>
  </r>
  <r>
    <n v="504"/>
    <n v="290511"/>
    <n v="324"/>
    <x v="0"/>
    <x v="1"/>
    <n v="2.33632266E-3"/>
    <s v="H5"/>
    <s v="MAR"/>
    <x v="83"/>
    <s v="Alcohols; saturated monohydric, methanol (methyl alcohol)"/>
    <s v="GIN"/>
    <s v="Guinea"/>
    <x v="1"/>
    <n v="0.5"/>
    <s v="Kg"/>
    <n v="0.5"/>
  </r>
  <r>
    <n v="512"/>
    <n v="290511"/>
    <n v="0"/>
    <x v="0"/>
    <x v="1"/>
    <n v="880057.283408146"/>
    <s v="H5"/>
    <s v="OMN"/>
    <x v="85"/>
    <s v="Alcohols; saturated monohydric, methanol (methyl alcohol)"/>
    <s v="WLD"/>
    <s v="World"/>
    <x v="1"/>
    <n v="2349328955"/>
    <s v="Kg"/>
    <n v="2349328955"/>
  </r>
  <r>
    <n v="512"/>
    <n v="290511"/>
    <n v="156"/>
    <x v="0"/>
    <x v="1"/>
    <n v="97563.360055375801"/>
    <s v="H5"/>
    <s v="OMN"/>
    <x v="85"/>
    <s v="Alcohols; saturated monohydric, methanol (methyl alcohol)"/>
    <s v="CHN"/>
    <s v="China"/>
    <x v="1"/>
    <n v="295370000"/>
    <s v="Kg"/>
    <n v="295370000"/>
  </r>
  <r>
    <n v="512"/>
    <n v="290511"/>
    <n v="360"/>
    <x v="0"/>
    <x v="1"/>
    <n v="103927.253413427"/>
    <s v="H5"/>
    <s v="OMN"/>
    <x v="85"/>
    <s v="Alcohols; saturated monohydric, methanol (methyl alcohol)"/>
    <s v="IDN"/>
    <s v="Indonesia"/>
    <x v="1"/>
    <n v="274108000"/>
    <s v="Kg"/>
    <n v="274108000"/>
  </r>
  <r>
    <n v="512"/>
    <n v="290511"/>
    <n v="410"/>
    <x v="0"/>
    <x v="1"/>
    <n v="135603.622674646"/>
    <s v="H5"/>
    <s v="OMN"/>
    <x v="85"/>
    <s v="Alcohols; saturated monohydric, methanol (methyl alcohol)"/>
    <s v="KOR"/>
    <s v="Korea Rep."/>
    <x v="1"/>
    <n v="359497000"/>
    <s v="Kg"/>
    <n v="359497000"/>
  </r>
  <r>
    <n v="512"/>
    <n v="290511"/>
    <n v="458"/>
    <x v="0"/>
    <x v="1"/>
    <n v="55918.132552280098"/>
    <s v="H5"/>
    <s v="OMN"/>
    <x v="85"/>
    <s v="Alcohols; saturated monohydric, methanol (methyl alcohol)"/>
    <s v="MYS"/>
    <s v="Malaysia"/>
    <x v="1"/>
    <n v="145563000"/>
    <s v="Kg"/>
    <n v="145563000"/>
  </r>
  <r>
    <n v="512"/>
    <n v="290511"/>
    <n v="490"/>
    <x v="0"/>
    <x v="1"/>
    <n v="56607.526569406597"/>
    <s v="H5"/>
    <s v="OMN"/>
    <x v="85"/>
    <s v="Alcohols; saturated monohydric, methanol (methyl alcohol)"/>
    <s v="OAS"/>
    <s v="Asia Othr.ns"/>
    <x v="1"/>
    <n v="149450000"/>
    <s v="Kg"/>
    <n v="149450000"/>
  </r>
  <r>
    <n v="512"/>
    <n v="290511"/>
    <n v="528"/>
    <x v="0"/>
    <x v="1"/>
    <n v="57579.287296104303"/>
    <s v="H5"/>
    <s v="OMN"/>
    <x v="85"/>
    <s v="Alcohols; saturated monohydric, methanol (methyl alcohol)"/>
    <s v="NLD"/>
    <s v="Netherlands"/>
    <x v="1"/>
    <n v="153209000"/>
    <s v="Kg"/>
    <n v="153209000"/>
  </r>
  <r>
    <n v="512"/>
    <n v="290511"/>
    <n v="682"/>
    <x v="0"/>
    <x v="1"/>
    <n v="6062.2184560522901"/>
    <s v="H5"/>
    <s v="OMN"/>
    <x v="85"/>
    <s v="Alcohols; saturated monohydric, methanol (methyl alcohol)"/>
    <s v="SAU"/>
    <s v="Saudi Arabia"/>
    <x v="1"/>
    <n v="17151100"/>
    <s v="Kg"/>
    <n v="17151100"/>
  </r>
  <r>
    <n v="512"/>
    <n v="290511"/>
    <n v="699"/>
    <x v="0"/>
    <x v="1"/>
    <n v="58130.416033863301"/>
    <s v="H5"/>
    <s v="OMN"/>
    <x v="85"/>
    <s v="Alcohols; saturated monohydric, methanol (methyl alcohol)"/>
    <s v="IND"/>
    <s v="India"/>
    <x v="1"/>
    <n v="157146000"/>
    <s v="Kg"/>
    <n v="157146000"/>
  </r>
  <r>
    <n v="512"/>
    <n v="290511"/>
    <n v="702"/>
    <x v="0"/>
    <x v="1"/>
    <n v="268506.96446925303"/>
    <s v="H5"/>
    <s v="OMN"/>
    <x v="85"/>
    <s v="Alcohols; saturated monohydric, methanol (methyl alcohol)"/>
    <s v="SGP"/>
    <s v="Singapore"/>
    <x v="1"/>
    <n v="708089000"/>
    <s v="Kg"/>
    <n v="708089000"/>
  </r>
  <r>
    <n v="512"/>
    <n v="290511"/>
    <n v="705"/>
    <x v="0"/>
    <x v="1"/>
    <n v="12537.521436815699"/>
    <s v="H5"/>
    <s v="OMN"/>
    <x v="85"/>
    <s v="Alcohols; saturated monohydric, methanol (methyl alcohol)"/>
    <s v="SVN"/>
    <s v="Slovenia"/>
    <x v="1"/>
    <n v="33928500"/>
    <s v="Kg"/>
    <n v="33928500"/>
  </r>
  <r>
    <n v="512"/>
    <n v="290511"/>
    <n v="792"/>
    <x v="0"/>
    <x v="1"/>
    <n v="5476.8634504664196"/>
    <s v="H5"/>
    <s v="OMN"/>
    <x v="85"/>
    <s v="Alcohols; saturated monohydric, methanol (methyl alcohol)"/>
    <s v="TUR"/>
    <s v="Turkey"/>
    <x v="1"/>
    <n v="16500"/>
    <s v="Kg"/>
    <n v="16500"/>
  </r>
  <r>
    <n v="512"/>
    <n v="290511"/>
    <n v="818"/>
    <x v="0"/>
    <x v="1"/>
    <n v="22139.2535414249"/>
    <s v="H5"/>
    <s v="OMN"/>
    <x v="85"/>
    <s v="Alcohols; saturated monohydric, methanol (methyl alcohol)"/>
    <s v="EGY"/>
    <s v="Egypt"/>
    <x v="1"/>
    <n v="55800000"/>
    <s v="Kg"/>
    <n v="55800000"/>
  </r>
  <r>
    <n v="512"/>
    <n v="290511"/>
    <n v="887"/>
    <x v="0"/>
    <x v="1"/>
    <n v="4.8634590300999996"/>
    <s v="H5"/>
    <s v="OMN"/>
    <x v="85"/>
    <s v="Alcohols; saturated monohydric, methanol (methyl alcohol)"/>
    <s v="YEM"/>
    <s v="Yemen"/>
    <x v="1"/>
    <n v="855"/>
    <s v="Kg"/>
    <n v="855"/>
  </r>
  <r>
    <n v="528"/>
    <n v="290511"/>
    <n v="0"/>
    <x v="0"/>
    <x v="1"/>
    <n v="802823.86208649003"/>
    <s v="H5"/>
    <s v="NLD"/>
    <x v="88"/>
    <s v="Alcohols; saturated monohydric, methanol (methyl alcohol)"/>
    <s v="WLD"/>
    <s v="World"/>
    <x v="1"/>
    <n v="2041528170"/>
    <s v="Kg"/>
    <n v="2041528170"/>
  </r>
  <r>
    <n v="528"/>
    <n v="290511"/>
    <n v="24"/>
    <x v="0"/>
    <x v="1"/>
    <n v="10521.8316605856"/>
    <s v="H5"/>
    <s v="NLD"/>
    <x v="88"/>
    <s v="Alcohols; saturated monohydric, methanol (methyl alcohol)"/>
    <s v="AGO"/>
    <s v="Angola"/>
    <x v="1"/>
    <n v="23614700"/>
    <s v="Kg"/>
    <n v="23614700"/>
  </r>
  <r>
    <n v="528"/>
    <n v="290511"/>
    <n v="36"/>
    <x v="0"/>
    <x v="1"/>
    <n v="15.62873045634"/>
    <s v="H5"/>
    <s v="NLD"/>
    <x v="88"/>
    <s v="Alcohols; saturated monohydric, methanol (methyl alcohol)"/>
    <s v="AUS"/>
    <s v="Australia"/>
    <x v="1"/>
    <n v="35714"/>
    <s v="Kg"/>
    <n v="35714"/>
  </r>
  <r>
    <n v="528"/>
    <n v="290511"/>
    <n v="40"/>
    <x v="0"/>
    <x v="1"/>
    <n v="1450.7090510754599"/>
    <s v="H5"/>
    <s v="NLD"/>
    <x v="88"/>
    <s v="Alcohols; saturated monohydric, methanol (methyl alcohol)"/>
    <s v="AUT"/>
    <s v="Austria"/>
    <x v="1"/>
    <n v="3720660"/>
    <s v="Kg"/>
    <n v="3720660"/>
  </r>
  <r>
    <n v="528"/>
    <n v="290511"/>
    <n v="56"/>
    <x v="0"/>
    <x v="1"/>
    <n v="180497.952582228"/>
    <s v="H5"/>
    <s v="NLD"/>
    <x v="88"/>
    <s v="Alcohols; saturated monohydric, methanol (methyl alcohol)"/>
    <s v="BEL"/>
    <s v="Belgium"/>
    <x v="1"/>
    <n v="431683000"/>
    <s v="Kg"/>
    <n v="431683000"/>
  </r>
  <r>
    <n v="528"/>
    <n v="290511"/>
    <n v="100"/>
    <x v="0"/>
    <x v="1"/>
    <n v="1.8923844959999998E-2"/>
    <s v="H5"/>
    <s v="NLD"/>
    <x v="88"/>
    <s v="Alcohols; saturated monohydric, methanol (methyl alcohol)"/>
    <s v="BGR"/>
    <s v="Bulgaria"/>
    <x v="1"/>
    <n v="56"/>
    <s v="Kg"/>
    <n v="56"/>
  </r>
  <r>
    <n v="528"/>
    <n v="290511"/>
    <n v="120"/>
    <x v="0"/>
    <x v="1"/>
    <n v="27.551935521450002"/>
    <s v="H5"/>
    <s v="NLD"/>
    <x v="88"/>
    <s v="Alcohols; saturated monohydric, methanol (methyl alcohol)"/>
    <s v="CMR"/>
    <s v="Cameroon"/>
    <x v="1"/>
    <n v="38400"/>
    <s v="Kg"/>
    <n v="38400"/>
  </r>
  <r>
    <n v="528"/>
    <n v="290511"/>
    <n v="124"/>
    <x v="0"/>
    <x v="1"/>
    <n v="1.1827403099999999E-3"/>
    <s v="H5"/>
    <s v="NLD"/>
    <x v="88"/>
    <s v="Alcohols; saturated monohydric, methanol (methyl alcohol)"/>
    <s v="CAN"/>
    <s v="Canada"/>
    <x v="1"/>
    <n v="2"/>
    <s v="Kg"/>
    <n v="2"/>
  </r>
  <r>
    <n v="528"/>
    <n v="290511"/>
    <n v="140"/>
    <x v="0"/>
    <x v="1"/>
    <n v="4.7309612399999999E-2"/>
    <s v="H5"/>
    <s v="NLD"/>
    <x v="88"/>
    <s v="Alcohols; saturated monohydric, methanol (methyl alcohol)"/>
    <s v="CAF"/>
    <s v="Cent.Afr.Rep"/>
    <x v="1"/>
    <n v="10"/>
    <s v="Kg"/>
    <n v="10"/>
  </r>
  <r>
    <n v="528"/>
    <n v="290511"/>
    <n v="152"/>
    <x v="0"/>
    <x v="1"/>
    <n v="37.531898257229997"/>
    <s v="H5"/>
    <s v="NLD"/>
    <x v="88"/>
    <s v="Alcohols; saturated monohydric, methanol (methyl alcohol)"/>
    <s v="CHL"/>
    <s v="Chile"/>
    <x v="1"/>
    <n v="23682"/>
    <s v="Kg"/>
    <n v="23682"/>
  </r>
  <r>
    <n v="528"/>
    <n v="290511"/>
    <n v="178"/>
    <x v="0"/>
    <x v="1"/>
    <n v="1253.4303328480801"/>
    <s v="H5"/>
    <s v="NLD"/>
    <x v="88"/>
    <s v="Alcohols; saturated monohydric, methanol (methyl alcohol)"/>
    <s v="COG"/>
    <s v="Congo"/>
    <x v="1"/>
    <n v="1681550"/>
    <s v="Kg"/>
    <n v="1681550"/>
  </r>
  <r>
    <n v="528"/>
    <n v="290511"/>
    <n v="188"/>
    <x v="0"/>
    <x v="1"/>
    <n v="53.225679430619998"/>
    <s v="H5"/>
    <s v="NLD"/>
    <x v="88"/>
    <s v="Alcohols; saturated monohydric, methanol (methyl alcohol)"/>
    <s v="CRI"/>
    <s v="Costa Rica"/>
    <x v="1"/>
    <n v="72320"/>
    <s v="Kg"/>
    <n v="72320"/>
  </r>
  <r>
    <n v="528"/>
    <n v="290511"/>
    <n v="191"/>
    <x v="0"/>
    <x v="1"/>
    <n v="22.100685432660001"/>
    <s v="H5"/>
    <s v="NLD"/>
    <x v="88"/>
    <s v="Alcohols; saturated monohydric, methanol (methyl alcohol)"/>
    <s v="HRV"/>
    <s v="Croatia"/>
    <x v="1"/>
    <n v="33128"/>
    <s v="Kg"/>
    <n v="33128"/>
  </r>
  <r>
    <n v="528"/>
    <n v="290511"/>
    <n v="192"/>
    <x v="0"/>
    <x v="1"/>
    <n v="1.1614509844200001"/>
    <s v="H5"/>
    <s v="NLD"/>
    <x v="88"/>
    <s v="Alcohols; saturated monohydric, methanol (methyl alcohol)"/>
    <s v="CUB"/>
    <s v="Cuba"/>
    <x v="1"/>
    <n v="2734"/>
    <s v="Kg"/>
    <n v="2734"/>
  </r>
  <r>
    <n v="528"/>
    <n v="290511"/>
    <n v="196"/>
    <x v="0"/>
    <x v="1"/>
    <n v="4.0698094067100001"/>
    <s v="H5"/>
    <s v="NLD"/>
    <x v="88"/>
    <s v="Alcohols; saturated monohydric, methanol (methyl alcohol)"/>
    <s v="CYP"/>
    <s v="Cyprus"/>
    <x v="1"/>
    <n v="5912"/>
    <s v="Kg"/>
    <n v="5912"/>
  </r>
  <r>
    <n v="528"/>
    <n v="290511"/>
    <n v="203"/>
    <x v="0"/>
    <x v="1"/>
    <n v="598.70551040262001"/>
    <s v="H5"/>
    <s v="NLD"/>
    <x v="88"/>
    <s v="Alcohols; saturated monohydric, methanol (methyl alcohol)"/>
    <s v="CZE"/>
    <s v="Czech Rep"/>
    <x v="1"/>
    <n v="1331050"/>
    <s v="Kg"/>
    <n v="1331050"/>
  </r>
  <r>
    <n v="528"/>
    <n v="290511"/>
    <n v="208"/>
    <x v="0"/>
    <x v="1"/>
    <n v="1888.0556664654"/>
    <s v="H5"/>
    <s v="NLD"/>
    <x v="88"/>
    <s v="Alcohols; saturated monohydric, methanol (methyl alcohol)"/>
    <s v="DNK"/>
    <s v="Denmark"/>
    <x v="1"/>
    <n v="6372560"/>
    <s v="Kg"/>
    <n v="6372560"/>
  </r>
  <r>
    <n v="528"/>
    <n v="290511"/>
    <n v="214"/>
    <x v="0"/>
    <x v="1"/>
    <n v="87.215270459400003"/>
    <s v="H5"/>
    <s v="NLD"/>
    <x v="88"/>
    <s v="Alcohols; saturated monohydric, methanol (methyl alcohol)"/>
    <s v="DOM"/>
    <s v="Dominican Rp"/>
    <x v="1"/>
    <n v="108800"/>
    <s v="Kg"/>
    <n v="108800"/>
  </r>
  <r>
    <n v="528"/>
    <n v="290511"/>
    <n v="218"/>
    <x v="0"/>
    <x v="1"/>
    <n v="73.794716161829996"/>
    <s v="H5"/>
    <s v="NLD"/>
    <x v="88"/>
    <s v="Alcohols; saturated monohydric, methanol (methyl alcohol)"/>
    <s v="ECU"/>
    <s v="Ecuador"/>
    <x v="1"/>
    <n v="82720"/>
    <s v="Kg"/>
    <n v="82720"/>
  </r>
  <r>
    <n v="528"/>
    <n v="290511"/>
    <n v="231"/>
    <x v="0"/>
    <x v="1"/>
    <n v="0.36191853485999997"/>
    <s v="H5"/>
    <s v="NLD"/>
    <x v="88"/>
    <s v="Alcohols; saturated monohydric, methanol (methyl alcohol)"/>
    <s v="ETH"/>
    <s v="Ethiopia"/>
    <x v="1"/>
    <n v="810"/>
    <s v="Kg"/>
    <n v="810"/>
  </r>
  <r>
    <n v="528"/>
    <n v="290511"/>
    <n v="233"/>
    <x v="0"/>
    <x v="1"/>
    <n v="0.11945677131"/>
    <s v="H5"/>
    <s v="NLD"/>
    <x v="88"/>
    <s v="Alcohols; saturated monohydric, methanol (methyl alcohol)"/>
    <s v="EST"/>
    <s v="Estonia"/>
    <x v="1"/>
    <n v="356"/>
    <s v="Kg"/>
    <n v="356"/>
  </r>
  <r>
    <n v="528"/>
    <n v="290511"/>
    <n v="246"/>
    <x v="0"/>
    <x v="1"/>
    <n v="3.4358606005499999"/>
    <s v="H5"/>
    <s v="NLD"/>
    <x v="88"/>
    <s v="Alcohols; saturated monohydric, methanol (methyl alcohol)"/>
    <s v="FIN"/>
    <s v="Finland"/>
    <x v="1"/>
    <n v="4929"/>
    <s v="Kg"/>
    <n v="4929"/>
  </r>
  <r>
    <n v="528"/>
    <n v="290511"/>
    <n v="251"/>
    <x v="0"/>
    <x v="1"/>
    <n v="19231.167019410099"/>
    <s v="H5"/>
    <s v="NLD"/>
    <x v="88"/>
    <s v="Alcohols; saturated monohydric, methanol (methyl alcohol)"/>
    <s v="FRA"/>
    <s v="France+Monac"/>
    <x v="1"/>
    <n v="44840700"/>
    <s v="Kg"/>
    <n v="44840700"/>
  </r>
  <r>
    <n v="528"/>
    <n v="290511"/>
    <n v="266"/>
    <x v="0"/>
    <x v="1"/>
    <n v="70.097469952769998"/>
    <s v="H5"/>
    <s v="NLD"/>
    <x v="88"/>
    <s v="Alcohols; saturated monohydric, methanol (methyl alcohol)"/>
    <s v="GAB"/>
    <s v="Gabon"/>
    <x v="1"/>
    <n v="78920"/>
    <s v="Kg"/>
    <n v="78920"/>
  </r>
  <r>
    <n v="528"/>
    <n v="290511"/>
    <n v="268"/>
    <x v="0"/>
    <x v="1"/>
    <n v="3.5482209300000001E-3"/>
    <s v="H5"/>
    <s v="NLD"/>
    <x v="88"/>
    <s v="Alcohols; saturated monohydric, methanol (methyl alcohol)"/>
    <s v="GEO"/>
    <s v="Georgia"/>
    <x v="1"/>
    <n v="7"/>
    <s v="Kg"/>
    <n v="7"/>
  </r>
  <r>
    <n v="528"/>
    <n v="290511"/>
    <n v="276"/>
    <x v="0"/>
    <x v="1"/>
    <n v="423503.016172809"/>
    <s v="H5"/>
    <s v="NLD"/>
    <x v="88"/>
    <s v="Alcohols; saturated monohydric, methanol (methyl alcohol)"/>
    <s v="DEU"/>
    <s v="Germany"/>
    <x v="1"/>
    <n v="1131770000"/>
    <s v="Kg"/>
    <n v="1131770000"/>
  </r>
  <r>
    <n v="528"/>
    <n v="290511"/>
    <n v="288"/>
    <x v="0"/>
    <x v="1"/>
    <n v="1778.2275840191101"/>
    <s v="H5"/>
    <s v="NLD"/>
    <x v="88"/>
    <s v="Alcohols; saturated monohydric, methanol (methyl alcohol)"/>
    <s v="GHA"/>
    <s v="Ghana"/>
    <x v="1"/>
    <n v="5207410"/>
    <s v="Kg"/>
    <n v="5207410"/>
  </r>
  <r>
    <n v="528"/>
    <n v="290511"/>
    <n v="300"/>
    <x v="0"/>
    <x v="1"/>
    <n v="4.7309612399999996E-3"/>
    <s v="H5"/>
    <s v="NLD"/>
    <x v="88"/>
    <s v="Alcohols; saturated monohydric, methanol (methyl alcohol)"/>
    <s v="GRC"/>
    <s v="Greece"/>
    <x v="1"/>
    <n v="15"/>
    <s v="Kg"/>
    <n v="15"/>
  </r>
  <r>
    <n v="528"/>
    <n v="290511"/>
    <n v="328"/>
    <x v="0"/>
    <x v="1"/>
    <n v="832.26242215862999"/>
    <s v="H5"/>
    <s v="NLD"/>
    <x v="88"/>
    <s v="Alcohols; saturated monohydric, methanol (methyl alcohol)"/>
    <s v="GUY"/>
    <s v="Guyana"/>
    <x v="1"/>
    <n v="1081630"/>
    <s v="Kg"/>
    <n v="1081630"/>
  </r>
  <r>
    <n v="528"/>
    <n v="290511"/>
    <n v="344"/>
    <x v="0"/>
    <x v="1"/>
    <n v="0.19633489145999999"/>
    <s v="H5"/>
    <s v="NLD"/>
    <x v="88"/>
    <s v="Alcohols; saturated monohydric, methanol (methyl alcohol)"/>
    <s v="HKG"/>
    <s v="Hong Kong"/>
    <x v="1"/>
    <n v="200"/>
    <s v="Kg"/>
    <n v="200"/>
  </r>
  <r>
    <n v="528"/>
    <n v="290511"/>
    <n v="348"/>
    <x v="0"/>
    <x v="1"/>
    <n v="5904.7896017641497"/>
    <s v="H5"/>
    <s v="NLD"/>
    <x v="88"/>
    <s v="Alcohols; saturated monohydric, methanol (methyl alcohol)"/>
    <s v="HUN"/>
    <s v="Hungary"/>
    <x v="1"/>
    <n v="5751480"/>
    <s v="Kg"/>
    <n v="5751480"/>
  </r>
  <r>
    <n v="528"/>
    <n v="290511"/>
    <n v="352"/>
    <x v="0"/>
    <x v="1"/>
    <n v="21.346097114879999"/>
    <s v="H5"/>
    <s v="NLD"/>
    <x v="88"/>
    <s v="Alcohols; saturated monohydric, methanol (methyl alcohol)"/>
    <s v="ISL"/>
    <s v="Iceland"/>
    <x v="1"/>
    <n v="25600"/>
    <s v="Kg"/>
    <n v="25600"/>
  </r>
  <r>
    <n v="528"/>
    <n v="290511"/>
    <n v="364"/>
    <x v="0"/>
    <x v="1"/>
    <n v="1.18274031E-2"/>
    <s v="H5"/>
    <s v="NLD"/>
    <x v="88"/>
    <s v="Alcohols; saturated monohydric, methanol (methyl alcohol)"/>
    <s v="IRN"/>
    <s v="Iran-Islam.R"/>
    <x v="1"/>
    <n v="28"/>
    <s v="Kg"/>
    <n v="28"/>
  </r>
  <r>
    <n v="528"/>
    <n v="290511"/>
    <n v="372"/>
    <x v="0"/>
    <x v="1"/>
    <n v="1050.20006538078"/>
    <s v="H5"/>
    <s v="NLD"/>
    <x v="88"/>
    <s v="Alcohols; saturated monohydric, methanol (methyl alcohol)"/>
    <s v="IRL"/>
    <s v="Ireland"/>
    <x v="1"/>
    <n v="2749620"/>
    <s v="Kg"/>
    <n v="2749620"/>
  </r>
  <r>
    <n v="528"/>
    <n v="290511"/>
    <n v="376"/>
    <x v="0"/>
    <x v="1"/>
    <n v="8094.7018846671299"/>
    <s v="H5"/>
    <s v="NLD"/>
    <x v="88"/>
    <s v="Alcohols; saturated monohydric, methanol (methyl alcohol)"/>
    <s v="ISR"/>
    <s v="Israel"/>
    <x v="1"/>
    <n v="22361100"/>
    <s v="Kg"/>
    <n v="22361100"/>
  </r>
  <r>
    <n v="528"/>
    <n v="290511"/>
    <n v="380"/>
    <x v="0"/>
    <x v="1"/>
    <n v="900.33740618130003"/>
    <s v="H5"/>
    <s v="NLD"/>
    <x v="88"/>
    <s v="Alcohols; saturated monohydric, methanol (methyl alcohol)"/>
    <s v="ITA"/>
    <s v="Italy"/>
    <x v="1"/>
    <n v="2141600"/>
    <s v="Kg"/>
    <n v="2141600"/>
  </r>
  <r>
    <n v="528"/>
    <n v="290511"/>
    <n v="384"/>
    <x v="0"/>
    <x v="1"/>
    <n v="302.12036752671003"/>
    <s v="H5"/>
    <s v="NLD"/>
    <x v="88"/>
    <s v="Alcohols; saturated monohydric, methanol (methyl alcohol)"/>
    <s v="CIV"/>
    <s v="Cote Divoire"/>
    <x v="1"/>
    <n v="295756"/>
    <s v="Kg"/>
    <n v="295756"/>
  </r>
  <r>
    <n v="528"/>
    <n v="290511"/>
    <n v="388"/>
    <x v="0"/>
    <x v="1"/>
    <n v="6.8255943290100003"/>
    <s v="H5"/>
    <s v="NLD"/>
    <x v="88"/>
    <s v="Alcohols; saturated monohydric, methanol (methyl alcohol)"/>
    <s v="JAM"/>
    <s v="Jamaica"/>
    <x v="1"/>
    <n v="7040"/>
    <s v="Kg"/>
    <n v="7040"/>
  </r>
  <r>
    <n v="528"/>
    <n v="290511"/>
    <n v="410"/>
    <x v="0"/>
    <x v="1"/>
    <n v="7.4512639529999998"/>
    <s v="H5"/>
    <s v="NLD"/>
    <x v="88"/>
    <s v="Alcohols; saturated monohydric, methanol (methyl alcohol)"/>
    <s v="KOR"/>
    <s v="Korea Rep."/>
    <x v="1"/>
    <n v="7000"/>
    <s v="Kg"/>
    <n v="7000"/>
  </r>
  <r>
    <n v="528"/>
    <n v="290511"/>
    <n v="428"/>
    <x v="0"/>
    <x v="1"/>
    <n v="8.2094004917099994"/>
    <s v="H5"/>
    <s v="NLD"/>
    <x v="88"/>
    <s v="Alcohols; saturated monohydric, methanol (methyl alcohol)"/>
    <s v="LVA"/>
    <s v="Latvia"/>
    <x v="1"/>
    <n v="24699"/>
    <s v="Kg"/>
    <n v="24699"/>
  </r>
  <r>
    <n v="528"/>
    <n v="290511"/>
    <n v="440"/>
    <x v="0"/>
    <x v="1"/>
    <n v="1377.0326089446301"/>
    <s v="H5"/>
    <s v="NLD"/>
    <x v="88"/>
    <s v="Alcohols; saturated monohydric, methanol (methyl alcohol)"/>
    <s v="LTU"/>
    <s v="Lithuania"/>
    <x v="1"/>
    <n v="3312490"/>
    <s v="Kg"/>
    <n v="3312490"/>
  </r>
  <r>
    <n v="528"/>
    <n v="290511"/>
    <n v="442"/>
    <x v="0"/>
    <x v="1"/>
    <n v="15.208857646289999"/>
    <s v="H5"/>
    <s v="NLD"/>
    <x v="88"/>
    <s v="Alcohols; saturated monohydric, methanol (methyl alcohol)"/>
    <s v="LUX"/>
    <s v="Luxemberg"/>
    <x v="1"/>
    <n v="44439"/>
    <s v="Kg"/>
    <n v="44439"/>
  </r>
  <r>
    <n v="528"/>
    <n v="290511"/>
    <n v="454"/>
    <x v="0"/>
    <x v="1"/>
    <n v="1.7741104649999999E-2"/>
    <s v="H5"/>
    <s v="NLD"/>
    <x v="88"/>
    <s v="Alcohols; saturated monohydric, methanol (methyl alcohol)"/>
    <s v="MWI"/>
    <s v="Malawi"/>
    <x v="1"/>
    <n v="40"/>
    <s v="Kg"/>
    <n v="40"/>
  </r>
  <r>
    <n v="528"/>
    <n v="290511"/>
    <n v="458"/>
    <x v="0"/>
    <x v="1"/>
    <n v="14.378573948670001"/>
    <s v="H5"/>
    <s v="NLD"/>
    <x v="88"/>
    <s v="Alcohols; saturated monohydric, methanol (methyl alcohol)"/>
    <s v="MYS"/>
    <s v="Malaysia"/>
    <x v="1"/>
    <n v="18065"/>
    <s v="Kg"/>
    <n v="18065"/>
  </r>
  <r>
    <n v="528"/>
    <n v="290511"/>
    <n v="470"/>
    <x v="0"/>
    <x v="1"/>
    <n v="0.39740074415999999"/>
    <s v="H5"/>
    <s v="NLD"/>
    <x v="88"/>
    <s v="Alcohols; saturated monohydric, methanol (methyl alcohol)"/>
    <s v="MLT"/>
    <s v="Malta"/>
    <x v="1"/>
    <n v="1205"/>
    <s v="Kg"/>
    <n v="1205"/>
  </r>
  <r>
    <n v="528"/>
    <n v="290511"/>
    <n v="484"/>
    <x v="0"/>
    <x v="1"/>
    <n v="1.1827403099999999E-3"/>
    <s v="H5"/>
    <s v="NLD"/>
    <x v="88"/>
    <s v="Alcohols; saturated monohydric, methanol (methyl alcohol)"/>
    <s v="MEX"/>
    <s v="Mexico"/>
    <x v="1"/>
    <n v="2"/>
    <s v="Kg"/>
    <n v="2"/>
  </r>
  <r>
    <n v="528"/>
    <n v="290511"/>
    <n v="504"/>
    <x v="0"/>
    <x v="1"/>
    <n v="45.43733448927"/>
    <s v="H5"/>
    <s v="NLD"/>
    <x v="88"/>
    <s v="Alcohols; saturated monohydric, methanol (methyl alcohol)"/>
    <s v="MAR"/>
    <s v="Morocco"/>
    <x v="1"/>
    <n v="62800"/>
    <s v="Kg"/>
    <n v="62800"/>
  </r>
  <r>
    <n v="528"/>
    <n v="290511"/>
    <n v="531"/>
    <x v="0"/>
    <x v="1"/>
    <n v="0.56180164725000004"/>
    <s v="H5"/>
    <s v="NLD"/>
    <x v="88"/>
    <s v="Alcohols; saturated monohydric, methanol (methyl alcohol)"/>
    <s v="CUW"/>
    <m/>
    <x v="1"/>
    <n v="1279"/>
    <s v="Kg"/>
    <n v="1279"/>
  </r>
  <r>
    <n v="528"/>
    <n v="290511"/>
    <n v="554"/>
    <x v="0"/>
    <x v="1"/>
    <n v="2.3654806199999998E-3"/>
    <s v="H5"/>
    <s v="NLD"/>
    <x v="88"/>
    <s v="Alcohols; saturated monohydric, methanol (methyl alcohol)"/>
    <s v="NZL"/>
    <s v="New Zealand"/>
    <x v="1"/>
    <n v="2"/>
    <s v="Kg"/>
    <n v="2"/>
  </r>
  <r>
    <n v="528"/>
    <n v="290511"/>
    <n v="566"/>
    <x v="0"/>
    <x v="1"/>
    <n v="4541.82332332635"/>
    <s v="H5"/>
    <s v="NLD"/>
    <x v="88"/>
    <s v="Alcohols; saturated monohydric, methanol (methyl alcohol)"/>
    <s v="NGA"/>
    <s v="Nigeria"/>
    <x v="1"/>
    <n v="10018800"/>
    <s v="Kg"/>
    <n v="10018800"/>
  </r>
  <r>
    <n v="528"/>
    <n v="290511"/>
    <n v="579"/>
    <x v="0"/>
    <x v="1"/>
    <n v="4008.96096598143"/>
    <s v="H5"/>
    <s v="NLD"/>
    <x v="88"/>
    <s v="Alcohols; saturated monohydric, methanol (methyl alcohol)"/>
    <s v="NOR"/>
    <s v="Norway,Sb,JM"/>
    <x v="1"/>
    <n v="10027500"/>
    <s v="Kg"/>
    <n v="10027500"/>
  </r>
  <r>
    <n v="528"/>
    <n v="290511"/>
    <n v="586"/>
    <x v="0"/>
    <x v="1"/>
    <n v="5.9137015499999999E-3"/>
    <s v="H5"/>
    <s v="NLD"/>
    <x v="88"/>
    <s v="Alcohols; saturated monohydric, methanol (methyl alcohol)"/>
    <s v="PAK"/>
    <s v="Pakistan"/>
    <x v="1"/>
    <n v="14"/>
    <s v="Kg"/>
    <n v="14"/>
  </r>
  <r>
    <n v="528"/>
    <n v="290511"/>
    <n v="616"/>
    <x v="0"/>
    <x v="1"/>
    <n v="7439.1574231868399"/>
    <s v="H5"/>
    <s v="NLD"/>
    <x v="88"/>
    <s v="Alcohols; saturated monohydric, methanol (methyl alcohol)"/>
    <s v="POL"/>
    <s v="Poland"/>
    <x v="1"/>
    <n v="26533800"/>
    <s v="Kg"/>
    <n v="26533800"/>
  </r>
  <r>
    <n v="528"/>
    <n v="290511"/>
    <n v="620"/>
    <x v="0"/>
    <x v="1"/>
    <n v="130.10971328216999"/>
    <s v="H5"/>
    <s v="NLD"/>
    <x v="88"/>
    <s v="Alcohols; saturated monohydric, methanol (methyl alcohol)"/>
    <s v="PRT"/>
    <s v="Portugal"/>
    <x v="1"/>
    <n v="339830"/>
    <s v="Kg"/>
    <n v="339830"/>
  </r>
  <r>
    <n v="528"/>
    <n v="290511"/>
    <n v="624"/>
    <x v="0"/>
    <x v="1"/>
    <n v="53.861993717399997"/>
    <s v="H5"/>
    <s v="NLD"/>
    <x v="88"/>
    <s v="Alcohols; saturated monohydric, methanol (methyl alcohol)"/>
    <s v="GNB"/>
    <s v="GuineaBissau"/>
    <x v="1"/>
    <n v="122614"/>
    <s v="Kg"/>
    <n v="122614"/>
  </r>
  <r>
    <n v="528"/>
    <n v="290511"/>
    <n v="642"/>
    <x v="0"/>
    <x v="1"/>
    <n v="2.3808562440299998"/>
    <s v="H5"/>
    <s v="NLD"/>
    <x v="88"/>
    <s v="Alcohols; saturated monohydric, methanol (methyl alcohol)"/>
    <s v="ROM"/>
    <s v="Romania"/>
    <x v="1"/>
    <n v="4617"/>
    <s v="Kg"/>
    <n v="4617"/>
  </r>
  <r>
    <n v="528"/>
    <n v="290511"/>
    <n v="688"/>
    <x v="0"/>
    <x v="1"/>
    <n v="8.7191615653200003"/>
    <s v="H5"/>
    <s v="NLD"/>
    <x v="88"/>
    <s v="Alcohols; saturated monohydric, methanol (methyl alcohol)"/>
    <s v="SER"/>
    <s v="Yugoslavia"/>
    <x v="1"/>
    <n v="17980"/>
    <s v="Kg"/>
    <n v="17980"/>
  </r>
  <r>
    <n v="528"/>
    <n v="290511"/>
    <n v="699"/>
    <x v="0"/>
    <x v="1"/>
    <n v="8863.2725583919491"/>
    <s v="H5"/>
    <s v="NLD"/>
    <x v="88"/>
    <s v="Alcohols; saturated monohydric, methanol (methyl alcohol)"/>
    <s v="IND"/>
    <s v="India"/>
    <x v="1"/>
    <n v="17001000"/>
    <s v="Kg"/>
    <n v="17001000"/>
  </r>
  <r>
    <n v="528"/>
    <n v="290511"/>
    <n v="703"/>
    <x v="0"/>
    <x v="1"/>
    <n v="6.5784016042199998"/>
    <s v="H5"/>
    <s v="NLD"/>
    <x v="88"/>
    <s v="Alcohols; saturated monohydric, methanol (methyl alcohol)"/>
    <s v="SVK"/>
    <s v="Slovakia"/>
    <x v="1"/>
    <n v="9781"/>
    <s v="Kg"/>
    <n v="9781"/>
  </r>
  <r>
    <n v="528"/>
    <n v="290511"/>
    <n v="704"/>
    <x v="0"/>
    <x v="1"/>
    <n v="2.3654806199999998E-3"/>
    <s v="H5"/>
    <s v="NLD"/>
    <x v="88"/>
    <s v="Alcohols; saturated monohydric, methanol (methyl alcohol)"/>
    <s v="VNM"/>
    <s v="Viet Nam"/>
    <x v="1"/>
    <n v="8"/>
    <s v="Kg"/>
    <n v="8"/>
  </r>
  <r>
    <n v="528"/>
    <n v="290511"/>
    <n v="705"/>
    <x v="0"/>
    <x v="1"/>
    <n v="3.5482209300000001E-3"/>
    <s v="H5"/>
    <s v="NLD"/>
    <x v="88"/>
    <s v="Alcohols; saturated monohydric, methanol (methyl alcohol)"/>
    <s v="SVN"/>
    <s v="Slovenia"/>
    <x v="1"/>
    <n v="12"/>
    <s v="Kg"/>
    <n v="12"/>
  </r>
  <r>
    <n v="528"/>
    <n v="290511"/>
    <n v="706"/>
    <x v="0"/>
    <x v="1"/>
    <n v="1.2099433371299999"/>
    <s v="H5"/>
    <s v="NLD"/>
    <x v="88"/>
    <s v="Alcohols; saturated monohydric, methanol (methyl alcohol)"/>
    <s v="SOM"/>
    <s v="Somalia"/>
    <x v="1"/>
    <n v="548"/>
    <s v="Kg"/>
    <n v="548"/>
  </r>
  <r>
    <n v="528"/>
    <n v="290511"/>
    <n v="710"/>
    <x v="0"/>
    <x v="1"/>
    <n v="10793.893865873901"/>
    <s v="H5"/>
    <s v="NLD"/>
    <x v="88"/>
    <s v="Alcohols; saturated monohydric, methanol (methyl alcohol)"/>
    <s v="ZAF"/>
    <s v="South Africa"/>
    <x v="1"/>
    <n v="25662700"/>
    <s v="Kg"/>
    <n v="25662700"/>
  </r>
  <r>
    <n v="528"/>
    <n v="290511"/>
    <n v="724"/>
    <x v="0"/>
    <x v="1"/>
    <n v="3468.5610046408801"/>
    <s v="H5"/>
    <s v="NLD"/>
    <x v="88"/>
    <s v="Alcohols; saturated monohydric, methanol (methyl alcohol)"/>
    <s v="ESP"/>
    <s v="Spain"/>
    <x v="1"/>
    <n v="4624610"/>
    <s v="Kg"/>
    <n v="4624610"/>
  </r>
  <r>
    <n v="528"/>
    <n v="290511"/>
    <n v="740"/>
    <x v="0"/>
    <x v="1"/>
    <n v="16.216552390410001"/>
    <s v="H5"/>
    <s v="NLD"/>
    <x v="88"/>
    <s v="Alcohols; saturated monohydric, methanol (methyl alcohol)"/>
    <s v="SUR"/>
    <s v="Suriname"/>
    <x v="1"/>
    <n v="16149"/>
    <s v="Kg"/>
    <n v="16149"/>
  </r>
  <r>
    <n v="528"/>
    <n v="290511"/>
    <n v="752"/>
    <x v="0"/>
    <x v="1"/>
    <n v="9873.3091283257509"/>
    <s v="H5"/>
    <s v="NLD"/>
    <x v="88"/>
    <s v="Alcohols; saturated monohydric, methanol (methyl alcohol)"/>
    <s v="SWE"/>
    <s v="Sweden"/>
    <x v="1"/>
    <n v="20979600"/>
    <s v="Kg"/>
    <n v="20979600"/>
  </r>
  <r>
    <n v="528"/>
    <n v="290511"/>
    <n v="757"/>
    <x v="0"/>
    <x v="1"/>
    <n v="1002.8407778877601"/>
    <s v="H5"/>
    <s v="NLD"/>
    <x v="88"/>
    <s v="Alcohols; saturated monohydric, methanol (methyl alcohol)"/>
    <s v="CHE"/>
    <s v="Switz.Liecht"/>
    <x v="1"/>
    <n v="2560240"/>
    <s v="Kg"/>
    <n v="2560240"/>
  </r>
  <r>
    <n v="528"/>
    <n v="290511"/>
    <n v="784"/>
    <x v="0"/>
    <x v="1"/>
    <n v="20.336036890140001"/>
    <s v="H5"/>
    <s v="NLD"/>
    <x v="88"/>
    <s v="Alcohols; saturated monohydric, methanol (methyl alcohol)"/>
    <s v="ARE"/>
    <s v="Untd Arab Em"/>
    <x v="1"/>
    <n v="25600"/>
    <s v="Kg"/>
    <n v="25600"/>
  </r>
  <r>
    <n v="528"/>
    <n v="290511"/>
    <n v="792"/>
    <x v="0"/>
    <x v="1"/>
    <n v="0.40094896509"/>
    <s v="H5"/>
    <s v="NLD"/>
    <x v="88"/>
    <s v="Alcohols; saturated monohydric, methanol (methyl alcohol)"/>
    <s v="TUR"/>
    <s v="Turkey"/>
    <x v="1"/>
    <n v="1233"/>
    <s v="Kg"/>
    <n v="1233"/>
  </r>
  <r>
    <n v="528"/>
    <n v="290511"/>
    <n v="804"/>
    <x v="0"/>
    <x v="1"/>
    <n v="113.41533380652"/>
    <s v="H5"/>
    <s v="NLD"/>
    <x v="88"/>
    <s v="Alcohols; saturated monohydric, methanol (methyl alcohol)"/>
    <s v="UKR"/>
    <s v="Ukraine"/>
    <x v="1"/>
    <n v="146560"/>
    <s v="Kg"/>
    <n v="146560"/>
  </r>
  <r>
    <n v="528"/>
    <n v="290511"/>
    <n v="818"/>
    <x v="0"/>
    <x v="1"/>
    <n v="0.21289325579999999"/>
    <s v="H5"/>
    <s v="NLD"/>
    <x v="88"/>
    <s v="Alcohols; saturated monohydric, methanol (methyl alcohol)"/>
    <s v="EGY"/>
    <s v="Egypt"/>
    <x v="1"/>
    <n v="485"/>
    <s v="Kg"/>
    <n v="485"/>
  </r>
  <r>
    <n v="528"/>
    <n v="290511"/>
    <n v="826"/>
    <x v="0"/>
    <x v="1"/>
    <n v="81154.5956847778"/>
    <s v="H5"/>
    <s v="NLD"/>
    <x v="88"/>
    <s v="Alcohols; saturated monohydric, methanol (methyl alcohol)"/>
    <s v="GBR"/>
    <s v="Untd.Kingdom"/>
    <x v="1"/>
    <n v="205919802"/>
    <s v="Kg"/>
    <n v="205919802"/>
  </r>
  <r>
    <n v="528"/>
    <n v="290511"/>
    <n v="837"/>
    <x v="0"/>
    <x v="1"/>
    <n v="93.947428303920006"/>
    <s v="H5"/>
    <s v="NLD"/>
    <x v="88"/>
    <s v="Alcohols; saturated monohydric, methanol (methyl alcohol)"/>
    <s v="BUN"/>
    <s v="Bunkers"/>
    <x v="1"/>
    <n v="250023"/>
    <s v="Kg"/>
    <n v="250023"/>
  </r>
  <r>
    <n v="528"/>
    <n v="290511"/>
    <n v="842"/>
    <x v="0"/>
    <x v="1"/>
    <n v="9010.6029705877208"/>
    <s v="H5"/>
    <s v="NLD"/>
    <x v="88"/>
    <s v="Alcohols; saturated monohydric, methanol (methyl alcohol)"/>
    <s v="USA"/>
    <s v="USA,PR,USVI"/>
    <x v="1"/>
    <n v="23995000"/>
    <s v="Kg"/>
    <n v="23995000"/>
  </r>
  <r>
    <n v="528"/>
    <n v="290511"/>
    <n v="862"/>
    <x v="0"/>
    <x v="1"/>
    <n v="2.3654806199999998E-3"/>
    <s v="H5"/>
    <s v="NLD"/>
    <x v="88"/>
    <s v="Alcohols; saturated monohydric, methanol (methyl alcohol)"/>
    <s v="VEN"/>
    <s v="Venezuela"/>
    <x v="1"/>
    <n v="4"/>
    <s v="Kg"/>
    <n v="4"/>
  </r>
  <r>
    <n v="528"/>
    <n v="290511"/>
    <n v="899"/>
    <x v="0"/>
    <x v="1"/>
    <n v="2518.4846374628401"/>
    <s v="H5"/>
    <s v="NLD"/>
    <x v="88"/>
    <s v="Alcohols; saturated monohydric, methanol (methyl alcohol)"/>
    <s v="UNS"/>
    <s v="Areas nes"/>
    <x v="1"/>
    <n v="4673440"/>
    <s v="Kg"/>
    <n v="4673440"/>
  </r>
  <r>
    <n v="554"/>
    <n v="290511"/>
    <n v="0"/>
    <x v="0"/>
    <x v="1"/>
    <n v="177136.009327515"/>
    <s v="H5"/>
    <s v="NZL"/>
    <x v="89"/>
    <s v="Alcohols; saturated monohydric, methanol (methyl alcohol)"/>
    <s v="WLD"/>
    <s v="World"/>
    <x v="1"/>
    <n v="709091047"/>
    <s v="Kg"/>
    <n v="709091047"/>
  </r>
  <r>
    <n v="554"/>
    <n v="290511"/>
    <n v="36"/>
    <x v="0"/>
    <x v="1"/>
    <n v="8114.5996276740198"/>
    <s v="H5"/>
    <s v="NZL"/>
    <x v="89"/>
    <s v="Alcohols; saturated monohydric, methanol (methyl alcohol)"/>
    <s v="AUS"/>
    <s v="Australia"/>
    <x v="1"/>
    <n v="31953800"/>
    <s v="Kg"/>
    <n v="31953800"/>
  </r>
  <r>
    <n v="554"/>
    <n v="290511"/>
    <n v="156"/>
    <x v="0"/>
    <x v="1"/>
    <n v="161393.292599554"/>
    <s v="H5"/>
    <s v="NZL"/>
    <x v="89"/>
    <s v="Alcohols; saturated monohydric, methanol (methyl alcohol)"/>
    <s v="CHN"/>
    <s v="China"/>
    <x v="1"/>
    <n v="645661000"/>
    <s v="Kg"/>
    <n v="645661000"/>
  </r>
  <r>
    <n v="554"/>
    <n v="290511"/>
    <n v="184"/>
    <x v="0"/>
    <x v="1"/>
    <n v="2.0469656162800001"/>
    <s v="H5"/>
    <s v="NZL"/>
    <x v="89"/>
    <s v="Alcohols; saturated monohydric, methanol (methyl alcohol)"/>
    <s v="COK"/>
    <s v="Cook Is"/>
    <x v="1"/>
    <n v="452"/>
    <s v="Kg"/>
    <n v="452"/>
  </r>
  <r>
    <n v="554"/>
    <n v="290511"/>
    <n v="242"/>
    <x v="0"/>
    <x v="1"/>
    <n v="2.1184042919000001"/>
    <s v="H5"/>
    <s v="NZL"/>
    <x v="89"/>
    <s v="Alcohols; saturated monohydric, methanol (methyl alcohol)"/>
    <s v="FJI"/>
    <s v="Fiji"/>
    <x v="1"/>
    <n v="116"/>
    <s v="Kg"/>
    <n v="116"/>
  </r>
  <r>
    <n v="554"/>
    <n v="290511"/>
    <n v="410"/>
    <x v="0"/>
    <x v="1"/>
    <n v="7622.1586903529596"/>
    <s v="H5"/>
    <s v="NZL"/>
    <x v="89"/>
    <s v="Alcohols; saturated monohydric, methanol (methyl alcohol)"/>
    <s v="KOR"/>
    <s v="Korea Rep."/>
    <x v="1"/>
    <n v="31475000"/>
    <s v="Kg"/>
    <n v="31475000"/>
  </r>
  <r>
    <n v="554"/>
    <n v="290511"/>
    <n v="776"/>
    <x v="0"/>
    <x v="1"/>
    <n v="1.131701792E-2"/>
    <s v="H5"/>
    <s v="NZL"/>
    <x v="89"/>
    <s v="Alcohols; saturated monohydric, methanol (methyl alcohol)"/>
    <s v="TON"/>
    <s v="Tonga"/>
    <x v="1"/>
    <n v="1"/>
    <s v="Kg"/>
    <n v="1"/>
  </r>
  <r>
    <n v="554"/>
    <n v="290511"/>
    <n v="882"/>
    <x v="0"/>
    <x v="1"/>
    <n v="1.78172300878"/>
    <s v="H5"/>
    <s v="NZL"/>
    <x v="89"/>
    <s v="Alcohols; saturated monohydric, methanol (methyl alcohol)"/>
    <s v="WSM"/>
    <s v="Samoa"/>
    <x v="1"/>
    <n v="678"/>
    <s v="Kg"/>
    <n v="678"/>
  </r>
  <r>
    <n v="558"/>
    <n v="290511"/>
    <n v="0"/>
    <x v="0"/>
    <x v="1"/>
    <n v="85.49"/>
    <s v="H5"/>
    <s v="NIC"/>
    <x v="90"/>
    <s v="Alcohols; saturated monohydric, methanol (methyl alcohol)"/>
    <s v="WLD"/>
    <s v="World"/>
    <x v="1"/>
    <n v="100000"/>
    <s v="Kg"/>
    <n v="100000"/>
  </r>
  <r>
    <n v="558"/>
    <n v="290511"/>
    <n v="340"/>
    <x v="0"/>
    <x v="1"/>
    <n v="85.49"/>
    <s v="H5"/>
    <s v="NIC"/>
    <x v="90"/>
    <s v="Alcohols; saturated monohydric, methanol (methyl alcohol)"/>
    <s v="HND"/>
    <s v="Honduras"/>
    <x v="1"/>
    <n v="100000"/>
    <s v="Kg"/>
    <n v="100000"/>
  </r>
  <r>
    <n v="604"/>
    <n v="290511"/>
    <n v="0"/>
    <x v="0"/>
    <x v="1"/>
    <n v="0.73721999999999999"/>
    <s v="H5"/>
    <s v="PER"/>
    <x v="94"/>
    <s v="Alcohols; saturated monohydric, methanol (methyl alcohol)"/>
    <s v="WLD"/>
    <s v="World"/>
    <x v="1"/>
    <n v="94.36"/>
    <s v="Kg"/>
    <n v="94.36"/>
  </r>
  <r>
    <n v="604"/>
    <n v="290511"/>
    <n v="68"/>
    <x v="0"/>
    <x v="1"/>
    <n v="0.73721999999999999"/>
    <s v="H5"/>
    <s v="PER"/>
    <x v="94"/>
    <s v="Alcohols; saturated monohydric, methanol (methyl alcohol)"/>
    <s v="BOL"/>
    <s v="Bolivia"/>
    <x v="1"/>
    <n v="94.36"/>
    <s v="Kg"/>
    <n v="94.36"/>
  </r>
  <r>
    <n v="608"/>
    <n v="290511"/>
    <n v="0"/>
    <x v="0"/>
    <x v="1"/>
    <n v="1416.4490000000001"/>
    <s v="H5"/>
    <s v="PHL"/>
    <x v="95"/>
    <s v="Alcohols; saturated monohydric, methanol (methyl alcohol)"/>
    <s v="WLD"/>
    <s v="World"/>
    <x v="1"/>
    <n v="5277878.2"/>
    <s v="Kg"/>
    <n v="5277878.2"/>
  </r>
  <r>
    <n v="608"/>
    <n v="290511"/>
    <n v="48"/>
    <x v="0"/>
    <x v="1"/>
    <n v="113.239"/>
    <s v="H5"/>
    <s v="PHL"/>
    <x v="95"/>
    <s v="Alcohols; saturated monohydric, methanol (methyl alcohol)"/>
    <s v="BHR"/>
    <s v="Bahrain"/>
    <x v="1"/>
    <n v="18662.8"/>
    <s v="Kg"/>
    <n v="18662.8"/>
  </r>
  <r>
    <n v="608"/>
    <n v="290511"/>
    <n v="360"/>
    <x v="0"/>
    <x v="1"/>
    <n v="660.125"/>
    <s v="H5"/>
    <s v="PHL"/>
    <x v="95"/>
    <s v="Alcohols; saturated monohydric, methanol (methyl alcohol)"/>
    <s v="IDN"/>
    <s v="Indonesia"/>
    <x v="1"/>
    <n v="2781744"/>
    <s v="Kg"/>
    <n v="2781744"/>
  </r>
  <r>
    <n v="608"/>
    <n v="290511"/>
    <n v="392"/>
    <x v="0"/>
    <x v="1"/>
    <n v="0.30199999999999999"/>
    <s v="H5"/>
    <s v="PHL"/>
    <x v="95"/>
    <s v="Alcohols; saturated monohydric, methanol (methyl alcohol)"/>
    <s v="JPN"/>
    <s v="Japan"/>
    <x v="1"/>
    <n v="76"/>
    <s v="Kg"/>
    <n v="76"/>
  </r>
  <r>
    <n v="608"/>
    <n v="290511"/>
    <n v="458"/>
    <x v="0"/>
    <x v="1"/>
    <n v="520.024"/>
    <s v="H5"/>
    <s v="PHL"/>
    <x v="95"/>
    <s v="Alcohols; saturated monohydric, methanol (methyl alcohol)"/>
    <s v="MYS"/>
    <s v="Malaysia"/>
    <x v="1"/>
    <n v="2449631"/>
    <s v="Kg"/>
    <n v="2449631"/>
  </r>
  <r>
    <n v="608"/>
    <n v="290511"/>
    <n v="634"/>
    <x v="0"/>
    <x v="1"/>
    <n v="122.759"/>
    <s v="H5"/>
    <s v="PHL"/>
    <x v="95"/>
    <s v="Alcohols; saturated monohydric, methanol (methyl alcohol)"/>
    <s v="QAT"/>
    <s v="Qatar"/>
    <x v="1"/>
    <n v="27764.400000000001"/>
    <s v="Kg"/>
    <n v="27764.400000000001"/>
  </r>
  <r>
    <n v="616"/>
    <n v="290511"/>
    <n v="0"/>
    <x v="0"/>
    <x v="1"/>
    <n v="84932.790999999997"/>
    <s v="H5"/>
    <s v="POL"/>
    <x v="96"/>
    <s v="Alcohols; saturated monohydric, methanol (methyl alcohol)"/>
    <s v="WLD"/>
    <s v="World"/>
    <x v="1"/>
    <n v="192468520"/>
    <s v="Kg"/>
    <n v="192468520"/>
  </r>
  <r>
    <n v="616"/>
    <n v="290511"/>
    <n v="8"/>
    <x v="0"/>
    <x v="1"/>
    <n v="0.41399999999999998"/>
    <s v="H5"/>
    <s v="POL"/>
    <x v="96"/>
    <s v="Alcohols; saturated monohydric, methanol (methyl alcohol)"/>
    <s v="ALB"/>
    <s v="Albania"/>
    <x v="1"/>
    <n v="80"/>
    <s v="Kg"/>
    <n v="80"/>
  </r>
  <r>
    <n v="616"/>
    <n v="290511"/>
    <n v="10"/>
    <x v="0"/>
    <x v="1"/>
    <n v="0.01"/>
    <s v="H5"/>
    <s v="POL"/>
    <x v="96"/>
    <s v="Alcohols; saturated monohydric, methanol (methyl alcohol)"/>
    <s v="ATA"/>
    <s v="Antarctica"/>
    <x v="1"/>
    <n v="1"/>
    <s v="Kg"/>
    <n v="1"/>
  </r>
  <r>
    <n v="616"/>
    <n v="290511"/>
    <n v="40"/>
    <x v="0"/>
    <x v="1"/>
    <n v="13929.285"/>
    <s v="H5"/>
    <s v="POL"/>
    <x v="96"/>
    <s v="Alcohols; saturated monohydric, methanol (methyl alcohol)"/>
    <s v="AUT"/>
    <s v="Austria"/>
    <x v="1"/>
    <n v="33359240"/>
    <s v="Kg"/>
    <n v="33359240"/>
  </r>
  <r>
    <n v="616"/>
    <n v="290511"/>
    <n v="50"/>
    <x v="0"/>
    <x v="1"/>
    <n v="10.028"/>
    <s v="H5"/>
    <s v="POL"/>
    <x v="96"/>
    <s v="Alcohols; saturated monohydric, methanol (methyl alcohol)"/>
    <s v="BGD"/>
    <s v="Bangladesh"/>
    <x v="1"/>
    <n v="3753"/>
    <s v="Kg"/>
    <n v="3753"/>
  </r>
  <r>
    <n v="616"/>
    <n v="290511"/>
    <n v="56"/>
    <x v="0"/>
    <x v="1"/>
    <n v="352.74400000000003"/>
    <s v="H5"/>
    <s v="POL"/>
    <x v="96"/>
    <s v="Alcohols; saturated monohydric, methanol (methyl alcohol)"/>
    <s v="BEL"/>
    <s v="Belgium"/>
    <x v="1"/>
    <n v="81977"/>
    <s v="Kg"/>
    <n v="81977"/>
  </r>
  <r>
    <n v="616"/>
    <n v="290511"/>
    <n v="100"/>
    <x v="0"/>
    <x v="1"/>
    <n v="1.861"/>
    <s v="H5"/>
    <s v="POL"/>
    <x v="96"/>
    <s v="Alcohols; saturated monohydric, methanol (methyl alcohol)"/>
    <s v="BGR"/>
    <s v="Bulgaria"/>
    <x v="1"/>
    <n v="294"/>
    <s v="Kg"/>
    <n v="294"/>
  </r>
  <r>
    <n v="616"/>
    <n v="290511"/>
    <n v="112"/>
    <x v="0"/>
    <x v="1"/>
    <n v="120.492"/>
    <s v="H5"/>
    <s v="POL"/>
    <x v="96"/>
    <s v="Alcohols; saturated monohydric, methanol (methyl alcohol)"/>
    <s v="BLR"/>
    <s v="Belarus"/>
    <x v="1"/>
    <n v="28965"/>
    <s v="Kg"/>
    <n v="28965"/>
  </r>
  <r>
    <n v="616"/>
    <n v="290511"/>
    <n v="191"/>
    <x v="0"/>
    <x v="1"/>
    <n v="13.381"/>
    <s v="H5"/>
    <s v="POL"/>
    <x v="96"/>
    <s v="Alcohols; saturated monohydric, methanol (methyl alcohol)"/>
    <s v="HRV"/>
    <s v="Croatia"/>
    <x v="1"/>
    <n v="23360"/>
    <s v="Kg"/>
    <n v="23360"/>
  </r>
  <r>
    <n v="616"/>
    <n v="290511"/>
    <n v="203"/>
    <x v="0"/>
    <x v="1"/>
    <n v="28318.833999999999"/>
    <s v="H5"/>
    <s v="POL"/>
    <x v="96"/>
    <s v="Alcohols; saturated monohydric, methanol (methyl alcohol)"/>
    <s v="CZE"/>
    <s v="Czech Rep"/>
    <x v="1"/>
    <n v="66135420"/>
    <s v="Kg"/>
    <n v="66135420"/>
  </r>
  <r>
    <n v="616"/>
    <n v="290511"/>
    <n v="208"/>
    <x v="0"/>
    <x v="1"/>
    <n v="0.17599999999999999"/>
    <s v="H5"/>
    <s v="POL"/>
    <x v="96"/>
    <s v="Alcohols; saturated monohydric, methanol (methyl alcohol)"/>
    <s v="DNK"/>
    <s v="Denmark"/>
    <x v="1"/>
    <n v="16"/>
    <s v="Kg"/>
    <n v="16"/>
  </r>
  <r>
    <n v="616"/>
    <n v="290511"/>
    <n v="233"/>
    <x v="0"/>
    <x v="1"/>
    <n v="1.7999999999999999E-2"/>
    <s v="H5"/>
    <s v="POL"/>
    <x v="96"/>
    <s v="Alcohols; saturated monohydric, methanol (methyl alcohol)"/>
    <s v="EST"/>
    <s v="Estonia"/>
    <x v="1"/>
    <n v="37"/>
    <s v="Kg"/>
    <n v="37"/>
  </r>
  <r>
    <n v="616"/>
    <n v="290511"/>
    <n v="251"/>
    <x v="0"/>
    <x v="1"/>
    <n v="146.57400000000001"/>
    <s v="H5"/>
    <s v="POL"/>
    <x v="96"/>
    <s v="Alcohols; saturated monohydric, methanol (methyl alcohol)"/>
    <s v="FRA"/>
    <s v="France+Monac"/>
    <x v="1"/>
    <n v="35945"/>
    <s v="Kg"/>
    <n v="35945"/>
  </r>
  <r>
    <n v="616"/>
    <n v="290511"/>
    <n v="268"/>
    <x v="0"/>
    <x v="1"/>
    <n v="6.0629999999999997"/>
    <s v="H5"/>
    <s v="POL"/>
    <x v="96"/>
    <s v="Alcohols; saturated monohydric, methanol (methyl alcohol)"/>
    <s v="GEO"/>
    <s v="Georgia"/>
    <x v="1"/>
    <n v="1376"/>
    <s v="Kg"/>
    <n v="1376"/>
  </r>
  <r>
    <n v="616"/>
    <n v="290511"/>
    <n v="276"/>
    <x v="0"/>
    <x v="1"/>
    <n v="38383.177000000003"/>
    <s v="H5"/>
    <s v="POL"/>
    <x v="96"/>
    <s v="Alcohols; saturated monohydric, methanol (methyl alcohol)"/>
    <s v="DEU"/>
    <s v="Germany"/>
    <x v="1"/>
    <n v="87810560"/>
    <s v="Kg"/>
    <n v="87810560"/>
  </r>
  <r>
    <n v="616"/>
    <n v="290511"/>
    <n v="300"/>
    <x v="0"/>
    <x v="1"/>
    <n v="19.722000000000001"/>
    <s v="H5"/>
    <s v="POL"/>
    <x v="96"/>
    <s v="Alcohols; saturated monohydric, methanol (methyl alcohol)"/>
    <s v="GRC"/>
    <s v="Greece"/>
    <x v="1"/>
    <n v="4464"/>
    <s v="Kg"/>
    <n v="4464"/>
  </r>
  <r>
    <n v="616"/>
    <n v="290511"/>
    <n v="348"/>
    <x v="0"/>
    <x v="1"/>
    <n v="147.642"/>
    <s v="H5"/>
    <s v="POL"/>
    <x v="96"/>
    <s v="Alcohols; saturated monohydric, methanol (methyl alcohol)"/>
    <s v="HUN"/>
    <s v="Hungary"/>
    <x v="1"/>
    <n v="308453"/>
    <s v="Kg"/>
    <n v="308453"/>
  </r>
  <r>
    <n v="616"/>
    <n v="290511"/>
    <n v="352"/>
    <x v="0"/>
    <x v="1"/>
    <n v="0.34300000000000003"/>
    <s v="H5"/>
    <s v="POL"/>
    <x v="96"/>
    <s v="Alcohols; saturated monohydric, methanol (methyl alcohol)"/>
    <s v="ISL"/>
    <s v="Iceland"/>
    <x v="1"/>
    <n v="80"/>
    <s v="Kg"/>
    <n v="80"/>
  </r>
  <r>
    <n v="616"/>
    <n v="290511"/>
    <n v="360"/>
    <x v="0"/>
    <x v="1"/>
    <n v="46.95"/>
    <s v="H5"/>
    <s v="POL"/>
    <x v="96"/>
    <s v="Alcohols; saturated monohydric, methanol (methyl alcohol)"/>
    <s v="IDN"/>
    <s v="Indonesia"/>
    <x v="1"/>
    <n v="15493"/>
    <s v="Kg"/>
    <n v="15493"/>
  </r>
  <r>
    <n v="616"/>
    <n v="290511"/>
    <n v="372"/>
    <x v="0"/>
    <x v="1"/>
    <n v="59.314999999999998"/>
    <s v="H5"/>
    <s v="POL"/>
    <x v="96"/>
    <s v="Alcohols; saturated monohydric, methanol (methyl alcohol)"/>
    <s v="IRL"/>
    <s v="Ireland"/>
    <x v="1"/>
    <n v="2829"/>
    <s v="Kg"/>
    <n v="2829"/>
  </r>
  <r>
    <n v="616"/>
    <n v="290511"/>
    <n v="376"/>
    <x v="0"/>
    <x v="1"/>
    <n v="37.552"/>
    <s v="H5"/>
    <s v="POL"/>
    <x v="96"/>
    <s v="Alcohols; saturated monohydric, methanol (methyl alcohol)"/>
    <s v="ISR"/>
    <s v="Israel"/>
    <x v="1"/>
    <n v="9904"/>
    <s v="Kg"/>
    <n v="9904"/>
  </r>
  <r>
    <n v="616"/>
    <n v="290511"/>
    <n v="380"/>
    <x v="0"/>
    <x v="1"/>
    <n v="4.3109999999999999"/>
    <s v="H5"/>
    <s v="POL"/>
    <x v="96"/>
    <s v="Alcohols; saturated monohydric, methanol (methyl alcohol)"/>
    <s v="ITA"/>
    <s v="Italy"/>
    <x v="1"/>
    <n v="865"/>
    <s v="Kg"/>
    <n v="865"/>
  </r>
  <r>
    <n v="616"/>
    <n v="290511"/>
    <n v="400"/>
    <x v="0"/>
    <x v="1"/>
    <n v="4.7009999999999996"/>
    <s v="H5"/>
    <s v="POL"/>
    <x v="96"/>
    <s v="Alcohols; saturated monohydric, methanol (methyl alcohol)"/>
    <s v="JOR"/>
    <s v="Jordan"/>
    <x v="1"/>
    <n v="1659"/>
    <s v="Kg"/>
    <n v="1659"/>
  </r>
  <r>
    <n v="616"/>
    <n v="290511"/>
    <n v="428"/>
    <x v="0"/>
    <x v="1"/>
    <n v="0.221"/>
    <s v="H5"/>
    <s v="POL"/>
    <x v="96"/>
    <s v="Alcohols; saturated monohydric, methanol (methyl alcohol)"/>
    <s v="LVA"/>
    <s v="Latvia"/>
    <x v="1"/>
    <n v="31"/>
    <s v="Kg"/>
    <n v="31"/>
  </r>
  <r>
    <n v="616"/>
    <n v="290511"/>
    <n v="440"/>
    <x v="0"/>
    <x v="1"/>
    <n v="41.555999999999997"/>
    <s v="H5"/>
    <s v="POL"/>
    <x v="96"/>
    <s v="Alcohols; saturated monohydric, methanol (methyl alcohol)"/>
    <s v="LTU"/>
    <s v="Lithuania"/>
    <x v="1"/>
    <n v="82755"/>
    <s v="Kg"/>
    <n v="82755"/>
  </r>
  <r>
    <n v="616"/>
    <n v="290511"/>
    <n v="458"/>
    <x v="0"/>
    <x v="1"/>
    <n v="25.651"/>
    <s v="H5"/>
    <s v="POL"/>
    <x v="96"/>
    <s v="Alcohols; saturated monohydric, methanol (methyl alcohol)"/>
    <s v="MYS"/>
    <s v="Malaysia"/>
    <x v="1"/>
    <n v="9982"/>
    <s v="Kg"/>
    <n v="9982"/>
  </r>
  <r>
    <n v="616"/>
    <n v="290511"/>
    <n v="470"/>
    <x v="0"/>
    <x v="1"/>
    <n v="11.98"/>
    <s v="H5"/>
    <s v="POL"/>
    <x v="96"/>
    <s v="Alcohols; saturated monohydric, methanol (methyl alcohol)"/>
    <s v="MLT"/>
    <s v="Malta"/>
    <x v="1"/>
    <n v="3745"/>
    <s v="Kg"/>
    <n v="3745"/>
  </r>
  <r>
    <n v="616"/>
    <n v="290511"/>
    <n v="498"/>
    <x v="0"/>
    <x v="1"/>
    <n v="2.7829999999999999"/>
    <s v="H5"/>
    <s v="POL"/>
    <x v="96"/>
    <s v="Alcohols; saturated monohydric, methanol (methyl alcohol)"/>
    <s v="MDA"/>
    <s v="Rep.Moldova"/>
    <x v="1"/>
    <n v="3963"/>
    <s v="Kg"/>
    <n v="3963"/>
  </r>
  <r>
    <n v="616"/>
    <n v="290511"/>
    <n v="512"/>
    <x v="0"/>
    <x v="1"/>
    <n v="1.3660000000000001"/>
    <s v="H5"/>
    <s v="POL"/>
    <x v="96"/>
    <s v="Alcohols; saturated monohydric, methanol (methyl alcohol)"/>
    <s v="OMN"/>
    <s v="Oman"/>
    <x v="1"/>
    <n v="498"/>
    <s v="Kg"/>
    <n v="498"/>
  </r>
  <r>
    <n v="616"/>
    <n v="290511"/>
    <n v="528"/>
    <x v="0"/>
    <x v="1"/>
    <n v="500.50599999999997"/>
    <s v="H5"/>
    <s v="POL"/>
    <x v="96"/>
    <s v="Alcohols; saturated monohydric, methanol (methyl alcohol)"/>
    <s v="NLD"/>
    <s v="Netherlands"/>
    <x v="1"/>
    <n v="51722"/>
    <s v="Kg"/>
    <n v="51722"/>
  </r>
  <r>
    <n v="616"/>
    <n v="290511"/>
    <n v="579"/>
    <x v="0"/>
    <x v="1"/>
    <n v="3.1440000000000001"/>
    <s v="H5"/>
    <s v="POL"/>
    <x v="96"/>
    <s v="Alcohols; saturated monohydric, methanol (methyl alcohol)"/>
    <s v="NOR"/>
    <s v="Norway,Sb,JM"/>
    <x v="1"/>
    <n v="383"/>
    <s v="Kg"/>
    <n v="383"/>
  </r>
  <r>
    <n v="616"/>
    <n v="290511"/>
    <n v="608"/>
    <x v="0"/>
    <x v="1"/>
    <n v="5.1130000000000004"/>
    <s v="H5"/>
    <s v="POL"/>
    <x v="96"/>
    <s v="Alcohols; saturated monohydric, methanol (methyl alcohol)"/>
    <s v="PHL"/>
    <s v="Philippines"/>
    <x v="1"/>
    <n v="1856"/>
    <s v="Kg"/>
    <n v="1856"/>
  </r>
  <r>
    <n v="616"/>
    <n v="290511"/>
    <n v="620"/>
    <x v="0"/>
    <x v="1"/>
    <n v="0.10100000000000001"/>
    <s v="H5"/>
    <s v="POL"/>
    <x v="96"/>
    <s v="Alcohols; saturated monohydric, methanol (methyl alcohol)"/>
    <s v="PRT"/>
    <s v="Portugal"/>
    <x v="1"/>
    <n v="14"/>
    <s v="Kg"/>
    <n v="14"/>
  </r>
  <r>
    <n v="616"/>
    <n v="290511"/>
    <n v="634"/>
    <x v="0"/>
    <x v="1"/>
    <n v="1.4330000000000001"/>
    <s v="H5"/>
    <s v="POL"/>
    <x v="96"/>
    <s v="Alcohols; saturated monohydric, methanol (methyl alcohol)"/>
    <s v="QAT"/>
    <s v="Qatar"/>
    <x v="1"/>
    <n v="253"/>
    <s v="Kg"/>
    <n v="253"/>
  </r>
  <r>
    <n v="616"/>
    <n v="290511"/>
    <n v="642"/>
    <x v="0"/>
    <x v="1"/>
    <n v="1.032"/>
    <s v="H5"/>
    <s v="POL"/>
    <x v="96"/>
    <s v="Alcohols; saturated monohydric, methanol (methyl alcohol)"/>
    <s v="ROM"/>
    <s v="Romania"/>
    <x v="1"/>
    <n v="155"/>
    <s v="Kg"/>
    <n v="155"/>
  </r>
  <r>
    <n v="616"/>
    <n v="290511"/>
    <n v="688"/>
    <x v="0"/>
    <x v="1"/>
    <n v="0.14599999999999999"/>
    <s v="H5"/>
    <s v="POL"/>
    <x v="96"/>
    <s v="Alcohols; saturated monohydric, methanol (methyl alcohol)"/>
    <s v="SER"/>
    <s v="Yugoslavia"/>
    <x v="1"/>
    <n v="16"/>
    <s v="Kg"/>
    <n v="16"/>
  </r>
  <r>
    <n v="616"/>
    <n v="290511"/>
    <n v="702"/>
    <x v="0"/>
    <x v="1"/>
    <n v="3.2000000000000001E-2"/>
    <s v="H5"/>
    <s v="POL"/>
    <x v="96"/>
    <s v="Alcohols; saturated monohydric, methanol (methyl alcohol)"/>
    <s v="SGP"/>
    <s v="Singapore"/>
    <x v="1"/>
    <n v="12"/>
    <s v="Kg"/>
    <n v="12"/>
  </r>
  <r>
    <n v="616"/>
    <n v="290511"/>
    <n v="703"/>
    <x v="0"/>
    <x v="1"/>
    <n v="1699.038"/>
    <s v="H5"/>
    <s v="POL"/>
    <x v="96"/>
    <s v="Alcohols; saturated monohydric, methanol (methyl alcohol)"/>
    <s v="SVK"/>
    <s v="Slovakia"/>
    <x v="1"/>
    <n v="3834064"/>
    <s v="Kg"/>
    <n v="3834064"/>
  </r>
  <r>
    <n v="616"/>
    <n v="290511"/>
    <n v="705"/>
    <x v="0"/>
    <x v="1"/>
    <n v="126.303"/>
    <s v="H5"/>
    <s v="POL"/>
    <x v="96"/>
    <s v="Alcohols; saturated monohydric, methanol (methyl alcohol)"/>
    <s v="SVN"/>
    <s v="Slovenia"/>
    <x v="1"/>
    <n v="36571"/>
    <s v="Kg"/>
    <n v="36571"/>
  </r>
  <r>
    <n v="616"/>
    <n v="290511"/>
    <n v="724"/>
    <x v="0"/>
    <x v="1"/>
    <n v="71.8"/>
    <s v="H5"/>
    <s v="POL"/>
    <x v="96"/>
    <s v="Alcohols; saturated monohydric, methanol (methyl alcohol)"/>
    <s v="ESP"/>
    <s v="Spain"/>
    <x v="1"/>
    <n v="16916"/>
    <s v="Kg"/>
    <n v="16916"/>
  </r>
  <r>
    <n v="616"/>
    <n v="290511"/>
    <n v="752"/>
    <x v="0"/>
    <x v="1"/>
    <n v="1.45"/>
    <s v="H5"/>
    <s v="POL"/>
    <x v="96"/>
    <s v="Alcohols; saturated monohydric, methanol (methyl alcohol)"/>
    <s v="SWE"/>
    <s v="Sweden"/>
    <x v="1"/>
    <n v="845"/>
    <s v="Kg"/>
    <n v="845"/>
  </r>
  <r>
    <n v="616"/>
    <n v="290511"/>
    <n v="757"/>
    <x v="0"/>
    <x v="1"/>
    <n v="53.773000000000003"/>
    <s v="H5"/>
    <s v="POL"/>
    <x v="96"/>
    <s v="Alcohols; saturated monohydric, methanol (methyl alcohol)"/>
    <s v="CHE"/>
    <s v="Switz.Liecht"/>
    <x v="1"/>
    <n v="11501"/>
    <s v="Kg"/>
    <n v="11501"/>
  </r>
  <r>
    <n v="616"/>
    <n v="290511"/>
    <n v="764"/>
    <x v="0"/>
    <x v="1"/>
    <n v="49.182000000000002"/>
    <s v="H5"/>
    <s v="POL"/>
    <x v="96"/>
    <s v="Alcohols; saturated monohydric, methanol (methyl alcohol)"/>
    <s v="THA"/>
    <s v="Thailand"/>
    <x v="1"/>
    <n v="18202"/>
    <s v="Kg"/>
    <n v="18202"/>
  </r>
  <r>
    <n v="616"/>
    <n v="290511"/>
    <n v="792"/>
    <x v="0"/>
    <x v="1"/>
    <n v="443.89499999999998"/>
    <s v="H5"/>
    <s v="POL"/>
    <x v="96"/>
    <s v="Alcohols; saturated monohydric, methanol (methyl alcohol)"/>
    <s v="TUR"/>
    <s v="Turkey"/>
    <x v="1"/>
    <n v="136510"/>
    <s v="Kg"/>
    <n v="136510"/>
  </r>
  <r>
    <n v="616"/>
    <n v="290511"/>
    <n v="804"/>
    <x v="0"/>
    <x v="1"/>
    <n v="250.458"/>
    <s v="H5"/>
    <s v="POL"/>
    <x v="96"/>
    <s v="Alcohols; saturated monohydric, methanol (methyl alcohol)"/>
    <s v="UKR"/>
    <s v="Ukraine"/>
    <x v="1"/>
    <n v="428270"/>
    <s v="Kg"/>
    <n v="428270"/>
  </r>
  <r>
    <n v="616"/>
    <n v="290511"/>
    <n v="826"/>
    <x v="0"/>
    <x v="1"/>
    <n v="38.229999999999997"/>
    <s v="H5"/>
    <s v="POL"/>
    <x v="96"/>
    <s v="Alcohols; saturated monohydric, methanol (methyl alcohol)"/>
    <s v="GBR"/>
    <s v="Untd.Kingdom"/>
    <x v="1"/>
    <n v="5470"/>
    <s v="Kg"/>
    <n v="5470"/>
  </r>
  <r>
    <n v="616"/>
    <n v="290511"/>
    <n v="842"/>
    <x v="0"/>
    <x v="1"/>
    <n v="5.0000000000000001E-3"/>
    <s v="H5"/>
    <s v="POL"/>
    <x v="96"/>
    <s v="Alcohols; saturated monohydric, methanol (methyl alcohol)"/>
    <s v="USA"/>
    <s v="USA,PR,USVI"/>
    <x v="1"/>
    <n v="15"/>
    <s v="Kg"/>
    <n v="15"/>
  </r>
  <r>
    <n v="620"/>
    <n v="290511"/>
    <n v="0"/>
    <x v="0"/>
    <x v="1"/>
    <n v="7897.3368263971197"/>
    <s v="H5"/>
    <s v="PRT"/>
    <x v="97"/>
    <s v="Alcohols; saturated monohydric, methanol (methyl alcohol)"/>
    <s v="WLD"/>
    <s v="World"/>
    <x v="1"/>
    <n v="16861454.27"/>
    <s v="Kg"/>
    <n v="16861454.27"/>
  </r>
  <r>
    <n v="620"/>
    <n v="290511"/>
    <n v="24"/>
    <x v="0"/>
    <x v="1"/>
    <n v="10.590256735740001"/>
    <s v="H5"/>
    <s v="PRT"/>
    <x v="97"/>
    <s v="Alcohols; saturated monohydric, methanol (methyl alcohol)"/>
    <s v="AGO"/>
    <s v="Angola"/>
    <x v="1"/>
    <n v="2252.2199999999998"/>
    <s v="Kg"/>
    <n v="2252.2199999999998"/>
  </r>
  <r>
    <n v="620"/>
    <n v="290511"/>
    <n v="56"/>
    <x v="0"/>
    <x v="1"/>
    <n v="0.84447658134000003"/>
    <s v="H5"/>
    <s v="PRT"/>
    <x v="97"/>
    <s v="Alcohols; saturated monohydric, methanol (methyl alcohol)"/>
    <s v="BEL"/>
    <s v="Belgium"/>
    <x v="1"/>
    <n v="252"/>
    <s v="Kg"/>
    <n v="252"/>
  </r>
  <r>
    <n v="620"/>
    <n v="290511"/>
    <n v="132"/>
    <x v="0"/>
    <x v="1"/>
    <n v="3.2052262401"/>
    <s v="H5"/>
    <s v="PRT"/>
    <x v="97"/>
    <s v="Alcohols; saturated monohydric, methanol (methyl alcohol)"/>
    <s v="CPV"/>
    <s v="Cape Verde"/>
    <x v="1"/>
    <n v="128.25"/>
    <s v="Kg"/>
    <n v="128.25"/>
  </r>
  <r>
    <n v="620"/>
    <n v="290511"/>
    <n v="203"/>
    <x v="0"/>
    <x v="1"/>
    <n v="4.2578651160000001E-2"/>
    <s v="H5"/>
    <s v="PRT"/>
    <x v="97"/>
    <s v="Alcohols; saturated monohydric, methanol (methyl alcohol)"/>
    <s v="CZE"/>
    <s v="Czech Rep"/>
    <x v="1"/>
    <n v="12"/>
    <s v="Kg"/>
    <n v="12"/>
  </r>
  <r>
    <n v="620"/>
    <n v="290511"/>
    <n v="251"/>
    <x v="0"/>
    <x v="1"/>
    <n v="0.30278151935999997"/>
    <s v="H5"/>
    <s v="PRT"/>
    <x v="97"/>
    <s v="Alcohols; saturated monohydric, methanol (methyl alcohol)"/>
    <s v="FRA"/>
    <s v="France+Monac"/>
    <x v="1"/>
    <n v="35"/>
    <s v="Kg"/>
    <n v="35"/>
  </r>
  <r>
    <n v="620"/>
    <n v="290511"/>
    <n v="276"/>
    <x v="0"/>
    <x v="1"/>
    <n v="0.16913186432999999"/>
    <s v="H5"/>
    <s v="PRT"/>
    <x v="97"/>
    <s v="Alcohols; saturated monohydric, methanol (methyl alcohol)"/>
    <s v="DEU"/>
    <s v="Germany"/>
    <x v="1"/>
    <n v="48"/>
    <s v="Kg"/>
    <n v="48"/>
  </r>
  <r>
    <n v="620"/>
    <n v="290511"/>
    <n v="300"/>
    <x v="0"/>
    <x v="1"/>
    <n v="1.9609834339800001"/>
    <s v="H5"/>
    <s v="PRT"/>
    <x v="97"/>
    <s v="Alcohols; saturated monohydric, methanol (methyl alcohol)"/>
    <s v="GRC"/>
    <s v="Greece"/>
    <x v="1"/>
    <n v="5481.15"/>
    <s v="Kg"/>
    <n v="5481.15"/>
  </r>
  <r>
    <n v="620"/>
    <n v="290511"/>
    <n v="324"/>
    <x v="0"/>
    <x v="1"/>
    <n v="5.9137015500000001E-2"/>
    <s v="H5"/>
    <s v="PRT"/>
    <x v="97"/>
    <s v="Alcohols; saturated monohydric, methanol (methyl alcohol)"/>
    <s v="GIN"/>
    <s v="Guinea"/>
    <x v="1"/>
    <n v="5.53"/>
    <s v="Kg"/>
    <n v="5.53"/>
  </r>
  <r>
    <n v="620"/>
    <n v="290511"/>
    <n v="404"/>
    <x v="0"/>
    <x v="1"/>
    <n v="1.56831365106"/>
    <s v="H5"/>
    <s v="PRT"/>
    <x v="97"/>
    <s v="Alcohols; saturated monohydric, methanol (methyl alcohol)"/>
    <s v="KEN"/>
    <s v="Kenya"/>
    <x v="1"/>
    <n v="100"/>
    <s v="Kg"/>
    <n v="100"/>
  </r>
  <r>
    <n v="620"/>
    <n v="290511"/>
    <n v="442"/>
    <x v="0"/>
    <x v="1"/>
    <n v="2.8847036160899999"/>
    <s v="H5"/>
    <s v="PRT"/>
    <x v="97"/>
    <s v="Alcohols; saturated monohydric, methanol (methyl alcohol)"/>
    <s v="LUX"/>
    <s v="Luxemberg"/>
    <x v="1"/>
    <n v="813"/>
    <s v="Kg"/>
    <n v="813"/>
  </r>
  <r>
    <n v="620"/>
    <n v="290511"/>
    <n v="512"/>
    <x v="0"/>
    <x v="1"/>
    <n v="0.54642602322"/>
    <s v="H5"/>
    <s v="PRT"/>
    <x v="97"/>
    <s v="Alcohols; saturated monohydric, methanol (methyl alcohol)"/>
    <s v="OMN"/>
    <s v="Oman"/>
    <x v="1"/>
    <n v="21.84"/>
    <s v="Kg"/>
    <n v="21.84"/>
  </r>
  <r>
    <n v="620"/>
    <n v="290511"/>
    <n v="624"/>
    <x v="0"/>
    <x v="1"/>
    <n v="0.1301014341"/>
    <s v="H5"/>
    <s v="PRT"/>
    <x v="97"/>
    <s v="Alcohols; saturated monohydric, methanol (methyl alcohol)"/>
    <s v="GNB"/>
    <s v="GuineaBissau"/>
    <x v="1"/>
    <n v="36"/>
    <s v="Kg"/>
    <n v="36"/>
  </r>
  <r>
    <n v="620"/>
    <n v="290511"/>
    <n v="678"/>
    <x v="0"/>
    <x v="1"/>
    <n v="0.48847174802999999"/>
    <s v="H5"/>
    <s v="PRT"/>
    <x v="97"/>
    <s v="Alcohols; saturated monohydric, methanol (methyl alcohol)"/>
    <s v="STP"/>
    <s v="Sao Tome Prn"/>
    <x v="1"/>
    <n v="50"/>
    <s v="Kg"/>
    <n v="50"/>
  </r>
  <r>
    <n v="620"/>
    <n v="290511"/>
    <n v="724"/>
    <x v="0"/>
    <x v="1"/>
    <n v="7874.4969282707098"/>
    <s v="H5"/>
    <s v="PRT"/>
    <x v="97"/>
    <s v="Alcohols; saturated monohydric, methanol (methyl alcohol)"/>
    <s v="ESP"/>
    <s v="Spain"/>
    <x v="1"/>
    <n v="16852204.780000001"/>
    <s v="Kg"/>
    <n v="16852204.780000001"/>
  </r>
  <r>
    <n v="620"/>
    <n v="290511"/>
    <n v="757"/>
    <x v="0"/>
    <x v="1"/>
    <n v="4.7309612399999999E-2"/>
    <s v="H5"/>
    <s v="PRT"/>
    <x v="97"/>
    <s v="Alcohols; saturated monohydric, methanol (methyl alcohol)"/>
    <s v="CHE"/>
    <s v="Switz.Liecht"/>
    <x v="1"/>
    <n v="14.5"/>
    <s v="Kg"/>
    <n v="14.5"/>
  </r>
  <r>
    <n v="642"/>
    <n v="290511"/>
    <n v="0"/>
    <x v="0"/>
    <x v="1"/>
    <n v="13168.42057"/>
    <s v="H5"/>
    <s v="ROM"/>
    <x v="99"/>
    <s v="Alcohols; saturated monohydric, methanol (methyl alcohol)"/>
    <s v="WLD"/>
    <s v="World"/>
    <x v="1"/>
    <n v="27477491"/>
    <s v="Kg"/>
    <n v="27477491"/>
  </r>
  <r>
    <n v="642"/>
    <n v="290511"/>
    <n v="100"/>
    <x v="0"/>
    <x v="1"/>
    <n v="11386.031859999999"/>
    <s v="H5"/>
    <s v="ROM"/>
    <x v="99"/>
    <s v="Alcohols; saturated monohydric, methanol (methyl alcohol)"/>
    <s v="BGR"/>
    <s v="Bulgaria"/>
    <x v="1"/>
    <n v="23903691"/>
    <s v="Kg"/>
    <n v="23903691"/>
  </r>
  <r>
    <n v="642"/>
    <n v="290511"/>
    <n v="251"/>
    <x v="0"/>
    <x v="1"/>
    <n v="6.2700000000000004E-3"/>
    <s v="H5"/>
    <s v="ROM"/>
    <x v="99"/>
    <s v="Alcohols; saturated monohydric, methanol (methyl alcohol)"/>
    <s v="FRA"/>
    <s v="France+Monac"/>
    <x v="1"/>
    <n v="22"/>
    <s v="Kg"/>
    <n v="22"/>
  </r>
  <r>
    <n v="642"/>
    <n v="290511"/>
    <n v="276"/>
    <x v="0"/>
    <x v="1"/>
    <n v="22.435980000000001"/>
    <s v="H5"/>
    <s v="ROM"/>
    <x v="99"/>
    <s v="Alcohols; saturated monohydric, methanol (methyl alcohol)"/>
    <s v="DEU"/>
    <s v="Germany"/>
    <x v="1"/>
    <n v="46859"/>
    <s v="Kg"/>
    <n v="46859"/>
  </r>
  <r>
    <n v="642"/>
    <n v="290511"/>
    <n v="300"/>
    <x v="0"/>
    <x v="1"/>
    <n v="1037.35682"/>
    <s v="H5"/>
    <s v="ROM"/>
    <x v="99"/>
    <s v="Alcohols; saturated monohydric, methanol (methyl alcohol)"/>
    <s v="GRC"/>
    <s v="Greece"/>
    <x v="1"/>
    <n v="1915423"/>
    <s v="Kg"/>
    <n v="1915423"/>
  </r>
  <r>
    <n v="642"/>
    <n v="290511"/>
    <n v="348"/>
    <x v="0"/>
    <x v="1"/>
    <n v="571.00819999999999"/>
    <s v="H5"/>
    <s v="ROM"/>
    <x v="99"/>
    <s v="Alcohols; saturated monohydric, methanol (methyl alcohol)"/>
    <s v="HUN"/>
    <s v="Hungary"/>
    <x v="1"/>
    <n v="1287616"/>
    <s v="Kg"/>
    <n v="1287616"/>
  </r>
  <r>
    <n v="642"/>
    <n v="290511"/>
    <n v="380"/>
    <x v="0"/>
    <x v="1"/>
    <n v="0.17018"/>
    <s v="H5"/>
    <s v="ROM"/>
    <x v="99"/>
    <s v="Alcohols; saturated monohydric, methanol (methyl alcohol)"/>
    <s v="ITA"/>
    <s v="Italy"/>
    <x v="1"/>
    <n v="597"/>
    <s v="Kg"/>
    <n v="597"/>
  </r>
  <r>
    <n v="642"/>
    <n v="290511"/>
    <n v="498"/>
    <x v="0"/>
    <x v="1"/>
    <n v="121.21172"/>
    <s v="H5"/>
    <s v="ROM"/>
    <x v="99"/>
    <s v="Alcohols; saturated monohydric, methanol (methyl alcohol)"/>
    <s v="MDA"/>
    <s v="Rep.Moldova"/>
    <x v="1"/>
    <n v="251783"/>
    <s v="Kg"/>
    <n v="251783"/>
  </r>
  <r>
    <n v="642"/>
    <n v="290511"/>
    <n v="703"/>
    <x v="0"/>
    <x v="1"/>
    <n v="30.199539999999999"/>
    <s v="H5"/>
    <s v="ROM"/>
    <x v="99"/>
    <s v="Alcohols; saturated monohydric, methanol (methyl alcohol)"/>
    <s v="SVK"/>
    <s v="Slovakia"/>
    <x v="1"/>
    <n v="71500"/>
    <s v="Kg"/>
    <n v="71500"/>
  </r>
  <r>
    <n v="643"/>
    <n v="290511"/>
    <n v="0"/>
    <x v="0"/>
    <x v="1"/>
    <n v="633206.80706999998"/>
    <s v="H5"/>
    <s v="RUS"/>
    <x v="100"/>
    <s v="Alcohols; saturated monohydric, methanol (methyl alcohol)"/>
    <s v="WLD"/>
    <s v="World"/>
    <x v="1"/>
    <n v="1896269739.04"/>
    <s v="Kg"/>
    <n v="1896269739.04"/>
  </r>
  <r>
    <n v="643"/>
    <n v="290511"/>
    <n v="112"/>
    <x v="0"/>
    <x v="1"/>
    <n v="40180.982279999997"/>
    <s v="H5"/>
    <s v="RUS"/>
    <x v="100"/>
    <s v="Alcohols; saturated monohydric, methanol (methyl alcohol)"/>
    <s v="BLR"/>
    <s v="Belarus"/>
    <x v="1"/>
    <n v="122229117.5"/>
    <s v="Kg"/>
    <n v="122229117.5"/>
  </r>
  <r>
    <n v="643"/>
    <n v="290511"/>
    <n v="203"/>
    <x v="0"/>
    <x v="1"/>
    <n v="191.53640999999999"/>
    <s v="H5"/>
    <s v="RUS"/>
    <x v="100"/>
    <s v="Alcohols; saturated monohydric, methanol (methyl alcohol)"/>
    <s v="CZE"/>
    <s v="Czech Rep"/>
    <x v="1"/>
    <n v="291840"/>
    <s v="Kg"/>
    <n v="291840"/>
  </r>
  <r>
    <n v="643"/>
    <n v="290511"/>
    <n v="233"/>
    <x v="0"/>
    <x v="1"/>
    <n v="143.74006"/>
    <s v="H5"/>
    <s v="RUS"/>
    <x v="100"/>
    <s v="Alcohols; saturated monohydric, methanol (methyl alcohol)"/>
    <s v="EST"/>
    <s v="Estonia"/>
    <x v="1"/>
    <n v="352350"/>
    <s v="Kg"/>
    <n v="352350"/>
  </r>
  <r>
    <n v="643"/>
    <n v="290511"/>
    <n v="246"/>
    <x v="0"/>
    <x v="1"/>
    <n v="236829.76024999999"/>
    <s v="H5"/>
    <s v="RUS"/>
    <x v="100"/>
    <s v="Alcohols; saturated monohydric, methanol (methyl alcohol)"/>
    <s v="FIN"/>
    <s v="Finland"/>
    <x v="1"/>
    <n v="787126608.10000002"/>
    <s v="Kg"/>
    <n v="787126608.10000002"/>
  </r>
  <r>
    <n v="643"/>
    <n v="290511"/>
    <n v="268"/>
    <x v="0"/>
    <x v="1"/>
    <n v="9.6651299999999996"/>
    <s v="H5"/>
    <s v="RUS"/>
    <x v="100"/>
    <s v="Alcohols; saturated monohydric, methanol (methyl alcohol)"/>
    <s v="GEO"/>
    <s v="Georgia"/>
    <x v="1"/>
    <n v="23700"/>
    <s v="Kg"/>
    <n v="23700"/>
  </r>
  <r>
    <n v="643"/>
    <n v="290511"/>
    <n v="276"/>
    <x v="0"/>
    <x v="1"/>
    <n v="914.69848999999999"/>
    <s v="H5"/>
    <s v="RUS"/>
    <x v="100"/>
    <s v="Alcohols; saturated monohydric, methanol (methyl alcohol)"/>
    <s v="DEU"/>
    <s v="Germany"/>
    <x v="1"/>
    <n v="2524630"/>
    <s v="Kg"/>
    <n v="2524630"/>
  </r>
  <r>
    <n v="643"/>
    <n v="290511"/>
    <n v="398"/>
    <x v="0"/>
    <x v="1"/>
    <n v="12508.430850000001"/>
    <s v="H5"/>
    <s v="RUS"/>
    <x v="100"/>
    <s v="Alcohols; saturated monohydric, methanol (methyl alcohol)"/>
    <s v="KAZ"/>
    <s v="Kazakhstan"/>
    <x v="1"/>
    <n v="30475467.48"/>
    <s v="Kg"/>
    <n v="30475467.48"/>
  </r>
  <r>
    <n v="643"/>
    <n v="290511"/>
    <n v="417"/>
    <x v="0"/>
    <x v="1"/>
    <n v="0.12071"/>
    <s v="H5"/>
    <s v="RUS"/>
    <x v="100"/>
    <s v="Alcohols; saturated monohydric, methanol (methyl alcohol)"/>
    <s v="KGZ"/>
    <s v="Kyrgyzstan"/>
    <x v="1"/>
    <n v="9.9"/>
    <s v="Kg"/>
    <n v="9.9"/>
  </r>
  <r>
    <n v="643"/>
    <n v="290511"/>
    <n v="428"/>
    <x v="0"/>
    <x v="1"/>
    <n v="3830.4918699999998"/>
    <s v="H5"/>
    <s v="RUS"/>
    <x v="100"/>
    <s v="Alcohols; saturated monohydric, methanol (methyl alcohol)"/>
    <s v="LVA"/>
    <s v="Latvia"/>
    <x v="1"/>
    <n v="12134960"/>
    <s v="Kg"/>
    <n v="12134960"/>
  </r>
  <r>
    <n v="643"/>
    <n v="290511"/>
    <n v="440"/>
    <x v="0"/>
    <x v="1"/>
    <n v="29928.177510000001"/>
    <s v="H5"/>
    <s v="RUS"/>
    <x v="100"/>
    <s v="Alcohols; saturated monohydric, methanol (methyl alcohol)"/>
    <s v="LTU"/>
    <s v="Lithuania"/>
    <x v="1"/>
    <n v="83558920"/>
    <s v="Kg"/>
    <n v="83558920"/>
  </r>
  <r>
    <n v="643"/>
    <n v="290511"/>
    <n v="498"/>
    <x v="0"/>
    <x v="1"/>
    <n v="79.833290000000005"/>
    <s v="H5"/>
    <s v="RUS"/>
    <x v="100"/>
    <s v="Alcohols; saturated monohydric, methanol (methyl alcohol)"/>
    <s v="MDA"/>
    <s v="Rep.Moldova"/>
    <x v="1"/>
    <n v="176220"/>
    <s v="Kg"/>
    <n v="176220"/>
  </r>
  <r>
    <n v="643"/>
    <n v="290511"/>
    <n v="528"/>
    <x v="0"/>
    <x v="1"/>
    <n v="53753.028279999999"/>
    <s v="H5"/>
    <s v="RUS"/>
    <x v="100"/>
    <s v="Alcohols; saturated monohydric, methanol (methyl alcohol)"/>
    <s v="NLD"/>
    <s v="Netherlands"/>
    <x v="1"/>
    <n v="157120680"/>
    <s v="Kg"/>
    <n v="157120680"/>
  </r>
  <r>
    <n v="643"/>
    <n v="290511"/>
    <n v="616"/>
    <x v="0"/>
    <x v="1"/>
    <n v="117128.73357"/>
    <s v="H5"/>
    <s v="RUS"/>
    <x v="100"/>
    <s v="Alcohols; saturated monohydric, methanol (methyl alcohol)"/>
    <s v="POL"/>
    <s v="Poland"/>
    <x v="1"/>
    <n v="328832510"/>
    <s v="Kg"/>
    <n v="328832510"/>
  </r>
  <r>
    <n v="643"/>
    <n v="290511"/>
    <n v="642"/>
    <x v="0"/>
    <x v="1"/>
    <n v="29070.65424"/>
    <s v="H5"/>
    <s v="RUS"/>
    <x v="100"/>
    <s v="Alcohols; saturated monohydric, methanol (methyl alcohol)"/>
    <s v="ROM"/>
    <s v="Romania"/>
    <x v="1"/>
    <n v="79640650"/>
    <s v="Kg"/>
    <n v="79640650"/>
  </r>
  <r>
    <n v="643"/>
    <n v="290511"/>
    <n v="703"/>
    <x v="0"/>
    <x v="1"/>
    <n v="75872.823990000004"/>
    <s v="H5"/>
    <s v="RUS"/>
    <x v="100"/>
    <s v="Alcohols; saturated monohydric, methanol (methyl alcohol)"/>
    <s v="SVK"/>
    <s v="Slovakia"/>
    <x v="1"/>
    <n v="202909800"/>
    <s v="Kg"/>
    <n v="202909800"/>
  </r>
  <r>
    <n v="643"/>
    <n v="290511"/>
    <n v="762"/>
    <x v="0"/>
    <x v="1"/>
    <n v="8.8550000000000004E-2"/>
    <s v="H5"/>
    <s v="RUS"/>
    <x v="100"/>
    <s v="Alcohols; saturated monohydric, methanol (methyl alcohol)"/>
    <s v="TJK"/>
    <s v="Tajikistan"/>
    <x v="1"/>
    <n v="5"/>
    <s v="Kg"/>
    <n v="5"/>
  </r>
  <r>
    <n v="643"/>
    <n v="290511"/>
    <n v="792"/>
    <x v="0"/>
    <x v="1"/>
    <n v="1951.53872"/>
    <s v="H5"/>
    <s v="RUS"/>
    <x v="100"/>
    <s v="Alcohols; saturated monohydric, methanol (methyl alcohol)"/>
    <s v="TUR"/>
    <s v="Turkey"/>
    <x v="1"/>
    <n v="6423400"/>
    <s v="Kg"/>
    <n v="6423400"/>
  </r>
  <r>
    <n v="643"/>
    <n v="290511"/>
    <n v="804"/>
    <x v="0"/>
    <x v="1"/>
    <n v="26205.690709999999"/>
    <s v="H5"/>
    <s v="RUS"/>
    <x v="100"/>
    <s v="Alcohols; saturated monohydric, methanol (methyl alcohol)"/>
    <s v="UKR"/>
    <s v="Ukraine"/>
    <x v="1"/>
    <n v="70723950"/>
    <s v="Kg"/>
    <n v="70723950"/>
  </r>
  <r>
    <n v="643"/>
    <n v="290511"/>
    <n v="826"/>
    <x v="0"/>
    <x v="1"/>
    <n v="4592.3703500000001"/>
    <s v="H5"/>
    <s v="RUS"/>
    <x v="100"/>
    <s v="Alcohols; saturated monohydric, methanol (methyl alcohol)"/>
    <s v="GBR"/>
    <s v="Untd.Kingdom"/>
    <x v="1"/>
    <n v="11701790"/>
    <s v="Kg"/>
    <n v="11701790"/>
  </r>
  <r>
    <n v="643"/>
    <n v="290511"/>
    <n v="860"/>
    <x v="0"/>
    <x v="1"/>
    <n v="14.44181"/>
    <s v="H5"/>
    <s v="RUS"/>
    <x v="100"/>
    <s v="Alcohols; saturated monohydric, methanol (methyl alcohol)"/>
    <s v="UZB"/>
    <s v="Uzbekistan"/>
    <x v="1"/>
    <n v="23131.06"/>
    <s v="Kg"/>
    <n v="23131.06"/>
  </r>
  <r>
    <n v="682"/>
    <n v="290511"/>
    <n v="0"/>
    <x v="0"/>
    <x v="1"/>
    <n v="1594218.42467787"/>
    <s v="H5"/>
    <s v="SAU"/>
    <x v="101"/>
    <s v="Alcohols; saturated monohydric, methanol (methyl alcohol)"/>
    <s v="WLD"/>
    <s v="World"/>
    <x v="1"/>
    <n v="4507082315"/>
    <s v="Kg"/>
    <n v="4507082315"/>
  </r>
  <r>
    <n v="682"/>
    <n v="290511"/>
    <n v="48"/>
    <x v="0"/>
    <x v="1"/>
    <n v="48.450665455399999"/>
    <s v="H5"/>
    <s v="SAU"/>
    <x v="101"/>
    <s v="Alcohols; saturated monohydric, methanol (methyl alcohol)"/>
    <s v="BHR"/>
    <s v="Bahrain"/>
    <x v="1"/>
    <n v="196525"/>
    <s v="Kg"/>
    <n v="196525"/>
  </r>
  <r>
    <n v="682"/>
    <n v="290511"/>
    <n v="50"/>
    <x v="0"/>
    <x v="1"/>
    <n v="2462.4020717732801"/>
    <s v="H5"/>
    <s v="SAU"/>
    <x v="101"/>
    <s v="Alcohols; saturated monohydric, methanol (methyl alcohol)"/>
    <s v="BGD"/>
    <s v="Bangladesh"/>
    <x v="1"/>
    <n v="5336540"/>
    <s v="Kg"/>
    <n v="5336540"/>
  </r>
  <r>
    <n v="682"/>
    <n v="290511"/>
    <n v="56"/>
    <x v="0"/>
    <x v="1"/>
    <n v="403.12265658860002"/>
    <s v="H5"/>
    <s v="SAU"/>
    <x v="101"/>
    <s v="Alcohols; saturated monohydric, methanol (methyl alcohol)"/>
    <s v="BEL"/>
    <s v="Belgium"/>
    <x v="1"/>
    <n v="1008000"/>
    <s v="Kg"/>
    <n v="1008000"/>
  </r>
  <r>
    <n v="682"/>
    <n v="290511"/>
    <n v="104"/>
    <x v="0"/>
    <x v="1"/>
    <n v="14.399999640000001"/>
    <s v="H5"/>
    <s v="SAU"/>
    <x v="101"/>
    <s v="Alcohols; saturated monohydric, methanol (methyl alcohol)"/>
    <s v="MMR"/>
    <s v="Myanmar"/>
    <x v="1"/>
    <n v="48000"/>
    <s v="Kg"/>
    <n v="48000"/>
  </r>
  <r>
    <n v="682"/>
    <n v="290511"/>
    <n v="144"/>
    <x v="0"/>
    <x v="1"/>
    <n v="351.97492453396001"/>
    <s v="H5"/>
    <s v="SAU"/>
    <x v="101"/>
    <s v="Alcohols; saturated monohydric, methanol (methyl alcohol)"/>
    <s v="LKA"/>
    <s v="Sri Lanka"/>
    <x v="1"/>
    <n v="681018"/>
    <s v="Kg"/>
    <n v="681018"/>
  </r>
  <r>
    <n v="682"/>
    <n v="290511"/>
    <n v="156"/>
    <x v="0"/>
    <x v="1"/>
    <n v="265775.93255560199"/>
    <s v="H5"/>
    <s v="SAU"/>
    <x v="101"/>
    <s v="Alcohols; saturated monohydric, methanol (methyl alcohol)"/>
    <s v="CHN"/>
    <s v="China"/>
    <x v="1"/>
    <n v="839450000"/>
    <s v="Kg"/>
    <n v="839450000"/>
  </r>
  <r>
    <n v="682"/>
    <n v="290511"/>
    <n v="251"/>
    <x v="0"/>
    <x v="1"/>
    <n v="5749.9998562500004"/>
    <s v="H5"/>
    <s v="SAU"/>
    <x v="101"/>
    <s v="Alcohols; saturated monohydric, methanol (methyl alcohol)"/>
    <s v="FRA"/>
    <s v="France+Monac"/>
    <x v="1"/>
    <n v="20000000"/>
    <s v="Kg"/>
    <n v="20000000"/>
  </r>
  <r>
    <n v="682"/>
    <n v="290511"/>
    <n v="360"/>
    <x v="0"/>
    <x v="1"/>
    <n v="34998.9028583607"/>
    <s v="H5"/>
    <s v="SAU"/>
    <x v="101"/>
    <s v="Alcohols; saturated monohydric, methanol (methyl alcohol)"/>
    <s v="IDN"/>
    <s v="Indonesia"/>
    <x v="1"/>
    <n v="98850000"/>
    <s v="Kg"/>
    <n v="98850000"/>
  </r>
  <r>
    <n v="682"/>
    <n v="290511"/>
    <n v="368"/>
    <x v="0"/>
    <x v="1"/>
    <n v="26.999999325000001"/>
    <s v="H5"/>
    <s v="SAU"/>
    <x v="101"/>
    <s v="Alcohols; saturated monohydric, methanol (methyl alcohol)"/>
    <s v="IRQ"/>
    <s v="Iraq"/>
    <x v="1"/>
    <n v="31600"/>
    <s v="Kg"/>
    <n v="31600"/>
  </r>
  <r>
    <n v="682"/>
    <n v="290511"/>
    <n v="372"/>
    <x v="0"/>
    <x v="1"/>
    <n v="2959.999926"/>
    <s v="H5"/>
    <s v="SAU"/>
    <x v="101"/>
    <s v="Alcohols; saturated monohydric, methanol (methyl alcohol)"/>
    <s v="IRL"/>
    <s v="Ireland"/>
    <x v="1"/>
    <n v="8000000"/>
    <s v="Kg"/>
    <n v="8000000"/>
  </r>
  <r>
    <n v="682"/>
    <n v="290511"/>
    <n v="380"/>
    <x v="0"/>
    <x v="1"/>
    <n v="25689.999357749999"/>
    <s v="H5"/>
    <s v="SAU"/>
    <x v="101"/>
    <s v="Alcohols; saturated monohydric, methanol (methyl alcohol)"/>
    <s v="ITA"/>
    <s v="Italy"/>
    <x v="1"/>
    <n v="90000000"/>
    <s v="Kg"/>
    <n v="90000000"/>
  </r>
  <r>
    <n v="682"/>
    <n v="290511"/>
    <n v="392"/>
    <x v="0"/>
    <x v="1"/>
    <n v="307924.343768558"/>
    <s v="H5"/>
    <s v="SAU"/>
    <x v="101"/>
    <s v="Alcohols; saturated monohydric, methanol (methyl alcohol)"/>
    <s v="JPN"/>
    <s v="Japan"/>
    <x v="1"/>
    <n v="803000000"/>
    <s v="Kg"/>
    <n v="803000000"/>
  </r>
  <r>
    <n v="682"/>
    <n v="290511"/>
    <n v="400"/>
    <x v="0"/>
    <x v="1"/>
    <n v="1015.5541079444801"/>
    <s v="H5"/>
    <s v="SAU"/>
    <x v="101"/>
    <s v="Alcohols; saturated monohydric, methanol (methyl alcohol)"/>
    <s v="JOR"/>
    <s v="Jordan"/>
    <x v="1"/>
    <n v="2407330"/>
    <s v="Kg"/>
    <n v="2407330"/>
  </r>
  <r>
    <n v="682"/>
    <n v="290511"/>
    <n v="404"/>
    <x v="0"/>
    <x v="1"/>
    <n v="650.81171706303996"/>
    <s v="H5"/>
    <s v="SAU"/>
    <x v="101"/>
    <s v="Alcohols; saturated monohydric, methanol (methyl alcohol)"/>
    <s v="KEN"/>
    <s v="Kenya"/>
    <x v="1"/>
    <n v="1707690"/>
    <s v="Kg"/>
    <n v="1707690"/>
  </r>
  <r>
    <n v="682"/>
    <n v="290511"/>
    <n v="410"/>
    <x v="0"/>
    <x v="1"/>
    <n v="107009.598658093"/>
    <s v="H5"/>
    <s v="SAU"/>
    <x v="101"/>
    <s v="Alcohols; saturated monohydric, methanol (methyl alcohol)"/>
    <s v="KOR"/>
    <s v="Korea Rep."/>
    <x v="1"/>
    <n v="298973000"/>
    <s v="Kg"/>
    <n v="298973000"/>
  </r>
  <r>
    <n v="682"/>
    <n v="290511"/>
    <n v="414"/>
    <x v="0"/>
    <x v="1"/>
    <n v="7482.0691462816003"/>
    <s v="H5"/>
    <s v="SAU"/>
    <x v="101"/>
    <s v="Alcohols; saturated monohydric, methanol (methyl alcohol)"/>
    <s v="KWT"/>
    <s v="Kuwait"/>
    <x v="1"/>
    <n v="21201400"/>
    <s v="Kg"/>
    <n v="21201400"/>
  </r>
  <r>
    <n v="682"/>
    <n v="290511"/>
    <n v="422"/>
    <x v="0"/>
    <x v="1"/>
    <n v="21.410932798059999"/>
    <s v="H5"/>
    <s v="SAU"/>
    <x v="101"/>
    <s v="Alcohols; saturated monohydric, methanol (methyl alcohol)"/>
    <s v="LBN"/>
    <s v="Lebanon"/>
    <x v="1"/>
    <n v="23400"/>
    <s v="Kg"/>
    <n v="23400"/>
  </r>
  <r>
    <n v="682"/>
    <n v="290511"/>
    <n v="458"/>
    <x v="0"/>
    <x v="1"/>
    <n v="38323.093175255999"/>
    <s v="H5"/>
    <s v="SAU"/>
    <x v="101"/>
    <s v="Alcohols; saturated monohydric, methanol (methyl alcohol)"/>
    <s v="MYS"/>
    <s v="Malaysia"/>
    <x v="1"/>
    <n v="92150000"/>
    <s v="Kg"/>
    <n v="92150000"/>
  </r>
  <r>
    <n v="682"/>
    <n v="290511"/>
    <n v="490"/>
    <x v="0"/>
    <x v="1"/>
    <n v="91371.730782373299"/>
    <s v="H5"/>
    <s v="SAU"/>
    <x v="101"/>
    <s v="Alcohols; saturated monohydric, methanol (methyl alcohol)"/>
    <s v="OAS"/>
    <s v="Asia Othr.ns"/>
    <x v="1"/>
    <n v="278000000"/>
    <s v="Kg"/>
    <n v="278000000"/>
  </r>
  <r>
    <n v="682"/>
    <n v="290511"/>
    <n v="512"/>
    <x v="0"/>
    <x v="1"/>
    <n v="4224.7886943802796"/>
    <s v="H5"/>
    <s v="SAU"/>
    <x v="101"/>
    <s v="Alcohols; saturated monohydric, methanol (methyl alcohol)"/>
    <s v="OMN"/>
    <s v="Oman"/>
    <x v="1"/>
    <n v="11505600"/>
    <s v="Kg"/>
    <n v="11505600"/>
  </r>
  <r>
    <n v="682"/>
    <n v="290511"/>
    <n v="528"/>
    <x v="0"/>
    <x v="1"/>
    <n v="8471.5363215449197"/>
    <s v="H5"/>
    <s v="SAU"/>
    <x v="101"/>
    <s v="Alcohols; saturated monohydric, methanol (methyl alcohol)"/>
    <s v="NLD"/>
    <s v="Netherlands"/>
    <x v="1"/>
    <n v="20000000"/>
    <s v="Kg"/>
    <n v="20000000"/>
  </r>
  <r>
    <n v="682"/>
    <n v="290511"/>
    <n v="586"/>
    <x v="0"/>
    <x v="1"/>
    <n v="66538.011669882995"/>
    <s v="H5"/>
    <s v="SAU"/>
    <x v="101"/>
    <s v="Alcohols; saturated monohydric, methanol (methyl alcohol)"/>
    <s v="PAK"/>
    <s v="Pakistan"/>
    <x v="1"/>
    <n v="188661000"/>
    <s v="Kg"/>
    <n v="188661000"/>
  </r>
  <r>
    <n v="682"/>
    <n v="290511"/>
    <n v="608"/>
    <x v="0"/>
    <x v="1"/>
    <n v="2346.6764746664198"/>
    <s v="H5"/>
    <s v="SAU"/>
    <x v="101"/>
    <s v="Alcohols; saturated monohydric, methanol (methyl alcohol)"/>
    <s v="PHL"/>
    <s v="Philippines"/>
    <x v="1"/>
    <n v="5500000"/>
    <s v="Kg"/>
    <n v="5500000"/>
  </r>
  <r>
    <n v="682"/>
    <n v="290511"/>
    <n v="699"/>
    <x v="0"/>
    <x v="1"/>
    <n v="283942.66170143301"/>
    <s v="H5"/>
    <s v="SAU"/>
    <x v="101"/>
    <s v="Alcohols; saturated monohydric, methanol (methyl alcohol)"/>
    <s v="IND"/>
    <s v="India"/>
    <x v="1"/>
    <n v="780419000"/>
    <s v="Kg"/>
    <n v="780419000"/>
  </r>
  <r>
    <n v="682"/>
    <n v="290511"/>
    <n v="702"/>
    <x v="0"/>
    <x v="1"/>
    <n v="105071.68030654101"/>
    <s v="H5"/>
    <s v="SAU"/>
    <x v="101"/>
    <s v="Alcohols; saturated monohydric, methanol (methyl alcohol)"/>
    <s v="SGP"/>
    <s v="Singapore"/>
    <x v="1"/>
    <n v="292250000"/>
    <s v="Kg"/>
    <n v="292250000"/>
  </r>
  <r>
    <n v="682"/>
    <n v="290511"/>
    <n v="704"/>
    <x v="0"/>
    <x v="1"/>
    <n v="19965.525367528498"/>
    <s v="H5"/>
    <s v="SAU"/>
    <x v="101"/>
    <s v="Alcohols; saturated monohydric, methanol (methyl alcohol)"/>
    <s v="VNM"/>
    <s v="Viet Nam"/>
    <x v="1"/>
    <n v="52105000"/>
    <s v="Kg"/>
    <n v="52105000"/>
  </r>
  <r>
    <n v="682"/>
    <n v="290511"/>
    <n v="724"/>
    <x v="0"/>
    <x v="1"/>
    <n v="23563.519410911998"/>
    <s v="H5"/>
    <s v="SAU"/>
    <x v="101"/>
    <s v="Alcohols; saturated monohydric, methanol (methyl alcohol)"/>
    <s v="ESP"/>
    <s v="Spain"/>
    <x v="1"/>
    <n v="78800000"/>
    <s v="Kg"/>
    <n v="78800000"/>
  </r>
  <r>
    <n v="682"/>
    <n v="290511"/>
    <n v="764"/>
    <x v="0"/>
    <x v="1"/>
    <n v="128996.422641756"/>
    <s v="H5"/>
    <s v="SAU"/>
    <x v="101"/>
    <s v="Alcohols; saturated monohydric, methanol (methyl alcohol)"/>
    <s v="THA"/>
    <s v="Thailand"/>
    <x v="1"/>
    <n v="344850000"/>
    <s v="Kg"/>
    <n v="344850000"/>
  </r>
  <r>
    <n v="682"/>
    <n v="290511"/>
    <n v="784"/>
    <x v="0"/>
    <x v="1"/>
    <n v="53446.949597159597"/>
    <s v="H5"/>
    <s v="SAU"/>
    <x v="101"/>
    <s v="Alcohols; saturated monohydric, methanol (methyl alcohol)"/>
    <s v="ARE"/>
    <s v="Untd Arab Em"/>
    <x v="1"/>
    <n v="156114122"/>
    <s v="Kg"/>
    <n v="156114122"/>
  </r>
  <r>
    <n v="682"/>
    <n v="290511"/>
    <n v="788"/>
    <x v="0"/>
    <x v="1"/>
    <n v="5.0650665400400001"/>
    <s v="H5"/>
    <s v="SAU"/>
    <x v="101"/>
    <s v="Alcohols; saturated monohydric, methanol (methyl alcohol)"/>
    <s v="TUN"/>
    <s v="Tunisia"/>
    <x v="1"/>
    <n v="17000"/>
    <s v="Kg"/>
    <n v="17000"/>
  </r>
  <r>
    <n v="682"/>
    <n v="290511"/>
    <n v="792"/>
    <x v="0"/>
    <x v="1"/>
    <n v="4534.9998866249998"/>
    <s v="H5"/>
    <s v="SAU"/>
    <x v="101"/>
    <s v="Alcohols; saturated monohydric, methanol (methyl alcohol)"/>
    <s v="TUR"/>
    <s v="Turkey"/>
    <x v="1"/>
    <n v="14000000"/>
    <s v="Kg"/>
    <n v="14000000"/>
  </r>
  <r>
    <n v="682"/>
    <n v="290511"/>
    <n v="800"/>
    <x v="0"/>
    <x v="1"/>
    <n v="27.553065977839999"/>
    <s v="H5"/>
    <s v="SAU"/>
    <x v="101"/>
    <s v="Alcohols; saturated monohydric, methanol (methyl alcohol)"/>
    <s v="UGA"/>
    <s v="Uganda"/>
    <x v="1"/>
    <n v="75360"/>
    <s v="Kg"/>
    <n v="75360"/>
  </r>
  <r>
    <n v="682"/>
    <n v="290511"/>
    <n v="818"/>
    <x v="0"/>
    <x v="1"/>
    <n v="506.70878733228"/>
    <s v="H5"/>
    <s v="SAU"/>
    <x v="101"/>
    <s v="Alcohols; saturated monohydric, methanol (methyl alcohol)"/>
    <s v="EGY"/>
    <s v="Egypt"/>
    <x v="1"/>
    <n v="1024000"/>
    <s v="Kg"/>
    <n v="1024000"/>
  </r>
  <r>
    <n v="682"/>
    <n v="290511"/>
    <n v="834"/>
    <x v="0"/>
    <x v="1"/>
    <n v="295.52852594512001"/>
    <s v="H5"/>
    <s v="SAU"/>
    <x v="101"/>
    <s v="Alcohols; saturated monohydric, methanol (methyl alcohol)"/>
    <s v="TZA"/>
    <s v="Tanzania"/>
    <x v="1"/>
    <n v="696730"/>
    <s v="Kg"/>
    <n v="696730"/>
  </r>
  <r>
    <n v="688"/>
    <n v="290511"/>
    <n v="0"/>
    <x v="0"/>
    <x v="1"/>
    <n v="35385.987999999998"/>
    <s v="H5"/>
    <s v="SER"/>
    <x v="103"/>
    <s v="Alcohols; saturated monohydric, methanol (methyl alcohol)"/>
    <s v="WLD"/>
    <s v="World"/>
    <x v="1"/>
    <n v="93105842"/>
    <s v="Kg"/>
    <n v="93105842"/>
  </r>
  <r>
    <n v="688"/>
    <n v="290511"/>
    <n v="40"/>
    <x v="0"/>
    <x v="1"/>
    <n v="5305.4409999999998"/>
    <s v="H5"/>
    <s v="SER"/>
    <x v="103"/>
    <s v="Alcohols; saturated monohydric, methanol (methyl alcohol)"/>
    <s v="AUT"/>
    <s v="Austria"/>
    <x v="1"/>
    <n v="13561400"/>
    <s v="Kg"/>
    <n v="13561400"/>
  </r>
  <r>
    <n v="688"/>
    <n v="290511"/>
    <n v="70"/>
    <x v="0"/>
    <x v="1"/>
    <n v="204.94200000000001"/>
    <s v="H5"/>
    <s v="SER"/>
    <x v="103"/>
    <s v="Alcohols; saturated monohydric, methanol (methyl alcohol)"/>
    <s v="BIH"/>
    <s v="Bosnia Herzg"/>
    <x v="1"/>
    <n v="398938"/>
    <s v="Kg"/>
    <n v="398938"/>
  </r>
  <r>
    <n v="688"/>
    <n v="290511"/>
    <n v="100"/>
    <x v="0"/>
    <x v="1"/>
    <n v="3978.8110000000001"/>
    <s v="H5"/>
    <s v="SER"/>
    <x v="103"/>
    <s v="Alcohols; saturated monohydric, methanol (methyl alcohol)"/>
    <s v="BGR"/>
    <s v="Bulgaria"/>
    <x v="1"/>
    <n v="9954550"/>
    <s v="Kg"/>
    <n v="9954550"/>
  </r>
  <r>
    <n v="688"/>
    <n v="290511"/>
    <n v="191"/>
    <x v="0"/>
    <x v="1"/>
    <n v="23.094999999999999"/>
    <s v="H5"/>
    <s v="SER"/>
    <x v="103"/>
    <s v="Alcohols; saturated monohydric, methanol (methyl alcohol)"/>
    <s v="HRV"/>
    <s v="Croatia"/>
    <x v="1"/>
    <n v="47180"/>
    <s v="Kg"/>
    <n v="47180"/>
  </r>
  <r>
    <n v="688"/>
    <n v="290511"/>
    <n v="348"/>
    <x v="0"/>
    <x v="1"/>
    <n v="6911.9170000000004"/>
    <s v="H5"/>
    <s v="SER"/>
    <x v="103"/>
    <s v="Alcohols; saturated monohydric, methanol (methyl alcohol)"/>
    <s v="HUN"/>
    <s v="Hungary"/>
    <x v="1"/>
    <n v="18043740"/>
    <s v="Kg"/>
    <n v="18043740"/>
  </r>
  <r>
    <n v="688"/>
    <n v="290511"/>
    <n v="499"/>
    <x v="0"/>
    <x v="1"/>
    <n v="50.970999999999997"/>
    <s v="H5"/>
    <s v="SER"/>
    <x v="103"/>
    <s v="Alcohols; saturated monohydric, methanol (methyl alcohol)"/>
    <s v="MNT"/>
    <s v="Montenegro"/>
    <x v="1"/>
    <n v="84320"/>
    <s v="Kg"/>
    <n v="84320"/>
  </r>
  <r>
    <n v="688"/>
    <n v="290511"/>
    <n v="642"/>
    <x v="0"/>
    <x v="1"/>
    <n v="17585.788"/>
    <s v="H5"/>
    <s v="SER"/>
    <x v="103"/>
    <s v="Alcohols; saturated monohydric, methanol (methyl alcohol)"/>
    <s v="ROM"/>
    <s v="Romania"/>
    <x v="1"/>
    <n v="47700780"/>
    <s v="Kg"/>
    <n v="47700780"/>
  </r>
  <r>
    <n v="688"/>
    <n v="290511"/>
    <n v="703"/>
    <x v="0"/>
    <x v="1"/>
    <n v="1264.193"/>
    <s v="H5"/>
    <s v="SER"/>
    <x v="103"/>
    <s v="Alcohols; saturated monohydric, methanol (methyl alcohol)"/>
    <s v="SVK"/>
    <s v="Slovakia"/>
    <x v="1"/>
    <n v="3210750"/>
    <s v="Kg"/>
    <n v="3210750"/>
  </r>
  <r>
    <n v="688"/>
    <n v="290511"/>
    <n v="807"/>
    <x v="0"/>
    <x v="1"/>
    <n v="60.83"/>
    <s v="H5"/>
    <s v="SER"/>
    <x v="103"/>
    <s v="Alcohols; saturated monohydric, methanol (methyl alcohol)"/>
    <s v="MKD"/>
    <s v="TFYR Macedna"/>
    <x v="1"/>
    <n v="104184"/>
    <s v="Kg"/>
    <n v="104184"/>
  </r>
  <r>
    <n v="699"/>
    <n v="290511"/>
    <n v="0"/>
    <x v="0"/>
    <x v="1"/>
    <n v="5608.0926660457499"/>
    <s v="H5"/>
    <s v="IND"/>
    <x v="105"/>
    <s v="Alcohols; saturated monohydric, methanol (methyl alcohol)"/>
    <s v="WLD"/>
    <s v="World"/>
    <x v="1"/>
    <n v="12896776.3620886"/>
    <s v="Kg"/>
    <n v="12896776.359999999"/>
  </r>
  <r>
    <n v="699"/>
    <n v="290511"/>
    <n v="24"/>
    <x v="0"/>
    <x v="1"/>
    <n v="3.5979026999999998E-3"/>
    <s v="H5"/>
    <s v="IND"/>
    <x v="105"/>
    <s v="Alcohols; saturated monohydric, methanol (methyl alcohol)"/>
    <s v="AGO"/>
    <s v="Angola"/>
    <x v="1"/>
    <n v="1"/>
    <s v="Kg"/>
    <n v="1"/>
  </r>
  <r>
    <n v="699"/>
    <n v="290511"/>
    <n v="36"/>
    <x v="0"/>
    <x v="1"/>
    <n v="0.22550463840000001"/>
    <s v="H5"/>
    <s v="IND"/>
    <x v="105"/>
    <s v="Alcohols; saturated monohydric, methanol (methyl alcohol)"/>
    <s v="AUS"/>
    <s v="Australia"/>
    <x v="1"/>
    <n v="60"/>
    <s v="Kg"/>
    <n v="60"/>
  </r>
  <r>
    <n v="699"/>
    <n v="290511"/>
    <n v="50"/>
    <x v="0"/>
    <x v="1"/>
    <n v="10.452827108099999"/>
    <s v="H5"/>
    <s v="IND"/>
    <x v="105"/>
    <s v="Alcohols; saturated monohydric, methanol (methyl alcohol)"/>
    <s v="BGD"/>
    <s v="Bangladesh"/>
    <x v="1"/>
    <n v="1707"/>
    <s v="Kg"/>
    <n v="1707"/>
  </r>
  <r>
    <n v="699"/>
    <n v="290511"/>
    <n v="64"/>
    <x v="0"/>
    <x v="1"/>
    <n v="1.8694756533000001"/>
    <s v="H5"/>
    <s v="IND"/>
    <x v="105"/>
    <s v="Alcohols; saturated monohydric, methanol (methyl alcohol)"/>
    <s v="BTN"/>
    <s v="Bhutan"/>
    <x v="1"/>
    <n v="351"/>
    <s v="Kg"/>
    <n v="351"/>
  </r>
  <r>
    <n v="699"/>
    <n v="290511"/>
    <n v="76"/>
    <x v="0"/>
    <x v="1"/>
    <n v="0.1220311209"/>
    <s v="H5"/>
    <s v="IND"/>
    <x v="105"/>
    <s v="Alcohols; saturated monohydric, methanol (methyl alcohol)"/>
    <s v="BRA"/>
    <s v="Brazil"/>
    <x v="1"/>
    <n v="2"/>
    <s v="Kg"/>
    <n v="2"/>
  </r>
  <r>
    <n v="699"/>
    <n v="290511"/>
    <n v="108"/>
    <x v="0"/>
    <x v="1"/>
    <n v="0.64035905085"/>
    <s v="H5"/>
    <s v="IND"/>
    <x v="105"/>
    <s v="Alcohols; saturated monohydric, methanol (methyl alcohol)"/>
    <s v="BDI"/>
    <s v="Burundi"/>
    <x v="1"/>
    <n v="75"/>
    <s v="Kg"/>
    <n v="75"/>
  </r>
  <r>
    <n v="699"/>
    <n v="290511"/>
    <n v="144"/>
    <x v="0"/>
    <x v="1"/>
    <n v="2279.12142529425"/>
    <s v="H5"/>
    <s v="IND"/>
    <x v="105"/>
    <s v="Alcohols; saturated monohydric, methanol (methyl alcohol)"/>
    <s v="LKA"/>
    <s v="Sri Lanka"/>
    <x v="1"/>
    <n v="5432510"/>
    <s v="Kg"/>
    <n v="5432510"/>
  </r>
  <r>
    <n v="699"/>
    <n v="290511"/>
    <n v="156"/>
    <x v="0"/>
    <x v="1"/>
    <n v="9.7386840000000005E-4"/>
    <s v="H5"/>
    <s v="IND"/>
    <x v="105"/>
    <s v="Alcohols; saturated monohydric, methanol (methyl alcohol)"/>
    <s v="CHN"/>
    <s v="China"/>
    <x v="1"/>
    <n v="2.2395783573528001"/>
    <s v="Kg"/>
    <n v="2.2400000000000002"/>
  </r>
  <r>
    <n v="699"/>
    <n v="290511"/>
    <n v="170"/>
    <x v="0"/>
    <x v="1"/>
    <n v="1.4693510004000001"/>
    <s v="H5"/>
    <s v="IND"/>
    <x v="105"/>
    <s v="Alcohols; saturated monohydric, methanol (methyl alcohol)"/>
    <s v="COL"/>
    <s v="Colombia"/>
    <x v="1"/>
    <n v="515"/>
    <s v="Kg"/>
    <n v="515"/>
  </r>
  <r>
    <n v="699"/>
    <n v="290511"/>
    <n v="180"/>
    <x v="0"/>
    <x v="1"/>
    <n v="3.7723874550000001E-2"/>
    <s v="H5"/>
    <s v="IND"/>
    <x v="105"/>
    <s v="Alcohols; saturated monohydric, methanol (methyl alcohol)"/>
    <s v="ZAR"/>
    <s v="Dem.Rp.Congo"/>
    <x v="1"/>
    <n v="10"/>
    <s v="Kg"/>
    <n v="10"/>
  </r>
  <r>
    <n v="699"/>
    <n v="290511"/>
    <n v="196"/>
    <x v="0"/>
    <x v="1"/>
    <n v="4.8693420000000001E-2"/>
    <s v="H5"/>
    <s v="IND"/>
    <x v="105"/>
    <s v="Alcohols; saturated monohydric, methanol (methyl alcohol)"/>
    <s v="CYP"/>
    <s v="Cyprus"/>
    <x v="1"/>
    <n v="1"/>
    <s v="Kg"/>
    <n v="1"/>
  </r>
  <r>
    <n v="699"/>
    <n v="290511"/>
    <n v="218"/>
    <x v="0"/>
    <x v="1"/>
    <n v="0.20786679960000001"/>
    <s v="H5"/>
    <s v="IND"/>
    <x v="105"/>
    <s v="Alcohols; saturated monohydric, methanol (methyl alcohol)"/>
    <s v="ECU"/>
    <s v="Ecuador"/>
    <x v="1"/>
    <n v="100"/>
    <s v="Kg"/>
    <n v="100"/>
  </r>
  <r>
    <n v="699"/>
    <n v="290511"/>
    <n v="231"/>
    <x v="0"/>
    <x v="1"/>
    <n v="11.64910270395"/>
    <s v="H5"/>
    <s v="IND"/>
    <x v="105"/>
    <s v="Alcohols; saturated monohydric, methanol (methyl alcohol)"/>
    <s v="ETH"/>
    <s v="Ethiopia"/>
    <x v="1"/>
    <n v="5148"/>
    <s v="Kg"/>
    <n v="5148"/>
  </r>
  <r>
    <n v="699"/>
    <n v="290511"/>
    <n v="232"/>
    <x v="0"/>
    <x v="1"/>
    <n v="0.92403880019999995"/>
    <s v="H5"/>
    <s v="IND"/>
    <x v="105"/>
    <s v="Alcohols; saturated monohydric, methanol (methyl alcohol)"/>
    <s v="ERI"/>
    <s v="Eritrea"/>
    <x v="1"/>
    <n v="271"/>
    <s v="Kg"/>
    <n v="271"/>
  </r>
  <r>
    <n v="699"/>
    <n v="290511"/>
    <n v="266"/>
    <x v="0"/>
    <x v="1"/>
    <n v="0.16179741389999999"/>
    <s v="H5"/>
    <s v="IND"/>
    <x v="105"/>
    <s v="Alcohols; saturated monohydric, methanol (methyl alcohol)"/>
    <s v="GAB"/>
    <s v="Gabon"/>
    <x v="1"/>
    <n v="16"/>
    <s v="Kg"/>
    <n v="16"/>
  </r>
  <r>
    <n v="699"/>
    <n v="290511"/>
    <n v="270"/>
    <x v="0"/>
    <x v="1"/>
    <n v="0.36551174684999999"/>
    <s v="H5"/>
    <s v="IND"/>
    <x v="105"/>
    <s v="Alcohols; saturated monohydric, methanol (methyl alcohol)"/>
    <s v="GMB"/>
    <s v="Gambia"/>
    <x v="1"/>
    <n v="840.55730487145604"/>
    <s v="Kg"/>
    <n v="840.56"/>
  </r>
  <r>
    <n v="699"/>
    <n v="290511"/>
    <n v="276"/>
    <x v="0"/>
    <x v="1"/>
    <n v="15.413902101"/>
    <s v="H5"/>
    <s v="IND"/>
    <x v="105"/>
    <s v="Alcohols; saturated monohydric, methanol (methyl alcohol)"/>
    <s v="DEU"/>
    <s v="Germany"/>
    <x v="1"/>
    <n v="182"/>
    <s v="Kg"/>
    <n v="182"/>
  </r>
  <r>
    <n v="699"/>
    <n v="290511"/>
    <n v="288"/>
    <x v="0"/>
    <x v="1"/>
    <n v="1.76174146155"/>
    <s v="H5"/>
    <s v="IND"/>
    <x v="105"/>
    <s v="Alcohols; saturated monohydric, methanol (methyl alcohol)"/>
    <s v="GHA"/>
    <s v="Ghana"/>
    <x v="1"/>
    <n v="657"/>
    <s v="Kg"/>
    <n v="657"/>
  </r>
  <r>
    <n v="699"/>
    <n v="290511"/>
    <n v="360"/>
    <x v="0"/>
    <x v="1"/>
    <n v="2.6240072480999999"/>
    <s v="H5"/>
    <s v="IND"/>
    <x v="105"/>
    <s v="Alcohols; saturated monohydric, methanol (methyl alcohol)"/>
    <s v="IDN"/>
    <s v="Indonesia"/>
    <x v="1"/>
    <n v="1020"/>
    <s v="Kg"/>
    <n v="1020"/>
  </r>
  <r>
    <n v="699"/>
    <n v="290511"/>
    <n v="364"/>
    <x v="0"/>
    <x v="1"/>
    <n v="0.37380315419999999"/>
    <s v="H5"/>
    <s v="IND"/>
    <x v="105"/>
    <s v="Alcohols; saturated monohydric, methanol (methyl alcohol)"/>
    <s v="IRN"/>
    <s v="Iran-Islam.R"/>
    <x v="1"/>
    <n v="450"/>
    <s v="Kg"/>
    <n v="450"/>
  </r>
  <r>
    <n v="699"/>
    <n v="290511"/>
    <n v="368"/>
    <x v="0"/>
    <x v="1"/>
    <n v="5.5532275579499997"/>
    <s v="H5"/>
    <s v="IND"/>
    <x v="105"/>
    <s v="Alcohols; saturated monohydric, methanol (methyl alcohol)"/>
    <s v="IRQ"/>
    <s v="Iraq"/>
    <x v="1"/>
    <n v="1986"/>
    <s v="Kg"/>
    <n v="1986"/>
  </r>
  <r>
    <n v="699"/>
    <n v="290511"/>
    <n v="380"/>
    <x v="0"/>
    <x v="1"/>
    <n v="4.5696069479999997"/>
    <s v="H5"/>
    <s v="IND"/>
    <x v="105"/>
    <s v="Alcohols; saturated monohydric, methanol (methyl alcohol)"/>
    <s v="ITA"/>
    <s v="Italy"/>
    <x v="1"/>
    <n v="50"/>
    <s v="Kg"/>
    <n v="50"/>
  </r>
  <r>
    <n v="699"/>
    <n v="290511"/>
    <n v="400"/>
    <x v="0"/>
    <x v="1"/>
    <n v="14.24797873695"/>
    <s v="H5"/>
    <s v="IND"/>
    <x v="105"/>
    <s v="Alcohols; saturated monohydric, methanol (methyl alcohol)"/>
    <s v="JOR"/>
    <s v="Jordan"/>
    <x v="1"/>
    <n v="11060"/>
    <s v="Kg"/>
    <n v="11060"/>
  </r>
  <r>
    <n v="699"/>
    <n v="290511"/>
    <n v="404"/>
    <x v="0"/>
    <x v="1"/>
    <n v="157.99154971875001"/>
    <s v="H5"/>
    <s v="IND"/>
    <x v="105"/>
    <s v="Alcohols; saturated monohydric, methanol (methyl alcohol)"/>
    <s v="KEN"/>
    <s v="Kenya"/>
    <x v="1"/>
    <n v="212216"/>
    <s v="Kg"/>
    <n v="212216"/>
  </r>
  <r>
    <n v="699"/>
    <n v="290511"/>
    <n v="422"/>
    <x v="0"/>
    <x v="1"/>
    <n v="2.8953107532"/>
    <s v="H5"/>
    <s v="IND"/>
    <x v="105"/>
    <s v="Alcohols; saturated monohydric, methanol (methyl alcohol)"/>
    <s v="LBN"/>
    <s v="Lebanon"/>
    <x v="1"/>
    <n v="1691"/>
    <s v="Kg"/>
    <n v="1691"/>
  </r>
  <r>
    <n v="699"/>
    <n v="290511"/>
    <n v="450"/>
    <x v="0"/>
    <x v="1"/>
    <n v="10.1718390228"/>
    <s v="H5"/>
    <s v="IND"/>
    <x v="105"/>
    <s v="Alcohols; saturated monohydric, methanol (methyl alcohol)"/>
    <s v="MDG"/>
    <s v="Madagascar"/>
    <x v="1"/>
    <n v="1650"/>
    <s v="Kg"/>
    <n v="1650"/>
  </r>
  <r>
    <n v="699"/>
    <n v="290511"/>
    <n v="454"/>
    <x v="0"/>
    <x v="1"/>
    <n v="1.04795002815"/>
    <s v="H5"/>
    <s v="IND"/>
    <x v="105"/>
    <s v="Alcohols; saturated monohydric, methanol (methyl alcohol)"/>
    <s v="MWI"/>
    <s v="Malawi"/>
    <x v="1"/>
    <n v="230"/>
    <s v="Kg"/>
    <n v="230"/>
  </r>
  <r>
    <n v="699"/>
    <n v="290511"/>
    <n v="458"/>
    <x v="0"/>
    <x v="1"/>
    <n v="43.087982275050003"/>
    <s v="H5"/>
    <s v="IND"/>
    <x v="105"/>
    <s v="Alcohols; saturated monohydric, methanol (methyl alcohol)"/>
    <s v="MYS"/>
    <s v="Malaysia"/>
    <x v="1"/>
    <n v="34129"/>
    <s v="Kg"/>
    <n v="34129"/>
  </r>
  <r>
    <n v="699"/>
    <n v="290511"/>
    <n v="462"/>
    <x v="0"/>
    <x v="1"/>
    <n v="4.3240027478999998"/>
    <s v="H5"/>
    <s v="IND"/>
    <x v="105"/>
    <s v="Alcohols; saturated monohydric, methanol (methyl alcohol)"/>
    <s v="MDV"/>
    <s v="Maldives"/>
    <x v="1"/>
    <n v="926"/>
    <s v="Kg"/>
    <n v="926"/>
  </r>
  <r>
    <n v="699"/>
    <n v="290511"/>
    <n v="504"/>
    <x v="0"/>
    <x v="1"/>
    <n v="4.1026776280500004"/>
    <s v="H5"/>
    <s v="IND"/>
    <x v="105"/>
    <s v="Alcohols; saturated monohydric, methanol (methyl alcohol)"/>
    <s v="MAR"/>
    <s v="Morocco"/>
    <x v="1"/>
    <n v="1500"/>
    <s v="Kg"/>
    <n v="1500"/>
  </r>
  <r>
    <n v="699"/>
    <n v="290511"/>
    <n v="512"/>
    <x v="0"/>
    <x v="1"/>
    <n v="1138.2477960214501"/>
    <s v="H5"/>
    <s v="IND"/>
    <x v="105"/>
    <s v="Alcohols; saturated monohydric, methanol (methyl alcohol)"/>
    <s v="OMN"/>
    <s v="Oman"/>
    <x v="1"/>
    <n v="3007500"/>
    <s v="Kg"/>
    <n v="3007500"/>
  </r>
  <r>
    <n v="699"/>
    <n v="290511"/>
    <n v="524"/>
    <x v="0"/>
    <x v="1"/>
    <n v="1706.91295467495"/>
    <s v="H5"/>
    <s v="IND"/>
    <x v="105"/>
    <s v="Alcohols; saturated monohydric, methanol (methyl alcohol)"/>
    <s v="NPL"/>
    <s v="Nepal"/>
    <x v="1"/>
    <n v="3944360"/>
    <s v="Kg"/>
    <n v="3944360"/>
  </r>
  <r>
    <n v="699"/>
    <n v="290511"/>
    <n v="528"/>
    <x v="0"/>
    <x v="1"/>
    <n v="17.674155975750001"/>
    <s v="H5"/>
    <s v="IND"/>
    <x v="105"/>
    <s v="Alcohols; saturated monohydric, methanol (methyl alcohol)"/>
    <s v="NLD"/>
    <s v="Netherlands"/>
    <x v="1"/>
    <n v="4209"/>
    <s v="Kg"/>
    <n v="4209"/>
  </r>
  <r>
    <n v="699"/>
    <n v="290511"/>
    <n v="566"/>
    <x v="0"/>
    <x v="1"/>
    <n v="0.20854309709999999"/>
    <s v="H5"/>
    <s v="IND"/>
    <x v="105"/>
    <s v="Alcohols; saturated monohydric, methanol (methyl alcohol)"/>
    <s v="NGA"/>
    <s v="Nigeria"/>
    <x v="1"/>
    <n v="147"/>
    <s v="Kg"/>
    <n v="147"/>
  </r>
  <r>
    <n v="699"/>
    <n v="290511"/>
    <n v="646"/>
    <x v="0"/>
    <x v="1"/>
    <n v="2.5712830950000001E-2"/>
    <s v="H5"/>
    <s v="IND"/>
    <x v="105"/>
    <s v="Alcohols; saturated monohydric, methanol (methyl alcohol)"/>
    <s v="RWA"/>
    <s v="Rwanda"/>
    <x v="1"/>
    <n v="7"/>
    <s v="Kg"/>
    <n v="7"/>
  </r>
  <r>
    <n v="699"/>
    <n v="290511"/>
    <n v="682"/>
    <x v="0"/>
    <x v="1"/>
    <n v="8.0885181000000007E-3"/>
    <s v="H5"/>
    <s v="IND"/>
    <x v="105"/>
    <s v="Alcohols; saturated monohydric, methanol (methyl alcohol)"/>
    <s v="SAU"/>
    <s v="Saudi Arabia"/>
    <x v="1"/>
    <n v="18.600942468013599"/>
    <s v="Kg"/>
    <n v="18.600000000000001"/>
  </r>
  <r>
    <n v="699"/>
    <n v="290511"/>
    <n v="686"/>
    <x v="0"/>
    <x v="1"/>
    <n v="0.15016509689999999"/>
    <s v="H5"/>
    <s v="IND"/>
    <x v="105"/>
    <s v="Alcohols; saturated monohydric, methanol (methyl alcohol)"/>
    <s v="SEN"/>
    <s v="Senegal"/>
    <x v="1"/>
    <n v="40"/>
    <s v="Kg"/>
    <n v="40"/>
  </r>
  <r>
    <n v="699"/>
    <n v="290511"/>
    <n v="688"/>
    <x v="0"/>
    <x v="1"/>
    <n v="4.1930445E-4"/>
    <s v="H5"/>
    <s v="IND"/>
    <x v="105"/>
    <s v="Alcohols; saturated monohydric, methanol (methyl alcohol)"/>
    <s v="SER"/>
    <s v="Yugoslavia"/>
    <x v="1"/>
    <n v="0.96426290386023505"/>
    <s v="Kg"/>
    <n v="0.96"/>
  </r>
  <r>
    <n v="699"/>
    <n v="290511"/>
    <n v="702"/>
    <x v="0"/>
    <x v="1"/>
    <n v="7.5465062315999996"/>
    <s v="H5"/>
    <s v="IND"/>
    <x v="105"/>
    <s v="Alcohols; saturated monohydric, methanol (methyl alcohol)"/>
    <s v="SGP"/>
    <s v="Singapore"/>
    <x v="1"/>
    <n v="1740"/>
    <s v="Kg"/>
    <n v="1740"/>
  </r>
  <r>
    <n v="699"/>
    <n v="290511"/>
    <n v="706"/>
    <x v="0"/>
    <x v="1"/>
    <n v="9.3856567050000006E-2"/>
    <s v="H5"/>
    <s v="IND"/>
    <x v="105"/>
    <s v="Alcohols; saturated monohydric, methanol (methyl alcohol)"/>
    <s v="SOM"/>
    <s v="Somalia"/>
    <x v="1"/>
    <n v="36"/>
    <s v="Kg"/>
    <n v="36"/>
  </r>
  <r>
    <n v="699"/>
    <n v="290511"/>
    <n v="710"/>
    <x v="0"/>
    <x v="1"/>
    <n v="1.3243528164"/>
    <s v="H5"/>
    <s v="IND"/>
    <x v="105"/>
    <s v="Alcohols; saturated monohydric, methanol (methyl alcohol)"/>
    <s v="ZAF"/>
    <s v="South Africa"/>
    <x v="1"/>
    <n v="417"/>
    <s v="Kg"/>
    <n v="417"/>
  </r>
  <r>
    <n v="699"/>
    <n v="290511"/>
    <n v="724"/>
    <x v="0"/>
    <x v="1"/>
    <n v="1.0266196050000001E-2"/>
    <s v="H5"/>
    <s v="IND"/>
    <x v="105"/>
    <s v="Alcohols; saturated monohydric, methanol (methyl alcohol)"/>
    <s v="ESP"/>
    <s v="Spain"/>
    <x v="1"/>
    <n v="3"/>
    <s v="Kg"/>
    <n v="3"/>
  </r>
  <r>
    <n v="699"/>
    <n v="290511"/>
    <n v="729"/>
    <x v="0"/>
    <x v="1"/>
    <n v="3.4847446023000002"/>
    <s v="H5"/>
    <s v="IND"/>
    <x v="105"/>
    <s v="Alcohols; saturated monohydric, methanol (methyl alcohol)"/>
    <s v="SUD"/>
    <s v="Sudan"/>
    <x v="1"/>
    <n v="770"/>
    <s v="Kg"/>
    <n v="770"/>
  </r>
  <r>
    <n v="699"/>
    <n v="290511"/>
    <n v="764"/>
    <x v="0"/>
    <x v="1"/>
    <n v="2.4644280900000002"/>
    <s v="H5"/>
    <s v="IND"/>
    <x v="105"/>
    <s v="Alcohols; saturated monohydric, methanol (methyl alcohol)"/>
    <s v="THA"/>
    <s v="Thailand"/>
    <x v="1"/>
    <n v="830"/>
    <s v="Kg"/>
    <n v="830"/>
  </r>
  <r>
    <n v="699"/>
    <n v="290511"/>
    <n v="784"/>
    <x v="0"/>
    <x v="1"/>
    <n v="6.1079943971999997"/>
    <s v="H5"/>
    <s v="IND"/>
    <x v="105"/>
    <s v="Alcohols; saturated monohydric, methanol (methyl alcohol)"/>
    <s v="ARE"/>
    <s v="Untd Arab Em"/>
    <x v="1"/>
    <n v="1729"/>
    <s v="Kg"/>
    <n v="1729"/>
  </r>
  <r>
    <n v="699"/>
    <n v="290511"/>
    <n v="792"/>
    <x v="0"/>
    <x v="1"/>
    <n v="4.42129490625"/>
    <s v="H5"/>
    <s v="IND"/>
    <x v="105"/>
    <s v="Alcohols; saturated monohydric, methanol (methyl alcohol)"/>
    <s v="TUR"/>
    <s v="Turkey"/>
    <x v="1"/>
    <n v="3158"/>
    <s v="Kg"/>
    <n v="3158"/>
  </r>
  <r>
    <n v="699"/>
    <n v="290511"/>
    <n v="800"/>
    <x v="0"/>
    <x v="1"/>
    <n v="39.730963218600003"/>
    <s v="H5"/>
    <s v="IND"/>
    <x v="105"/>
    <s v="Alcohols; saturated monohydric, methanol (methyl alcohol)"/>
    <s v="UGA"/>
    <s v="Uganda"/>
    <x v="1"/>
    <n v="72824"/>
    <s v="Kg"/>
    <n v="72824"/>
  </r>
  <r>
    <n v="699"/>
    <n v="290511"/>
    <n v="818"/>
    <x v="0"/>
    <x v="1"/>
    <n v="2.2016594593500001"/>
    <s v="H5"/>
    <s v="IND"/>
    <x v="105"/>
    <s v="Alcohols; saturated monohydric, methanol (methyl alcohol)"/>
    <s v="EGY"/>
    <s v="Egypt"/>
    <x v="1"/>
    <n v="831"/>
    <s v="Kg"/>
    <n v="831"/>
  </r>
  <r>
    <n v="699"/>
    <n v="290511"/>
    <n v="834"/>
    <x v="0"/>
    <x v="1"/>
    <n v="99.780148644899995"/>
    <s v="H5"/>
    <s v="IND"/>
    <x v="105"/>
    <s v="Alcohols; saturated monohydric, methanol (methyl alcohol)"/>
    <s v="TZA"/>
    <s v="Tanzania"/>
    <x v="1"/>
    <n v="147433"/>
    <s v="Kg"/>
    <n v="147433"/>
  </r>
  <r>
    <n v="699"/>
    <n v="290511"/>
    <n v="842"/>
    <x v="0"/>
    <x v="1"/>
    <n v="0.21310134224999999"/>
    <s v="H5"/>
    <s v="IND"/>
    <x v="105"/>
    <s v="Alcohols; saturated monohydric, methanol (methyl alcohol)"/>
    <s v="USA"/>
    <s v="USA,PR,USVI"/>
    <x v="1"/>
    <n v="38"/>
    <s v="Kg"/>
    <n v="38"/>
  </r>
  <r>
    <n v="699"/>
    <n v="290511"/>
    <n v="887"/>
    <x v="0"/>
    <x v="1"/>
    <n v="1.96330516845"/>
    <s v="H5"/>
    <s v="IND"/>
    <x v="105"/>
    <s v="Alcohols; saturated monohydric, methanol (methyl alcohol)"/>
    <s v="YEM"/>
    <s v="Yemen"/>
    <x v="1"/>
    <n v="1325"/>
    <s v="Kg"/>
    <n v="1325"/>
  </r>
  <r>
    <n v="699"/>
    <n v="290511"/>
    <n v="894"/>
    <x v="0"/>
    <x v="1"/>
    <n v="5.6349107699999998E-2"/>
    <s v="H5"/>
    <s v="IND"/>
    <x v="105"/>
    <s v="Alcohols; saturated monohydric, methanol (methyl alcohol)"/>
    <s v="ZMB"/>
    <s v="Zambia"/>
    <x v="1"/>
    <n v="3"/>
    <s v="Kg"/>
    <n v="3"/>
  </r>
  <r>
    <n v="702"/>
    <n v="290511"/>
    <n v="0"/>
    <x v="0"/>
    <x v="1"/>
    <n v="16746.019609999999"/>
    <s v="H5"/>
    <s v="SGP"/>
    <x v="106"/>
    <s v="Alcohols; saturated monohydric, methanol (methyl alcohol)"/>
    <s v="WLD"/>
    <s v="World"/>
    <x v="1"/>
    <n v="33082107.995182801"/>
    <s v="Kg"/>
    <n v="33082108"/>
  </r>
  <r>
    <n v="702"/>
    <n v="290511"/>
    <n v="36"/>
    <x v="0"/>
    <x v="1"/>
    <n v="1610.7431099999999"/>
    <s v="H5"/>
    <s v="SGP"/>
    <x v="106"/>
    <s v="Alcohols; saturated monohydric, methanol (methyl alcohol)"/>
    <s v="AUS"/>
    <s v="Australia"/>
    <x v="1"/>
    <n v="2782172.1"/>
    <s v="Kg"/>
    <n v="2782172.1"/>
  </r>
  <r>
    <n v="702"/>
    <n v="290511"/>
    <n v="50"/>
    <x v="0"/>
    <x v="1"/>
    <n v="4540.7728500000003"/>
    <s v="H5"/>
    <s v="SGP"/>
    <x v="106"/>
    <s v="Alcohols; saturated monohydric, methanol (methyl alcohol)"/>
    <s v="BGD"/>
    <s v="Bangladesh"/>
    <x v="1"/>
    <n v="6922478"/>
    <s v="Kg"/>
    <n v="6922478"/>
  </r>
  <r>
    <n v="702"/>
    <n v="290511"/>
    <n v="104"/>
    <x v="0"/>
    <x v="1"/>
    <n v="494.00958000000003"/>
    <s v="H5"/>
    <s v="SGP"/>
    <x v="106"/>
    <s v="Alcohols; saturated monohydric, methanol (methyl alcohol)"/>
    <s v="MMR"/>
    <s v="Myanmar"/>
    <x v="1"/>
    <n v="1251060.7"/>
    <s v="Kg"/>
    <n v="1251060.7"/>
  </r>
  <r>
    <n v="702"/>
    <n v="290511"/>
    <n v="116"/>
    <x v="0"/>
    <x v="1"/>
    <n v="19.276150000000001"/>
    <s v="H5"/>
    <s v="SGP"/>
    <x v="106"/>
    <s v="Alcohols; saturated monohydric, methanol (methyl alcohol)"/>
    <s v="KHM"/>
    <s v="Cambodia"/>
    <x v="1"/>
    <n v="26080"/>
    <s v="Kg"/>
    <n v="26080"/>
  </r>
  <r>
    <n v="702"/>
    <n v="290511"/>
    <n v="124"/>
    <x v="0"/>
    <x v="1"/>
    <n v="8.7160000000000001E-2"/>
    <s v="H5"/>
    <s v="SGP"/>
    <x v="106"/>
    <s v="Alcohols; saturated monohydric, methanol (methyl alcohol)"/>
    <s v="CAN"/>
    <s v="Canada"/>
    <x v="1"/>
    <n v="172.18638219784901"/>
    <s v="Kg"/>
    <n v="172.19"/>
  </r>
  <r>
    <n v="702"/>
    <n v="290511"/>
    <n v="144"/>
    <x v="0"/>
    <x v="1"/>
    <n v="243.41249999999999"/>
    <s v="H5"/>
    <s v="SGP"/>
    <x v="106"/>
    <s v="Alcohols; saturated monohydric, methanol (methyl alcohol)"/>
    <s v="LKA"/>
    <s v="Sri Lanka"/>
    <x v="1"/>
    <n v="386230"/>
    <s v="Kg"/>
    <n v="386230"/>
  </r>
  <r>
    <n v="702"/>
    <n v="290511"/>
    <n v="156"/>
    <x v="0"/>
    <x v="1"/>
    <n v="10.128579999999999"/>
    <s v="H5"/>
    <s v="SGP"/>
    <x v="106"/>
    <s v="Alcohols; saturated monohydric, methanol (methyl alcohol)"/>
    <s v="CHN"/>
    <s v="China"/>
    <x v="1"/>
    <n v="5074.7483913378501"/>
    <s v="Kg"/>
    <n v="5074.75"/>
  </r>
  <r>
    <n v="702"/>
    <n v="290511"/>
    <n v="251"/>
    <x v="0"/>
    <x v="1"/>
    <n v="0.10057000000000001"/>
    <s v="H5"/>
    <s v="SGP"/>
    <x v="106"/>
    <s v="Alcohols; saturated monohydric, methanol (methyl alcohol)"/>
    <s v="FRA"/>
    <s v="France+Monac"/>
    <x v="1"/>
    <n v="2"/>
    <s v="Kg"/>
    <n v="2"/>
  </r>
  <r>
    <n v="702"/>
    <n v="290511"/>
    <n v="258"/>
    <x v="0"/>
    <x v="1"/>
    <n v="0.99602000000000002"/>
    <s v="H5"/>
    <s v="SGP"/>
    <x v="106"/>
    <s v="Alcohols; saturated monohydric, methanol (methyl alcohol)"/>
    <s v="PYF"/>
    <s v="Fr.Polynesia"/>
    <x v="1"/>
    <n v="1630"/>
    <s v="Kg"/>
    <n v="1630"/>
  </r>
  <r>
    <n v="702"/>
    <n v="290511"/>
    <n v="276"/>
    <x v="0"/>
    <x v="1"/>
    <n v="1.5636399999999999"/>
    <s v="H5"/>
    <s v="SGP"/>
    <x v="106"/>
    <s v="Alcohols; saturated monohydric, methanol (methyl alcohol)"/>
    <s v="DEU"/>
    <s v="Germany"/>
    <x v="1"/>
    <n v="46.01"/>
    <s v="Kg"/>
    <n v="46.01"/>
  </r>
  <r>
    <n v="702"/>
    <n v="290511"/>
    <n v="360"/>
    <x v="0"/>
    <x v="1"/>
    <n v="694.53922999999998"/>
    <s v="H5"/>
    <s v="SGP"/>
    <x v="106"/>
    <s v="Alcohols; saturated monohydric, methanol (methyl alcohol)"/>
    <s v="IDN"/>
    <s v="Indonesia"/>
    <x v="1"/>
    <n v="1177318.5"/>
    <s v="Kg"/>
    <n v="1177318.5"/>
  </r>
  <r>
    <n v="702"/>
    <n v="290511"/>
    <n v="392"/>
    <x v="0"/>
    <x v="1"/>
    <n v="0.20263"/>
    <s v="H5"/>
    <s v="SGP"/>
    <x v="106"/>
    <s v="Alcohols; saturated monohydric, methanol (methyl alcohol)"/>
    <s v="JPN"/>
    <s v="Japan"/>
    <x v="1"/>
    <n v="1"/>
    <s v="Kg"/>
    <n v="1"/>
  </r>
  <r>
    <n v="702"/>
    <n v="290511"/>
    <n v="410"/>
    <x v="0"/>
    <x v="1"/>
    <n v="5.7601100000000001"/>
    <s v="H5"/>
    <s v="SGP"/>
    <x v="106"/>
    <s v="Alcohols; saturated monohydric, methanol (methyl alcohol)"/>
    <s v="KOR"/>
    <s v="Korea Rep."/>
    <x v="1"/>
    <n v="1302.89567721256"/>
    <s v="Kg"/>
    <n v="1302.9000000000001"/>
  </r>
  <r>
    <n v="702"/>
    <n v="290511"/>
    <n v="450"/>
    <x v="0"/>
    <x v="1"/>
    <n v="1.56368"/>
    <s v="H5"/>
    <s v="SGP"/>
    <x v="106"/>
    <s v="Alcohols; saturated monohydric, methanol (methyl alcohol)"/>
    <s v="MDG"/>
    <s v="Madagascar"/>
    <x v="1"/>
    <n v="2119"/>
    <s v="Kg"/>
    <n v="2119"/>
  </r>
  <r>
    <n v="702"/>
    <n v="290511"/>
    <n v="458"/>
    <x v="0"/>
    <x v="1"/>
    <n v="282.4409"/>
    <s v="H5"/>
    <s v="SGP"/>
    <x v="106"/>
    <s v="Alcohols; saturated monohydric, methanol (methyl alcohol)"/>
    <s v="MYS"/>
    <s v="Malaysia"/>
    <x v="1"/>
    <n v="332578.56"/>
    <s v="Kg"/>
    <n v="332578.56"/>
  </r>
  <r>
    <n v="702"/>
    <n v="290511"/>
    <n v="462"/>
    <x v="0"/>
    <x v="1"/>
    <n v="2.1753200000000001"/>
    <s v="H5"/>
    <s v="SGP"/>
    <x v="106"/>
    <s v="Alcohols; saturated monohydric, methanol (methyl alcohol)"/>
    <s v="MDV"/>
    <s v="Maldives"/>
    <x v="1"/>
    <n v="435"/>
    <s v="Kg"/>
    <n v="435"/>
  </r>
  <r>
    <n v="702"/>
    <n v="290511"/>
    <n v="480"/>
    <x v="0"/>
    <x v="1"/>
    <n v="6.94984"/>
    <s v="H5"/>
    <s v="SGP"/>
    <x v="106"/>
    <s v="Alcohols; saturated monohydric, methanol (methyl alcohol)"/>
    <s v="MUS"/>
    <s v="Mauritius"/>
    <x v="1"/>
    <n v="9454"/>
    <s v="Kg"/>
    <n v="9454"/>
  </r>
  <r>
    <n v="702"/>
    <n v="290511"/>
    <n v="484"/>
    <x v="0"/>
    <x v="1"/>
    <n v="0.80679999999999996"/>
    <s v="H5"/>
    <s v="SGP"/>
    <x v="106"/>
    <s v="Alcohols; saturated monohydric, methanol (methyl alcohol)"/>
    <s v="MEX"/>
    <s v="Mexico"/>
    <x v="1"/>
    <n v="67.8"/>
    <s v="Kg"/>
    <n v="67.8"/>
  </r>
  <r>
    <n v="702"/>
    <n v="290511"/>
    <n v="490"/>
    <x v="0"/>
    <x v="1"/>
    <n v="42.767389999999999"/>
    <s v="H5"/>
    <s v="SGP"/>
    <x v="106"/>
    <s v="Alcohols; saturated monohydric, methanol (methyl alcohol)"/>
    <s v="OAS"/>
    <s v="Asia Othr.ns"/>
    <x v="1"/>
    <n v="13117.6"/>
    <s v="Kg"/>
    <n v="13117.6"/>
  </r>
  <r>
    <n v="702"/>
    <n v="290511"/>
    <n v="528"/>
    <x v="0"/>
    <x v="1"/>
    <n v="17.456199999999999"/>
    <s v="H5"/>
    <s v="SGP"/>
    <x v="106"/>
    <s v="Alcohols; saturated monohydric, methanol (methyl alcohol)"/>
    <s v="NLD"/>
    <s v="Netherlands"/>
    <x v="1"/>
    <n v="47.2"/>
    <s v="Kg"/>
    <n v="47.2"/>
  </r>
  <r>
    <n v="702"/>
    <n v="290511"/>
    <n v="554"/>
    <x v="0"/>
    <x v="1"/>
    <n v="379.12950000000001"/>
    <s v="H5"/>
    <s v="SGP"/>
    <x v="106"/>
    <s v="Alcohols; saturated monohydric, methanol (methyl alcohol)"/>
    <s v="NZL"/>
    <s v="New Zealand"/>
    <x v="1"/>
    <n v="435380.28"/>
    <s v="Kg"/>
    <n v="435380.28"/>
  </r>
  <r>
    <n v="702"/>
    <n v="290511"/>
    <n v="598"/>
    <x v="0"/>
    <x v="1"/>
    <n v="366.63483000000002"/>
    <s v="H5"/>
    <s v="SGP"/>
    <x v="106"/>
    <s v="Alcohols; saturated monohydric, methanol (methyl alcohol)"/>
    <s v="PNG"/>
    <s v="Papua N.Guin"/>
    <x v="1"/>
    <n v="365132.6"/>
    <s v="Kg"/>
    <n v="365132.6"/>
  </r>
  <r>
    <n v="702"/>
    <n v="290511"/>
    <n v="608"/>
    <x v="0"/>
    <x v="1"/>
    <n v="27.71594"/>
    <s v="H5"/>
    <s v="SGP"/>
    <x v="106"/>
    <s v="Alcohols; saturated monohydric, methanol (methyl alcohol)"/>
    <s v="PHL"/>
    <s v="Philippines"/>
    <x v="1"/>
    <n v="12036.504198561101"/>
    <s v="Kg"/>
    <n v="12036.5"/>
  </r>
  <r>
    <n v="702"/>
    <n v="290511"/>
    <n v="626"/>
    <x v="0"/>
    <x v="1"/>
    <n v="0.66003999999999996"/>
    <s v="H5"/>
    <s v="SGP"/>
    <x v="106"/>
    <s v="Alcohols; saturated monohydric, methanol (methyl alcohol)"/>
    <s v="TMP"/>
    <s v="East Timor"/>
    <x v="1"/>
    <n v="3.39"/>
    <s v="Kg"/>
    <n v="3.39"/>
  </r>
  <r>
    <n v="702"/>
    <n v="290511"/>
    <n v="682"/>
    <x v="0"/>
    <x v="1"/>
    <n v="7.6730000000000007E-2"/>
    <s v="H5"/>
    <s v="SGP"/>
    <x v="106"/>
    <s v="Alcohols; saturated monohydric, methanol (methyl alcohol)"/>
    <s v="SAU"/>
    <s v="Saudi Arabia"/>
    <x v="1"/>
    <n v="1"/>
    <s v="Kg"/>
    <n v="1"/>
  </r>
  <r>
    <n v="702"/>
    <n v="290511"/>
    <n v="690"/>
    <x v="0"/>
    <x v="1"/>
    <n v="0.35758000000000001"/>
    <s v="H5"/>
    <s v="SGP"/>
    <x v="106"/>
    <s v="Alcohols; saturated monohydric, methanol (methyl alcohol)"/>
    <s v="SYC"/>
    <s v="Seychelles"/>
    <x v="1"/>
    <n v="20"/>
    <s v="Kg"/>
    <n v="20"/>
  </r>
  <r>
    <n v="702"/>
    <n v="290511"/>
    <n v="699"/>
    <x v="0"/>
    <x v="1"/>
    <n v="0.37024000000000001"/>
    <s v="H5"/>
    <s v="SGP"/>
    <x v="106"/>
    <s v="Alcohols; saturated monohydric, methanol (methyl alcohol)"/>
    <s v="IND"/>
    <s v="India"/>
    <x v="1"/>
    <n v="410.28859990708202"/>
    <s v="Kg"/>
    <n v="410.29"/>
  </r>
  <r>
    <n v="702"/>
    <n v="290511"/>
    <n v="704"/>
    <x v="0"/>
    <x v="1"/>
    <n v="12.51998"/>
    <s v="H5"/>
    <s v="SGP"/>
    <x v="106"/>
    <s v="Alcohols; saturated monohydric, methanol (methyl alcohol)"/>
    <s v="VNM"/>
    <s v="Viet Nam"/>
    <x v="1"/>
    <n v="14841.7992596729"/>
    <s v="Kg"/>
    <n v="14841.8"/>
  </r>
  <r>
    <n v="702"/>
    <n v="290511"/>
    <n v="764"/>
    <x v="0"/>
    <x v="1"/>
    <n v="7944.9325799999997"/>
    <s v="H5"/>
    <s v="SGP"/>
    <x v="106"/>
    <s v="Alcohols; saturated monohydric, methanol (methyl alcohol)"/>
    <s v="THA"/>
    <s v="Thailand"/>
    <x v="1"/>
    <n v="19310831"/>
    <s v="Kg"/>
    <n v="19310831"/>
  </r>
  <r>
    <n v="702"/>
    <n v="290511"/>
    <n v="842"/>
    <x v="0"/>
    <x v="1"/>
    <n v="37.869929999999997"/>
    <s v="H5"/>
    <s v="SGP"/>
    <x v="106"/>
    <s v="Alcohols; saturated monohydric, methanol (methyl alcohol)"/>
    <s v="USA"/>
    <s v="USA,PR,USVI"/>
    <x v="1"/>
    <n v="32063.832673869001"/>
    <s v="Kg"/>
    <n v="32063.83"/>
  </r>
  <r>
    <n v="703"/>
    <n v="290511"/>
    <n v="0"/>
    <x v="0"/>
    <x v="1"/>
    <n v="15357.681859"/>
    <s v="H5"/>
    <s v="SVK"/>
    <x v="107"/>
    <s v="Alcohols; saturated monohydric, methanol (methyl alcohol)"/>
    <s v="WLD"/>
    <s v="World"/>
    <x v="1"/>
    <n v="38535055"/>
    <s v="Kg"/>
    <n v="38535055"/>
  </r>
  <r>
    <n v="703"/>
    <n v="290511"/>
    <n v="40"/>
    <x v="0"/>
    <x v="1"/>
    <n v="7.4784670000000002"/>
    <s v="H5"/>
    <s v="SVK"/>
    <x v="107"/>
    <s v="Alcohols; saturated monohydric, methanol (methyl alcohol)"/>
    <s v="AUT"/>
    <s v="Austria"/>
    <x v="1"/>
    <n v="2265"/>
    <s v="Kg"/>
    <n v="2265"/>
  </r>
  <r>
    <n v="703"/>
    <n v="290511"/>
    <n v="203"/>
    <x v="0"/>
    <x v="1"/>
    <n v="20.864722"/>
    <s v="H5"/>
    <s v="SVK"/>
    <x v="107"/>
    <s v="Alcohols; saturated monohydric, methanol (methyl alcohol)"/>
    <s v="CZE"/>
    <s v="Czech Rep"/>
    <x v="1"/>
    <n v="16640"/>
    <s v="Kg"/>
    <n v="16640"/>
  </r>
  <r>
    <n v="703"/>
    <n v="290511"/>
    <n v="348"/>
    <x v="0"/>
    <x v="1"/>
    <n v="14771.181046"/>
    <s v="H5"/>
    <s v="SVK"/>
    <x v="107"/>
    <s v="Alcohols; saturated monohydric, methanol (methyl alcohol)"/>
    <s v="HUN"/>
    <s v="Hungary"/>
    <x v="1"/>
    <n v="37235850"/>
    <s v="Kg"/>
    <n v="37235850"/>
  </r>
  <r>
    <n v="703"/>
    <n v="290511"/>
    <n v="642"/>
    <x v="0"/>
    <x v="1"/>
    <n v="558.15762400000006"/>
    <s v="H5"/>
    <s v="SVK"/>
    <x v="107"/>
    <s v="Alcohols; saturated monohydric, methanol (methyl alcohol)"/>
    <s v="ROM"/>
    <s v="Romania"/>
    <x v="1"/>
    <n v="1280300"/>
    <s v="Kg"/>
    <n v="1280300"/>
  </r>
  <r>
    <n v="704"/>
    <n v="290511"/>
    <n v="0"/>
    <x v="0"/>
    <x v="1"/>
    <n v="671.63677399999995"/>
    <s v="H5"/>
    <s v="VNM"/>
    <x v="108"/>
    <s v="Alcohols; saturated monohydric, methanol (methyl alcohol)"/>
    <s v="WLD"/>
    <s v="World"/>
    <x v="1"/>
    <n v="1550109.0811000101"/>
    <s v="Kg"/>
    <n v="1550109.08"/>
  </r>
  <r>
    <n v="704"/>
    <n v="290511"/>
    <n v="36"/>
    <x v="0"/>
    <x v="1"/>
    <n v="92.195104000000001"/>
    <s v="H5"/>
    <s v="VNM"/>
    <x v="108"/>
    <s v="Alcohols; saturated monohydric, methanol (methyl alcohol)"/>
    <s v="AUS"/>
    <s v="Australia"/>
    <x v="1"/>
    <n v="212782.37505107201"/>
    <s v="Kg"/>
    <n v="212782.38"/>
  </r>
  <r>
    <n v="704"/>
    <n v="290511"/>
    <n v="50"/>
    <x v="0"/>
    <x v="1"/>
    <n v="27.283591999999999"/>
    <s v="H5"/>
    <s v="VNM"/>
    <x v="108"/>
    <s v="Alcohols; saturated monohydric, methanol (methyl alcohol)"/>
    <s v="BGD"/>
    <s v="Bangladesh"/>
    <x v="1"/>
    <n v="62969.3688038404"/>
    <s v="Kg"/>
    <n v="62969.37"/>
  </r>
  <r>
    <n v="704"/>
    <n v="290511"/>
    <n v="104"/>
    <x v="0"/>
    <x v="1"/>
    <n v="9.643732"/>
    <s v="H5"/>
    <s v="VNM"/>
    <x v="108"/>
    <s v="Alcohols; saturated monohydric, methanol (methyl alcohol)"/>
    <s v="MMR"/>
    <s v="Myanmar"/>
    <x v="1"/>
    <n v="22257.322897710699"/>
    <s v="Kg"/>
    <n v="22257.32"/>
  </r>
  <r>
    <n v="704"/>
    <n v="290511"/>
    <n v="116"/>
    <x v="0"/>
    <x v="1"/>
    <n v="120.908726"/>
    <s v="H5"/>
    <s v="VNM"/>
    <x v="108"/>
    <s v="Alcohols; saturated monohydric, methanol (methyl alcohol)"/>
    <s v="KHM"/>
    <s v="Cambodia"/>
    <x v="1"/>
    <n v="279052.19221488398"/>
    <s v="Kg"/>
    <n v="279052.19"/>
  </r>
  <r>
    <n v="704"/>
    <n v="290511"/>
    <n v="352"/>
    <x v="0"/>
    <x v="1"/>
    <n v="368.88299999999998"/>
    <s v="H5"/>
    <s v="VNM"/>
    <x v="108"/>
    <s v="Alcohols; saturated monohydric, methanol (methyl alcohol)"/>
    <s v="ISL"/>
    <s v="Iceland"/>
    <x v="1"/>
    <n v="851366.25970902399"/>
    <s v="Kg"/>
    <n v="851366.26"/>
  </r>
  <r>
    <n v="704"/>
    <n v="290511"/>
    <n v="458"/>
    <x v="0"/>
    <x v="1"/>
    <n v="0.84150000000000003"/>
    <s v="H5"/>
    <s v="VNM"/>
    <x v="108"/>
    <s v="Alcohols; saturated monohydric, methanol (methyl alcohol)"/>
    <s v="MYS"/>
    <s v="Malaysia"/>
    <x v="1"/>
    <n v="1942.14617519686"/>
    <s v="Kg"/>
    <n v="1942.15"/>
  </r>
  <r>
    <n v="704"/>
    <n v="290511"/>
    <n v="554"/>
    <x v="0"/>
    <x v="1"/>
    <n v="26.419039999999999"/>
    <s v="H5"/>
    <s v="VNM"/>
    <x v="108"/>
    <s v="Alcohols; saturated monohydric, methanol (methyl alcohol)"/>
    <s v="NZL"/>
    <s v="New Zealand"/>
    <x v="1"/>
    <n v="60974.019594026002"/>
    <s v="Kg"/>
    <n v="60974.02"/>
  </r>
  <r>
    <n v="704"/>
    <n v="290511"/>
    <n v="608"/>
    <x v="0"/>
    <x v="1"/>
    <n v="22.175999999999998"/>
    <s v="H5"/>
    <s v="VNM"/>
    <x v="108"/>
    <s v="Alcohols; saturated monohydric, methanol (methyl alcohol)"/>
    <s v="PHL"/>
    <s v="Philippines"/>
    <x v="1"/>
    <n v="51181.2639110702"/>
    <s v="Kg"/>
    <n v="51181.26"/>
  </r>
  <r>
    <n v="704"/>
    <n v="290511"/>
    <n v="699"/>
    <x v="0"/>
    <x v="1"/>
    <n v="3.2860800000000001"/>
    <s v="H5"/>
    <s v="VNM"/>
    <x v="108"/>
    <s v="Alcohols; saturated monohydric, methanol (methyl alcohol)"/>
    <s v="IND"/>
    <s v="India"/>
    <x v="1"/>
    <n v="7584.1327431858599"/>
    <s v="Kg"/>
    <n v="7584.13"/>
  </r>
  <r>
    <n v="710"/>
    <n v="290511"/>
    <n v="0"/>
    <x v="0"/>
    <x v="1"/>
    <n v="3349.6289923394502"/>
    <s v="H5"/>
    <s v="ZAF"/>
    <x v="109"/>
    <s v="Alcohols; saturated monohydric, methanol (methyl alcohol)"/>
    <s v="WLD"/>
    <s v="World"/>
    <x v="1"/>
    <n v="6839306.4500000002"/>
    <s v="Kg"/>
    <n v="6839306.4500000002"/>
  </r>
  <r>
    <n v="710"/>
    <n v="290511"/>
    <n v="24"/>
    <x v="0"/>
    <x v="1"/>
    <n v="0.27059253495000002"/>
    <s v="H5"/>
    <s v="ZAF"/>
    <x v="109"/>
    <s v="Alcohols; saturated monohydric, methanol (methyl alcohol)"/>
    <s v="AGO"/>
    <s v="Angola"/>
    <x v="1"/>
    <n v="68.8"/>
    <s v="Kg"/>
    <n v="68.8"/>
  </r>
  <r>
    <n v="710"/>
    <n v="290511"/>
    <n v="72"/>
    <x v="0"/>
    <x v="1"/>
    <n v="91.221216191449997"/>
    <s v="H5"/>
    <s v="ZAF"/>
    <x v="109"/>
    <s v="Alcohols; saturated monohydric, methanol (methyl alcohol)"/>
    <s v="BWA"/>
    <s v="Botswana"/>
    <x v="1"/>
    <n v="69423.14"/>
    <s v="Kg"/>
    <n v="69423.14"/>
  </r>
  <r>
    <n v="710"/>
    <n v="290511"/>
    <n v="120"/>
    <x v="0"/>
    <x v="1"/>
    <n v="13.760364568"/>
    <s v="H5"/>
    <s v="ZAF"/>
    <x v="109"/>
    <s v="Alcohols; saturated monohydric, methanol (methyl alcohol)"/>
    <s v="CMR"/>
    <s v="Cameroon"/>
    <x v="1"/>
    <n v="25440"/>
    <s v="Kg"/>
    <n v="25440"/>
  </r>
  <r>
    <n v="710"/>
    <n v="290511"/>
    <n v="156"/>
    <x v="0"/>
    <x v="1"/>
    <n v="197.177309001"/>
    <s v="H5"/>
    <s v="ZAF"/>
    <x v="109"/>
    <s v="Alcohols; saturated monohydric, methanol (methyl alcohol)"/>
    <s v="CHN"/>
    <s v="China"/>
    <x v="1"/>
    <n v="114940"/>
    <s v="Kg"/>
    <n v="114940"/>
  </r>
  <r>
    <n v="710"/>
    <n v="290511"/>
    <n v="178"/>
    <x v="0"/>
    <x v="1"/>
    <n v="11.035493004499999"/>
    <s v="H5"/>
    <s v="ZAF"/>
    <x v="109"/>
    <s v="Alcohols; saturated monohydric, methanol (methyl alcohol)"/>
    <s v="COG"/>
    <s v="Congo"/>
    <x v="1"/>
    <n v="25440"/>
    <s v="Kg"/>
    <n v="25440"/>
  </r>
  <r>
    <n v="710"/>
    <n v="290511"/>
    <n v="180"/>
    <x v="0"/>
    <x v="1"/>
    <n v="0.59592609534999996"/>
    <s v="H5"/>
    <s v="ZAF"/>
    <x v="109"/>
    <s v="Alcohols; saturated monohydric, methanol (methyl alcohol)"/>
    <s v="ZAR"/>
    <s v="Dem.Rp.Congo"/>
    <x v="1"/>
    <n v="150.81"/>
    <s v="Kg"/>
    <n v="150.81"/>
  </r>
  <r>
    <n v="710"/>
    <n v="290511"/>
    <n v="266"/>
    <x v="0"/>
    <x v="1"/>
    <n v="2.8598633382499998"/>
    <s v="H5"/>
    <s v="ZAF"/>
    <x v="109"/>
    <s v="Alcohols; saturated monohydric, methanol (methyl alcohol)"/>
    <s v="GAB"/>
    <s v="Gabon"/>
    <x v="1"/>
    <n v="6425"/>
    <s v="Kg"/>
    <n v="6425"/>
  </r>
  <r>
    <n v="710"/>
    <n v="290511"/>
    <n v="288"/>
    <x v="0"/>
    <x v="1"/>
    <n v="107.0079460118"/>
    <s v="H5"/>
    <s v="ZAF"/>
    <x v="109"/>
    <s v="Alcohols; saturated monohydric, methanol (methyl alcohol)"/>
    <s v="GHA"/>
    <s v="Ghana"/>
    <x v="1"/>
    <n v="228960"/>
    <s v="Kg"/>
    <n v="228960"/>
  </r>
  <r>
    <n v="710"/>
    <n v="290511"/>
    <n v="384"/>
    <x v="0"/>
    <x v="1"/>
    <n v="16.627468066599999"/>
    <s v="H5"/>
    <s v="ZAF"/>
    <x v="109"/>
    <s v="Alcohols; saturated monohydric, methanol (methyl alcohol)"/>
    <s v="CIV"/>
    <s v="Cote Divoire"/>
    <x v="1"/>
    <n v="29600"/>
    <s v="Kg"/>
    <n v="29600"/>
  </r>
  <r>
    <n v="710"/>
    <n v="290511"/>
    <n v="426"/>
    <x v="0"/>
    <x v="1"/>
    <n v="15.452058483049999"/>
    <s v="H5"/>
    <s v="ZAF"/>
    <x v="109"/>
    <s v="Alcohols; saturated monohydric, methanol (methyl alcohol)"/>
    <s v="LSO"/>
    <s v="Lesotho"/>
    <x v="1"/>
    <n v="6091.83"/>
    <s v="Kg"/>
    <n v="6091.83"/>
  </r>
  <r>
    <n v="710"/>
    <n v="290511"/>
    <n v="454"/>
    <x v="0"/>
    <x v="1"/>
    <n v="16.232777829949999"/>
    <s v="H5"/>
    <s v="ZAF"/>
    <x v="109"/>
    <s v="Alcohols; saturated monohydric, methanol (methyl alcohol)"/>
    <s v="MWI"/>
    <s v="Malawi"/>
    <x v="1"/>
    <n v="5914.28"/>
    <s v="Kg"/>
    <n v="5914.28"/>
  </r>
  <r>
    <n v="710"/>
    <n v="290511"/>
    <n v="480"/>
    <x v="0"/>
    <x v="1"/>
    <n v="31.779296722800002"/>
    <s v="H5"/>
    <s v="ZAF"/>
    <x v="109"/>
    <s v="Alcohols; saturated monohydric, methanol (methyl alcohol)"/>
    <s v="MUS"/>
    <s v="Mauritius"/>
    <x v="1"/>
    <n v="39673.83"/>
    <s v="Kg"/>
    <n v="39673.83"/>
  </r>
  <r>
    <n v="710"/>
    <n v="290511"/>
    <n v="508"/>
    <x v="0"/>
    <x v="1"/>
    <n v="57.599332492099997"/>
    <s v="H5"/>
    <s v="ZAF"/>
    <x v="109"/>
    <s v="Alcohols; saturated monohydric, methanol (methyl alcohol)"/>
    <s v="MOZ"/>
    <s v="Mozambique"/>
    <x v="1"/>
    <n v="65735.289999999994"/>
    <s v="Kg"/>
    <n v="65735.289999999994"/>
  </r>
  <r>
    <n v="710"/>
    <n v="290511"/>
    <n v="516"/>
    <x v="0"/>
    <x v="1"/>
    <n v="154.08340094245"/>
    <s v="H5"/>
    <s v="ZAF"/>
    <x v="109"/>
    <s v="Alcohols; saturated monohydric, methanol (methyl alcohol)"/>
    <s v="NAM"/>
    <s v="Namibia"/>
    <x v="1"/>
    <n v="108734.25"/>
    <s v="Kg"/>
    <n v="108734.25"/>
  </r>
  <r>
    <n v="710"/>
    <n v="290511"/>
    <n v="566"/>
    <x v="0"/>
    <x v="1"/>
    <n v="2484.11288742025"/>
    <s v="H5"/>
    <s v="ZAF"/>
    <x v="109"/>
    <s v="Alcohols; saturated monohydric, methanol (methyl alcohol)"/>
    <s v="NGA"/>
    <s v="Nigeria"/>
    <x v="1"/>
    <n v="5918640"/>
    <s v="Kg"/>
    <n v="5918640"/>
  </r>
  <r>
    <n v="710"/>
    <n v="290511"/>
    <n v="716"/>
    <x v="0"/>
    <x v="1"/>
    <n v="45.545142159850002"/>
    <s v="H5"/>
    <s v="ZAF"/>
    <x v="109"/>
    <s v="Alcohols; saturated monohydric, methanol (methyl alcohol)"/>
    <s v="ZWE"/>
    <s v="Zimbabwe"/>
    <x v="1"/>
    <n v="48729.89"/>
    <s v="Kg"/>
    <n v="48729.89"/>
  </r>
  <r>
    <n v="710"/>
    <n v="290511"/>
    <n v="748"/>
    <x v="0"/>
    <x v="1"/>
    <n v="12.060009526549999"/>
    <s v="H5"/>
    <s v="ZAF"/>
    <x v="109"/>
    <s v="Alcohols; saturated monohydric, methanol (methyl alcohol)"/>
    <s v="SWZ"/>
    <s v="Swaziland"/>
    <x v="1"/>
    <n v="8083.74"/>
    <s v="Kg"/>
    <n v="8083.74"/>
  </r>
  <r>
    <n v="710"/>
    <n v="290511"/>
    <n v="800"/>
    <x v="0"/>
    <x v="1"/>
    <n v="1.9884051593000001"/>
    <s v="H5"/>
    <s v="ZAF"/>
    <x v="109"/>
    <s v="Alcohols; saturated monohydric, methanol (methyl alcohol)"/>
    <s v="UGA"/>
    <s v="Uganda"/>
    <x v="1"/>
    <n v="378.78"/>
    <s v="Kg"/>
    <n v="378.78"/>
  </r>
  <r>
    <n v="710"/>
    <n v="290511"/>
    <n v="826"/>
    <x v="0"/>
    <x v="1"/>
    <n v="1.0792575474999999"/>
    <s v="H5"/>
    <s v="ZAF"/>
    <x v="109"/>
    <s v="Alcohols; saturated monohydric, methanol (methyl alcohol)"/>
    <s v="GBR"/>
    <s v="Untd.Kingdom"/>
    <x v="1"/>
    <n v="12"/>
    <s v="Kg"/>
    <n v="12"/>
  </r>
  <r>
    <n v="710"/>
    <n v="290511"/>
    <n v="834"/>
    <x v="0"/>
    <x v="1"/>
    <n v="45.188073691"/>
    <s v="H5"/>
    <s v="ZAF"/>
    <x v="109"/>
    <s v="Alcohols; saturated monohydric, methanol (methyl alcohol)"/>
    <s v="TZA"/>
    <s v="Tanzania"/>
    <x v="1"/>
    <n v="76404.94"/>
    <s v="Kg"/>
    <n v="76404.94"/>
  </r>
  <r>
    <n v="710"/>
    <n v="290511"/>
    <n v="837"/>
    <x v="0"/>
    <x v="1"/>
    <n v="0.28371955464999998"/>
    <s v="H5"/>
    <s v="ZAF"/>
    <x v="109"/>
    <s v="Alcohols; saturated monohydric, methanol (methyl alcohol)"/>
    <s v="BUN"/>
    <s v="Bunkers"/>
    <x v="1"/>
    <n v="59"/>
    <s v="Kg"/>
    <n v="59"/>
  </r>
  <r>
    <n v="710"/>
    <n v="290511"/>
    <n v="839"/>
    <x v="0"/>
    <x v="1"/>
    <n v="3.2749884200000003E-2"/>
    <s v="H5"/>
    <s v="ZAF"/>
    <x v="109"/>
    <s v="Alcohols; saturated monohydric, methanol (methyl alcohol)"/>
    <s v="SPE"/>
    <s v="Spec Cats"/>
    <x v="1"/>
    <n v="5"/>
    <s v="Kg"/>
    <n v="5"/>
  </r>
  <r>
    <n v="710"/>
    <n v="290511"/>
    <n v="894"/>
    <x v="0"/>
    <x v="1"/>
    <n v="43.635702113900003"/>
    <s v="H5"/>
    <s v="ZAF"/>
    <x v="109"/>
    <s v="Alcohols; saturated monohydric, methanol (methyl alcohol)"/>
    <s v="ZMB"/>
    <s v="Zambia"/>
    <x v="1"/>
    <n v="60395.87"/>
    <s v="Kg"/>
    <n v="60395.87"/>
  </r>
  <r>
    <n v="724"/>
    <n v="290511"/>
    <n v="0"/>
    <x v="0"/>
    <x v="1"/>
    <n v="19025.2713283802"/>
    <s v="H5"/>
    <s v="ESP"/>
    <x v="111"/>
    <s v="Alcohols; saturated monohydric, methanol (methyl alcohol)"/>
    <s v="WLD"/>
    <s v="World"/>
    <x v="1"/>
    <n v="0"/>
    <s v="N.Q."/>
    <m/>
  </r>
  <r>
    <n v="724"/>
    <n v="290511"/>
    <n v="24"/>
    <x v="0"/>
    <x v="1"/>
    <n v="1.0149804244295999"/>
    <s v="H5"/>
    <s v="ESP"/>
    <x v="111"/>
    <s v="Alcohols; saturated monohydric, methanol (methyl alcohol)"/>
    <s v="AGO"/>
    <s v="Angola"/>
    <x v="1"/>
    <n v="201.6"/>
    <s v="Kg"/>
    <n v="201.6"/>
  </r>
  <r>
    <n v="724"/>
    <n v="290511"/>
    <n v="32"/>
    <x v="0"/>
    <x v="1"/>
    <n v="16.724752246810802"/>
    <s v="H5"/>
    <s v="ESP"/>
    <x v="111"/>
    <s v="Alcohols; saturated monohydric, methanol (methyl alcohol)"/>
    <s v="ARG"/>
    <s v="Argentina"/>
    <x v="1"/>
    <n v="4967.42"/>
    <s v="Kg"/>
    <n v="4967.42"/>
  </r>
  <r>
    <n v="724"/>
    <n v="290511"/>
    <n v="36"/>
    <x v="0"/>
    <x v="1"/>
    <n v="2.2979224934928002"/>
    <s v="H5"/>
    <s v="ESP"/>
    <x v="111"/>
    <s v="Alcohols; saturated monohydric, methanol (methyl alcohol)"/>
    <s v="AUS"/>
    <s v="Australia"/>
    <x v="1"/>
    <n v="382"/>
    <s v="Kg"/>
    <n v="382"/>
  </r>
  <r>
    <n v="724"/>
    <n v="290511"/>
    <n v="40"/>
    <x v="0"/>
    <x v="1"/>
    <n v="0.29736456874020001"/>
    <s v="H5"/>
    <s v="ESP"/>
    <x v="111"/>
    <s v="Alcohols; saturated monohydric, methanol (methyl alcohol)"/>
    <s v="AUT"/>
    <s v="Austria"/>
    <x v="1"/>
    <n v="59.4"/>
    <s v="Kg"/>
    <n v="59.4"/>
  </r>
  <r>
    <n v="724"/>
    <n v="290511"/>
    <n v="50"/>
    <x v="0"/>
    <x v="1"/>
    <n v="267.26296445027401"/>
    <s v="H5"/>
    <s v="ESP"/>
    <x v="111"/>
    <s v="Alcohols; saturated monohydric, methanol (methyl alcohol)"/>
    <s v="BGD"/>
    <s v="Bangladesh"/>
    <x v="1"/>
    <n v="55626.1"/>
    <s v="Kg"/>
    <n v="55626.1"/>
  </r>
  <r>
    <n v="724"/>
    <n v="290511"/>
    <n v="56"/>
    <x v="0"/>
    <x v="1"/>
    <n v="1.4531502270753001"/>
    <s v="H5"/>
    <s v="ESP"/>
    <x v="111"/>
    <s v="Alcohols; saturated monohydric, methanol (methyl alcohol)"/>
    <s v="BEL"/>
    <s v="Belgium"/>
    <x v="1"/>
    <n v="284.72000000000003"/>
    <s v="Kg"/>
    <n v="284.72000000000003"/>
  </r>
  <r>
    <n v="724"/>
    <n v="290511"/>
    <n v="68"/>
    <x v="0"/>
    <x v="1"/>
    <n v="1.1746148840702999"/>
    <s v="H5"/>
    <s v="ESP"/>
    <x v="111"/>
    <s v="Alcohols; saturated monohydric, methanol (methyl alcohol)"/>
    <s v="BOL"/>
    <s v="Bolivia"/>
    <x v="1"/>
    <n v="158.4"/>
    <s v="Kg"/>
    <n v="158.4"/>
  </r>
  <r>
    <n v="724"/>
    <n v="290511"/>
    <n v="76"/>
    <x v="0"/>
    <x v="1"/>
    <n v="6.2040879509111999"/>
    <s v="H5"/>
    <s v="ESP"/>
    <x v="111"/>
    <s v="Alcohols; saturated monohydric, methanol (methyl alcohol)"/>
    <s v="BRA"/>
    <s v="Brazil"/>
    <x v="1"/>
    <n v="1877.3"/>
    <s v="Kg"/>
    <n v="1877.3"/>
  </r>
  <r>
    <n v="724"/>
    <n v="290511"/>
    <n v="100"/>
    <x v="0"/>
    <x v="1"/>
    <n v="40.021602091989301"/>
    <s v="H5"/>
    <s v="ESP"/>
    <x v="111"/>
    <s v="Alcohols; saturated monohydric, methanol (methyl alcohol)"/>
    <s v="BGR"/>
    <s v="Bulgaria"/>
    <x v="1"/>
    <n v="9599.99"/>
    <s v="Kg"/>
    <n v="9599.99"/>
  </r>
  <r>
    <n v="724"/>
    <n v="290511"/>
    <n v="120"/>
    <x v="0"/>
    <x v="1"/>
    <n v="16.023434552593201"/>
    <s v="H5"/>
    <s v="ESP"/>
    <x v="111"/>
    <s v="Alcohols; saturated monohydric, methanol (methyl alcohol)"/>
    <s v="CMR"/>
    <s v="Cameroon"/>
    <x v="1"/>
    <n v="14725"/>
    <s v="Kg"/>
    <n v="14725"/>
  </r>
  <r>
    <n v="724"/>
    <n v="290511"/>
    <n v="148"/>
    <x v="0"/>
    <x v="1"/>
    <n v="0.76912419618990002"/>
    <s v="H5"/>
    <s v="ESP"/>
    <x v="111"/>
    <s v="Alcohols; saturated monohydric, methanol (methyl alcohol)"/>
    <s v="TCD"/>
    <s v="Chad"/>
    <x v="1"/>
    <n v="600"/>
    <s v="Kg"/>
    <n v="600"/>
  </r>
  <r>
    <n v="724"/>
    <n v="290511"/>
    <n v="152"/>
    <x v="0"/>
    <x v="1"/>
    <n v="22.684923663590698"/>
    <s v="H5"/>
    <s v="ESP"/>
    <x v="111"/>
    <s v="Alcohols; saturated monohydric, methanol (methyl alcohol)"/>
    <s v="CHL"/>
    <s v="Chile"/>
    <x v="1"/>
    <n v="5126.54"/>
    <s v="Kg"/>
    <n v="5126.54"/>
  </r>
  <r>
    <n v="724"/>
    <n v="290511"/>
    <n v="156"/>
    <x v="0"/>
    <x v="1"/>
    <n v="190.28771766601599"/>
    <s v="H5"/>
    <s v="ESP"/>
    <x v="111"/>
    <s v="Alcohols; saturated monohydric, methanol (methyl alcohol)"/>
    <s v="CHN"/>
    <s v="China"/>
    <x v="1"/>
    <n v="48049.415999999997"/>
    <s v="Kg"/>
    <n v="48049.42"/>
  </r>
  <r>
    <n v="724"/>
    <n v="290511"/>
    <n v="170"/>
    <x v="0"/>
    <x v="1"/>
    <n v="53.982562264601398"/>
    <s v="H5"/>
    <s v="ESP"/>
    <x v="111"/>
    <s v="Alcohols; saturated monohydric, methanol (methyl alcohol)"/>
    <s v="COL"/>
    <s v="Colombia"/>
    <x v="1"/>
    <n v="16504"/>
    <s v="Kg"/>
    <n v="16504"/>
  </r>
  <r>
    <n v="724"/>
    <n v="290511"/>
    <n v="191"/>
    <x v="0"/>
    <x v="1"/>
    <n v="0.30228476842980001"/>
    <s v="H5"/>
    <s v="ESP"/>
    <x v="111"/>
    <s v="Alcohols; saturated monohydric, methanol (methyl alcohol)"/>
    <s v="HRV"/>
    <s v="Croatia"/>
    <x v="1"/>
    <n v="39.6"/>
    <s v="Kg"/>
    <n v="39.6"/>
  </r>
  <r>
    <n v="724"/>
    <n v="290511"/>
    <n v="214"/>
    <x v="0"/>
    <x v="1"/>
    <n v="5.6629606042800003"/>
    <s v="H5"/>
    <s v="ESP"/>
    <x v="111"/>
    <s v="Alcohols; saturated monohydric, methanol (methyl alcohol)"/>
    <s v="DOM"/>
    <s v="Dominican Rp"/>
    <x v="1"/>
    <n v="1140"/>
    <s v="Kg"/>
    <n v="1140"/>
  </r>
  <r>
    <n v="724"/>
    <n v="290511"/>
    <n v="218"/>
    <x v="0"/>
    <x v="1"/>
    <n v="2.1516411719519999"/>
    <s v="H5"/>
    <s v="ESP"/>
    <x v="111"/>
    <s v="Alcohols; saturated monohydric, methanol (methyl alcohol)"/>
    <s v="ECU"/>
    <s v="Ecuador"/>
    <x v="1"/>
    <n v="950.4"/>
    <s v="Kg"/>
    <n v="950.4"/>
  </r>
  <r>
    <n v="724"/>
    <n v="290511"/>
    <n v="233"/>
    <x v="0"/>
    <x v="1"/>
    <n v="4.1339612411243998"/>
    <s v="H5"/>
    <s v="ESP"/>
    <x v="111"/>
    <s v="Alcohols; saturated monohydric, methanol (methyl alcohol)"/>
    <s v="EST"/>
    <s v="Estonia"/>
    <x v="1"/>
    <n v="190.08"/>
    <s v="Kg"/>
    <n v="190.08"/>
  </r>
  <r>
    <n v="724"/>
    <n v="290511"/>
    <n v="251"/>
    <x v="0"/>
    <x v="1"/>
    <n v="14836.7581538059"/>
    <s v="H5"/>
    <s v="ESP"/>
    <x v="111"/>
    <s v="Alcohols; saturated monohydric, methanol (methyl alcohol)"/>
    <s v="FRA"/>
    <s v="France+Monac"/>
    <x v="1"/>
    <n v="33828600"/>
    <s v="Kg"/>
    <n v="33828600"/>
  </r>
  <r>
    <n v="724"/>
    <n v="290511"/>
    <n v="276"/>
    <x v="0"/>
    <x v="1"/>
    <n v="76.149469327218299"/>
    <s v="H5"/>
    <s v="ESP"/>
    <x v="111"/>
    <s v="Alcohols; saturated monohydric, methanol (methyl alcohol)"/>
    <s v="DEU"/>
    <s v="Germany"/>
    <x v="1"/>
    <n v="4552.9799999999996"/>
    <s v="Kg"/>
    <n v="4552.9799999999996"/>
  </r>
  <r>
    <n v="724"/>
    <n v="290511"/>
    <n v="292"/>
    <x v="0"/>
    <x v="1"/>
    <n v="1.3350890893311"/>
    <s v="H5"/>
    <s v="ESP"/>
    <x v="111"/>
    <s v="Alcohols; saturated monohydric, methanol (methyl alcohol)"/>
    <s v="GIB"/>
    <s v="Gibraltar"/>
    <x v="1"/>
    <n v="175"/>
    <s v="Kg"/>
    <n v="175"/>
  </r>
  <r>
    <n v="724"/>
    <n v="290511"/>
    <n v="300"/>
    <x v="0"/>
    <x v="1"/>
    <n v="1.8510240673592999"/>
    <s v="H5"/>
    <s v="ESP"/>
    <x v="111"/>
    <s v="Alcohols; saturated monohydric, methanol (methyl alcohol)"/>
    <s v="GRC"/>
    <s v="Greece"/>
    <x v="1"/>
    <n v="448.04"/>
    <s v="Kg"/>
    <n v="448.04"/>
  </r>
  <r>
    <n v="724"/>
    <n v="290511"/>
    <n v="344"/>
    <x v="0"/>
    <x v="1"/>
    <n v="11.9076875122428"/>
    <s v="H5"/>
    <s v="ESP"/>
    <x v="111"/>
    <s v="Alcohols; saturated monohydric, methanol (methyl alcohol)"/>
    <s v="HKG"/>
    <s v="Hong Kong"/>
    <x v="1"/>
    <n v="2608.4299999999998"/>
    <s v="Kg"/>
    <n v="2608.4299999999998"/>
  </r>
  <r>
    <n v="724"/>
    <n v="290511"/>
    <n v="348"/>
    <x v="0"/>
    <x v="1"/>
    <n v="1.7979308548434001"/>
    <s v="H5"/>
    <s v="ESP"/>
    <x v="111"/>
    <s v="Alcohols; saturated monohydric, methanol (methyl alcohol)"/>
    <s v="HUN"/>
    <s v="Hungary"/>
    <x v="1"/>
    <n v="181.19200000000001"/>
    <s v="Kg"/>
    <n v="181.19"/>
  </r>
  <r>
    <n v="724"/>
    <n v="290511"/>
    <n v="364"/>
    <x v="0"/>
    <x v="1"/>
    <n v="9.0258224728968006"/>
    <s v="H5"/>
    <s v="ESP"/>
    <x v="111"/>
    <s v="Alcohols; saturated monohydric, methanol (methyl alcohol)"/>
    <s v="IRN"/>
    <s v="Iran-Islam.R"/>
    <x v="1"/>
    <n v="0"/>
    <s v="N.Q."/>
    <m/>
  </r>
  <r>
    <n v="724"/>
    <n v="290511"/>
    <n v="372"/>
    <x v="0"/>
    <x v="1"/>
    <n v="19.497958933877101"/>
    <s v="H5"/>
    <s v="ESP"/>
    <x v="111"/>
    <s v="Alcohols; saturated monohydric, methanol (methyl alcohol)"/>
    <s v="IRL"/>
    <s v="Ireland"/>
    <x v="1"/>
    <n v="4276.37"/>
    <s v="Kg"/>
    <n v="4276.37"/>
  </r>
  <r>
    <n v="724"/>
    <n v="290511"/>
    <n v="380"/>
    <x v="0"/>
    <x v="1"/>
    <n v="990.69061678456399"/>
    <s v="H5"/>
    <s v="ESP"/>
    <x v="111"/>
    <s v="Alcohols; saturated monohydric, methanol (methyl alcohol)"/>
    <s v="ITA"/>
    <s v="Italy"/>
    <x v="1"/>
    <n v="4972.01"/>
    <s v="Kg"/>
    <n v="4972.01"/>
  </r>
  <r>
    <n v="724"/>
    <n v="290511"/>
    <n v="384"/>
    <x v="0"/>
    <x v="1"/>
    <n v="23.543628610860001"/>
    <s v="H5"/>
    <s v="ESP"/>
    <x v="111"/>
    <s v="Alcohols; saturated monohydric, methanol (methyl alcohol)"/>
    <s v="CIV"/>
    <s v="Cote Divoire"/>
    <x v="1"/>
    <n v="27200"/>
    <s v="Kg"/>
    <n v="27200"/>
  </r>
  <r>
    <n v="724"/>
    <n v="290511"/>
    <n v="400"/>
    <x v="0"/>
    <x v="1"/>
    <n v="25.405876883761199"/>
    <s v="H5"/>
    <s v="ESP"/>
    <x v="111"/>
    <s v="Alcohols; saturated monohydric, methanol (methyl alcohol)"/>
    <s v="JOR"/>
    <s v="Jordan"/>
    <x v="1"/>
    <n v="4272"/>
    <s v="Kg"/>
    <n v="4272"/>
  </r>
  <r>
    <n v="724"/>
    <n v="290511"/>
    <n v="404"/>
    <x v="0"/>
    <x v="1"/>
    <n v="10.4833251843129"/>
    <s v="H5"/>
    <s v="ESP"/>
    <x v="111"/>
    <s v="Alcohols; saturated monohydric, methanol (methyl alcohol)"/>
    <s v="KEN"/>
    <s v="Kenya"/>
    <x v="1"/>
    <n v="986.5"/>
    <s v="Kg"/>
    <n v="986.5"/>
  </r>
  <r>
    <n v="724"/>
    <n v="290511"/>
    <n v="410"/>
    <x v="0"/>
    <x v="1"/>
    <n v="13.2148166206455"/>
    <s v="H5"/>
    <s v="ESP"/>
    <x v="111"/>
    <s v="Alcohols; saturated monohydric, methanol (methyl alcohol)"/>
    <s v="KOR"/>
    <s v="Korea Rep."/>
    <x v="1"/>
    <n v="2004.48"/>
    <s v="Kg"/>
    <n v="2004.48"/>
  </r>
  <r>
    <n v="724"/>
    <n v="290511"/>
    <n v="422"/>
    <x v="0"/>
    <x v="1"/>
    <n v="12.499873758056699"/>
    <s v="H5"/>
    <s v="ESP"/>
    <x v="111"/>
    <s v="Alcohols; saturated monohydric, methanol (methyl alcohol)"/>
    <s v="LBN"/>
    <s v="Lebanon"/>
    <x v="1"/>
    <n v="2026.86"/>
    <s v="Kg"/>
    <n v="2026.86"/>
  </r>
  <r>
    <n v="724"/>
    <n v="290511"/>
    <n v="428"/>
    <x v="0"/>
    <x v="1"/>
    <n v="4.9179406556079002"/>
    <s v="H5"/>
    <s v="ESP"/>
    <x v="111"/>
    <s v="Alcohols; saturated monohydric, methanol (methyl alcohol)"/>
    <s v="LVA"/>
    <s v="Latvia"/>
    <x v="1"/>
    <n v="384.12"/>
    <s v="Kg"/>
    <n v="384.12"/>
  </r>
  <r>
    <n v="724"/>
    <n v="290511"/>
    <n v="430"/>
    <x v="0"/>
    <x v="1"/>
    <n v="7.2170813716200002E-2"/>
    <s v="H5"/>
    <s v="ESP"/>
    <x v="111"/>
    <s v="Alcohols; saturated monohydric, methanol (methyl alcohol)"/>
    <s v="LBR"/>
    <s v="Liberia"/>
    <x v="1"/>
    <n v="3"/>
    <s v="Kg"/>
    <n v="3"/>
  </r>
  <r>
    <n v="724"/>
    <n v="290511"/>
    <n v="470"/>
    <x v="0"/>
    <x v="1"/>
    <n v="120.31635148509901"/>
    <s v="H5"/>
    <s v="ESP"/>
    <x v="111"/>
    <s v="Alcohols; saturated monohydric, methanol (methyl alcohol)"/>
    <s v="MLT"/>
    <s v="Malta"/>
    <x v="1"/>
    <n v="100561.1"/>
    <s v="Kg"/>
    <n v="100561.1"/>
  </r>
  <r>
    <n v="724"/>
    <n v="290511"/>
    <n v="490"/>
    <x v="0"/>
    <x v="1"/>
    <n v="12.273201577645199"/>
    <s v="H5"/>
    <s v="ESP"/>
    <x v="111"/>
    <s v="Alcohols; saturated monohydric, methanol (methyl alcohol)"/>
    <s v="OAS"/>
    <s v="Asia Othr.ns"/>
    <x v="1"/>
    <n v="1402.732"/>
    <s v="Kg"/>
    <n v="1402.73"/>
  </r>
  <r>
    <n v="724"/>
    <n v="290511"/>
    <n v="504"/>
    <x v="0"/>
    <x v="1"/>
    <n v="52.3930420797831"/>
    <s v="H5"/>
    <s v="ESP"/>
    <x v="111"/>
    <s v="Alcohols; saturated monohydric, methanol (methyl alcohol)"/>
    <s v="MAR"/>
    <s v="Morocco"/>
    <x v="1"/>
    <n v="57500.86"/>
    <s v="Kg"/>
    <n v="57500.86"/>
  </r>
  <r>
    <n v="724"/>
    <n v="290511"/>
    <n v="528"/>
    <x v="0"/>
    <x v="1"/>
    <n v="1.4237236481625"/>
    <s v="H5"/>
    <s v="ESP"/>
    <x v="111"/>
    <s v="Alcohols; saturated monohydric, methanol (methyl alcohol)"/>
    <s v="NLD"/>
    <s v="Netherlands"/>
    <x v="1"/>
    <n v="12.395"/>
    <s v="Kg"/>
    <n v="12.4"/>
  </r>
  <r>
    <n v="724"/>
    <n v="290511"/>
    <n v="554"/>
    <x v="0"/>
    <x v="1"/>
    <n v="5.4217762002647998"/>
    <s v="H5"/>
    <s v="ESP"/>
    <x v="111"/>
    <s v="Alcohols; saturated monohydric, methanol (methyl alcohol)"/>
    <s v="NZL"/>
    <s v="New Zealand"/>
    <x v="1"/>
    <n v="775.779"/>
    <s v="Kg"/>
    <n v="775.78"/>
  </r>
  <r>
    <n v="724"/>
    <n v="290511"/>
    <n v="558"/>
    <x v="0"/>
    <x v="1"/>
    <n v="1.8563937083666999"/>
    <s v="H5"/>
    <s v="ESP"/>
    <x v="111"/>
    <s v="Alcohols; saturated monohydric, methanol (methyl alcohol)"/>
    <s v="NIC"/>
    <s v="Nicaragua"/>
    <x v="1"/>
    <n v="52.01"/>
    <s v="Kg"/>
    <n v="52.01"/>
  </r>
  <r>
    <n v="724"/>
    <n v="290511"/>
    <n v="566"/>
    <x v="0"/>
    <x v="1"/>
    <n v="4.7733151705010997"/>
    <s v="H5"/>
    <s v="ESP"/>
    <x v="111"/>
    <s v="Alcohols; saturated monohydric, methanol (methyl alcohol)"/>
    <s v="NGA"/>
    <s v="Nigeria"/>
    <x v="1"/>
    <n v="950.4"/>
    <s v="Kg"/>
    <n v="950.4"/>
  </r>
  <r>
    <n v="724"/>
    <n v="290511"/>
    <n v="586"/>
    <x v="0"/>
    <x v="1"/>
    <n v="0.44488776760650001"/>
    <s v="H5"/>
    <s v="ESP"/>
    <x v="111"/>
    <s v="Alcohols; saturated monohydric, methanol (methyl alcohol)"/>
    <s v="PAK"/>
    <s v="Pakistan"/>
    <x v="1"/>
    <n v="55.52"/>
    <s v="Kg"/>
    <n v="55.52"/>
  </r>
  <r>
    <n v="724"/>
    <n v="290511"/>
    <n v="591"/>
    <x v="0"/>
    <x v="1"/>
    <n v="0.31012633668509998"/>
    <s v="H5"/>
    <s v="ESP"/>
    <x v="111"/>
    <s v="Alcohols; saturated monohydric, methanol (methyl alcohol)"/>
    <s v="PAN"/>
    <s v="Panama"/>
    <x v="1"/>
    <n v="107.376"/>
    <s v="Kg"/>
    <n v="107.38"/>
  </r>
  <r>
    <n v="724"/>
    <n v="290511"/>
    <n v="600"/>
    <x v="0"/>
    <x v="1"/>
    <n v="21.3696099922428"/>
    <s v="H5"/>
    <s v="ESP"/>
    <x v="111"/>
    <s v="Alcohols; saturated monohydric, methanol (methyl alcohol)"/>
    <s v="PRY"/>
    <s v="Paraguay"/>
    <x v="1"/>
    <n v="4493.88"/>
    <s v="Kg"/>
    <n v="4493.88"/>
  </r>
  <r>
    <n v="724"/>
    <n v="290511"/>
    <n v="604"/>
    <x v="0"/>
    <x v="1"/>
    <n v="0.1533777634008"/>
    <s v="H5"/>
    <s v="ESP"/>
    <x v="111"/>
    <s v="Alcohols; saturated monohydric, methanol (methyl alcohol)"/>
    <s v="PER"/>
    <s v="Peru"/>
    <x v="1"/>
    <n v="7.92"/>
    <s v="Kg"/>
    <n v="7.92"/>
  </r>
  <r>
    <n v="724"/>
    <n v="290511"/>
    <n v="608"/>
    <x v="0"/>
    <x v="1"/>
    <n v="10.380675152807999"/>
    <s v="H5"/>
    <s v="ESP"/>
    <x v="111"/>
    <s v="Alcohols; saturated monohydric, methanol (methyl alcohol)"/>
    <s v="PHL"/>
    <s v="Philippines"/>
    <x v="1"/>
    <n v="3138.66"/>
    <s v="Kg"/>
    <n v="3138.66"/>
  </r>
  <r>
    <n v="724"/>
    <n v="290511"/>
    <n v="616"/>
    <x v="0"/>
    <x v="1"/>
    <n v="1.5322045893956999"/>
    <s v="H5"/>
    <s v="ESP"/>
    <x v="111"/>
    <s v="Alcohols; saturated monohydric, methanol (methyl alcohol)"/>
    <s v="POL"/>
    <s v="Poland"/>
    <x v="1"/>
    <n v="84.447999999999993"/>
    <s v="Kg"/>
    <n v="84.45"/>
  </r>
  <r>
    <n v="724"/>
    <n v="290511"/>
    <n v="620"/>
    <x v="0"/>
    <x v="1"/>
    <n v="1461.0974258676899"/>
    <s v="H5"/>
    <s v="ESP"/>
    <x v="111"/>
    <s v="Alcohols; saturated monohydric, methanol (methyl alcohol)"/>
    <s v="PRT"/>
    <s v="Portugal"/>
    <x v="1"/>
    <n v="2702260"/>
    <s v="Kg"/>
    <n v="2702260"/>
  </r>
  <r>
    <n v="724"/>
    <n v="290511"/>
    <n v="642"/>
    <x v="0"/>
    <x v="1"/>
    <n v="17.852589751620599"/>
    <s v="H5"/>
    <s v="ESP"/>
    <x v="111"/>
    <s v="Alcohols; saturated monohydric, methanol (methyl alcohol)"/>
    <s v="ROM"/>
    <s v="Romania"/>
    <x v="1"/>
    <n v="2896.48"/>
    <s v="Kg"/>
    <n v="2896.48"/>
  </r>
  <r>
    <n v="724"/>
    <n v="290511"/>
    <n v="643"/>
    <x v="0"/>
    <x v="1"/>
    <n v="2.0245084160301001"/>
    <s v="H5"/>
    <s v="ESP"/>
    <x v="111"/>
    <s v="Alcohols; saturated monohydric, methanol (methyl alcohol)"/>
    <s v="RUS"/>
    <s v="Russian Fed"/>
    <x v="1"/>
    <n v="95.04"/>
    <s v="Kg"/>
    <n v="95.04"/>
  </r>
  <r>
    <n v="724"/>
    <n v="290511"/>
    <n v="682"/>
    <x v="0"/>
    <x v="1"/>
    <n v="4.5989674214039997"/>
    <s v="H5"/>
    <s v="ESP"/>
    <x v="111"/>
    <s v="Alcohols; saturated monohydric, methanol (methyl alcohol)"/>
    <s v="SAU"/>
    <s v="Saudi Arabia"/>
    <x v="1"/>
    <n v="459.36"/>
    <s v="Kg"/>
    <n v="459.36"/>
  </r>
  <r>
    <n v="724"/>
    <n v="290511"/>
    <n v="688"/>
    <x v="0"/>
    <x v="1"/>
    <n v="0.60868547313840005"/>
    <s v="H5"/>
    <s v="ESP"/>
    <x v="111"/>
    <s v="Alcohols; saturated monohydric, methanol (methyl alcohol)"/>
    <s v="SER"/>
    <s v="Yugoslavia"/>
    <x v="1"/>
    <n v="31.68"/>
    <s v="Kg"/>
    <n v="31.68"/>
  </r>
  <r>
    <n v="724"/>
    <n v="290511"/>
    <n v="699"/>
    <x v="0"/>
    <x v="1"/>
    <n v="15.665040583856999"/>
    <s v="H5"/>
    <s v="ESP"/>
    <x v="111"/>
    <s v="Alcohols; saturated monohydric, methanol (methyl alcohol)"/>
    <s v="IND"/>
    <s v="India"/>
    <x v="1"/>
    <n v="2650.03"/>
    <s v="Kg"/>
    <n v="2650.03"/>
  </r>
  <r>
    <n v="724"/>
    <n v="290511"/>
    <n v="704"/>
    <x v="0"/>
    <x v="1"/>
    <n v="34.0628263087752"/>
    <s v="H5"/>
    <s v="ESP"/>
    <x v="111"/>
    <s v="Alcohols; saturated monohydric, methanol (methyl alcohol)"/>
    <s v="VNM"/>
    <s v="Viet Nam"/>
    <x v="1"/>
    <n v="9871.49"/>
    <s v="Kg"/>
    <n v="9871.49"/>
  </r>
  <r>
    <n v="724"/>
    <n v="290511"/>
    <n v="729"/>
    <x v="0"/>
    <x v="1"/>
    <n v="1.0065947956317001"/>
    <s v="H5"/>
    <s v="ESP"/>
    <x v="111"/>
    <s v="Alcohols; saturated monohydric, methanol (methyl alcohol)"/>
    <s v="SUD"/>
    <s v="Sudan"/>
    <x v="1"/>
    <n v="195"/>
    <s v="Kg"/>
    <n v="195"/>
  </r>
  <r>
    <n v="724"/>
    <n v="290511"/>
    <n v="752"/>
    <x v="0"/>
    <x v="1"/>
    <n v="1.5265984003263"/>
    <s v="H5"/>
    <s v="ESP"/>
    <x v="111"/>
    <s v="Alcohols; saturated monohydric, methanol (methyl alcohol)"/>
    <s v="SWE"/>
    <s v="Sweden"/>
    <x v="1"/>
    <n v="68.507999999999996"/>
    <s v="Kg"/>
    <n v="68.510000000000005"/>
  </r>
  <r>
    <n v="724"/>
    <n v="290511"/>
    <n v="757"/>
    <x v="0"/>
    <x v="1"/>
    <n v="46.296867354756301"/>
    <s v="H5"/>
    <s v="ESP"/>
    <x v="111"/>
    <s v="Alcohols; saturated monohydric, methanol (methyl alcohol)"/>
    <s v="CHE"/>
    <s v="Switz.Liecht"/>
    <x v="1"/>
    <n v="7662.41"/>
    <s v="Kg"/>
    <n v="7662.41"/>
  </r>
  <r>
    <n v="724"/>
    <n v="290511"/>
    <n v="764"/>
    <x v="0"/>
    <x v="1"/>
    <n v="112.82469695051201"/>
    <s v="H5"/>
    <s v="ESP"/>
    <x v="111"/>
    <s v="Alcohols; saturated monohydric, methanol (methyl alcohol)"/>
    <s v="THA"/>
    <s v="Thailand"/>
    <x v="1"/>
    <n v="32587.723999999998"/>
    <s v="Kg"/>
    <n v="32587.72"/>
  </r>
  <r>
    <n v="724"/>
    <n v="290511"/>
    <n v="788"/>
    <x v="0"/>
    <x v="1"/>
    <n v="257.23694580682201"/>
    <s v="H5"/>
    <s v="ESP"/>
    <x v="111"/>
    <s v="Alcohols; saturated monohydric, methanol (methyl alcohol)"/>
    <s v="TUN"/>
    <s v="Tunisia"/>
    <x v="1"/>
    <n v="396040"/>
    <s v="Kg"/>
    <n v="396040"/>
  </r>
  <r>
    <n v="724"/>
    <n v="290511"/>
    <n v="792"/>
    <x v="0"/>
    <x v="1"/>
    <n v="51.193731578040001"/>
    <s v="H5"/>
    <s v="ESP"/>
    <x v="111"/>
    <s v="Alcohols; saturated monohydric, methanol (methyl alcohol)"/>
    <s v="TUR"/>
    <s v="Turkey"/>
    <x v="1"/>
    <n v="10520.9"/>
    <s v="Kg"/>
    <n v="10520.9"/>
  </r>
  <r>
    <n v="724"/>
    <n v="290511"/>
    <n v="818"/>
    <x v="0"/>
    <x v="1"/>
    <n v="83.416509649532699"/>
    <s v="H5"/>
    <s v="ESP"/>
    <x v="111"/>
    <s v="Alcohols; saturated monohydric, methanol (methyl alcohol)"/>
    <s v="EGY"/>
    <s v="Egypt"/>
    <x v="1"/>
    <n v="28043.1"/>
    <s v="Kg"/>
    <n v="28043.1"/>
  </r>
  <r>
    <n v="724"/>
    <n v="290511"/>
    <n v="826"/>
    <x v="0"/>
    <x v="1"/>
    <n v="20.840570251579798"/>
    <s v="H5"/>
    <s v="ESP"/>
    <x v="111"/>
    <s v="Alcohols; saturated monohydric, methanol (methyl alcohol)"/>
    <s v="GBR"/>
    <s v="Untd.Kingdom"/>
    <x v="1"/>
    <n v="126443"/>
    <s v="Kg"/>
    <n v="126443"/>
  </r>
  <r>
    <n v="724"/>
    <n v="290511"/>
    <n v="837"/>
    <x v="0"/>
    <x v="1"/>
    <n v="0.15645288820680001"/>
    <s v="H5"/>
    <s v="ESP"/>
    <x v="111"/>
    <s v="Alcohols; saturated monohydric, methanol (methyl alcohol)"/>
    <s v="BUN"/>
    <s v="Bunkers"/>
    <x v="1"/>
    <n v="10"/>
    <s v="Kg"/>
    <n v="10"/>
  </r>
  <r>
    <n v="724"/>
    <n v="290511"/>
    <n v="887"/>
    <x v="0"/>
    <x v="1"/>
    <n v="10.6121965684905"/>
    <s v="H5"/>
    <s v="ESP"/>
    <x v="111"/>
    <s v="Alcohols; saturated monohydric, methanol (methyl alcohol)"/>
    <s v="YEM"/>
    <s v="Yemen"/>
    <x v="1"/>
    <n v="2117.7919999999999"/>
    <s v="Kg"/>
    <n v="2117.79"/>
  </r>
  <r>
    <n v="752"/>
    <n v="290511"/>
    <n v="0"/>
    <x v="0"/>
    <x v="1"/>
    <n v="2283.1979500000002"/>
    <s v="H5"/>
    <s v="SWE"/>
    <x v="113"/>
    <s v="Alcohols; saturated monohydric, methanol (methyl alcohol)"/>
    <s v="WLD"/>
    <s v="World"/>
    <x v="1"/>
    <n v="2840917.264"/>
    <s v="Kg"/>
    <n v="2840917.26"/>
  </r>
  <r>
    <n v="752"/>
    <n v="290511"/>
    <n v="56"/>
    <x v="0"/>
    <x v="1"/>
    <n v="0.11659700000000001"/>
    <s v="H5"/>
    <s v="SWE"/>
    <x v="113"/>
    <s v="Alcohols; saturated monohydric, methanol (methyl alcohol)"/>
    <s v="BEL"/>
    <s v="Belgium"/>
    <x v="1"/>
    <n v="145.078"/>
    <s v="Kg"/>
    <n v="145.08000000000001"/>
  </r>
  <r>
    <n v="752"/>
    <n v="290511"/>
    <n v="156"/>
    <x v="0"/>
    <x v="1"/>
    <n v="424.41224299999999"/>
    <s v="H5"/>
    <s v="SWE"/>
    <x v="113"/>
    <s v="Alcohols; saturated monohydric, methanol (methyl alcohol)"/>
    <s v="CHN"/>
    <s v="China"/>
    <x v="1"/>
    <n v="467000"/>
    <s v="Kg"/>
    <n v="467000"/>
  </r>
  <r>
    <n v="752"/>
    <n v="290511"/>
    <n v="208"/>
    <x v="0"/>
    <x v="1"/>
    <n v="279.24926399999998"/>
    <s v="H5"/>
    <s v="SWE"/>
    <x v="113"/>
    <s v="Alcohols; saturated monohydric, methanol (methyl alcohol)"/>
    <s v="DNK"/>
    <s v="Denmark"/>
    <x v="1"/>
    <n v="480000"/>
    <s v="Kg"/>
    <n v="480000"/>
  </r>
  <r>
    <n v="752"/>
    <n v="290511"/>
    <n v="246"/>
    <x v="0"/>
    <x v="1"/>
    <n v="143.06423699999999"/>
    <s v="H5"/>
    <s v="SWE"/>
    <x v="113"/>
    <s v="Alcohols; saturated monohydric, methanol (methyl alcohol)"/>
    <s v="FIN"/>
    <s v="Finland"/>
    <x v="1"/>
    <n v="21000"/>
    <s v="Kg"/>
    <n v="21000"/>
  </r>
  <r>
    <n v="752"/>
    <n v="290511"/>
    <n v="579"/>
    <x v="0"/>
    <x v="1"/>
    <n v="1365.5813700000001"/>
    <s v="H5"/>
    <s v="SWE"/>
    <x v="113"/>
    <s v="Alcohols; saturated monohydric, methanol (methyl alcohol)"/>
    <s v="NOR"/>
    <s v="Norway,Sb,JM"/>
    <x v="1"/>
    <n v="1781000"/>
    <s v="Kg"/>
    <n v="1781000"/>
  </r>
  <r>
    <n v="752"/>
    <n v="290511"/>
    <n v="757"/>
    <x v="0"/>
    <x v="1"/>
    <n v="0.23319400000000001"/>
    <s v="H5"/>
    <s v="SWE"/>
    <x v="113"/>
    <s v="Alcohols; saturated monohydric, methanol (methyl alcohol)"/>
    <s v="CHE"/>
    <s v="Switz.Liecht"/>
    <x v="1"/>
    <n v="4000"/>
    <s v="Kg"/>
    <n v="4000"/>
  </r>
  <r>
    <n v="752"/>
    <n v="290511"/>
    <n v="826"/>
    <x v="0"/>
    <x v="1"/>
    <n v="0.11659700000000001"/>
    <s v="H5"/>
    <s v="SWE"/>
    <x v="113"/>
    <s v="Alcohols; saturated monohydric, methanol (methyl alcohol)"/>
    <s v="GBR"/>
    <s v="Untd.Kingdom"/>
    <x v="1"/>
    <n v="145.078"/>
    <s v="Kg"/>
    <n v="145.08000000000001"/>
  </r>
  <r>
    <n v="752"/>
    <n v="290511"/>
    <n v="842"/>
    <x v="0"/>
    <x v="1"/>
    <n v="70.424448999999996"/>
    <s v="H5"/>
    <s v="SWE"/>
    <x v="113"/>
    <s v="Alcohols; saturated monohydric, methanol (methyl alcohol)"/>
    <s v="USA"/>
    <s v="USA,PR,USVI"/>
    <x v="1"/>
    <n v="87627.107999999993"/>
    <s v="Kg"/>
    <n v="87627.11"/>
  </r>
  <r>
    <n v="757"/>
    <n v="290511"/>
    <n v="0"/>
    <x v="0"/>
    <x v="1"/>
    <n v="721.73313797434002"/>
    <s v="H5"/>
    <s v="CHE"/>
    <x v="114"/>
    <s v="Alcohols; saturated monohydric, methanol (methyl alcohol)"/>
    <s v="WLD"/>
    <s v="World"/>
    <x v="1"/>
    <n v="1877304.8847565099"/>
    <s v="Kg"/>
    <n v="1877304.88"/>
  </r>
  <r>
    <n v="757"/>
    <n v="290511"/>
    <n v="40"/>
    <x v="0"/>
    <x v="1"/>
    <n v="5.4707671000000001E-3"/>
    <s v="H5"/>
    <s v="CHE"/>
    <x v="114"/>
    <s v="Alcohols; saturated monohydric, methanol (methyl alcohol)"/>
    <s v="AUT"/>
    <s v="Austria"/>
    <x v="1"/>
    <n v="1"/>
    <s v="Kg"/>
    <n v="1"/>
  </r>
  <r>
    <n v="757"/>
    <n v="290511"/>
    <n v="100"/>
    <x v="0"/>
    <x v="1"/>
    <n v="0.39827184488"/>
    <s v="H5"/>
    <s v="CHE"/>
    <x v="114"/>
    <s v="Alcohols; saturated monohydric, methanol (methyl alcohol)"/>
    <s v="BGR"/>
    <s v="Bulgaria"/>
    <x v="1"/>
    <n v="24"/>
    <s v="Kg"/>
    <n v="24"/>
  </r>
  <r>
    <n v="757"/>
    <n v="290511"/>
    <n v="203"/>
    <x v="0"/>
    <x v="1"/>
    <n v="1.8381777455999999"/>
    <s v="H5"/>
    <s v="CHE"/>
    <x v="114"/>
    <s v="Alcohols; saturated monohydric, methanol (methyl alcohol)"/>
    <s v="CZE"/>
    <s v="Czech Rep"/>
    <x v="1"/>
    <n v="105"/>
    <s v="Kg"/>
    <n v="105"/>
  </r>
  <r>
    <n v="757"/>
    <n v="290511"/>
    <n v="208"/>
    <x v="0"/>
    <x v="1"/>
    <n v="0.11816856936"/>
    <s v="H5"/>
    <s v="CHE"/>
    <x v="114"/>
    <s v="Alcohols; saturated monohydric, methanol (methyl alcohol)"/>
    <s v="DNK"/>
    <s v="Denmark"/>
    <x v="1"/>
    <n v="9"/>
    <s v="Kg"/>
    <n v="9"/>
  </r>
  <r>
    <n v="757"/>
    <n v="290511"/>
    <n v="251"/>
    <x v="0"/>
    <x v="1"/>
    <n v="98.397217060599999"/>
    <s v="H5"/>
    <s v="CHE"/>
    <x v="114"/>
    <s v="Alcohols; saturated monohydric, methanol (methyl alcohol)"/>
    <s v="FRA"/>
    <s v="France+Monac"/>
    <x v="1"/>
    <n v="192115"/>
    <s v="Kg"/>
    <n v="192115"/>
  </r>
  <r>
    <n v="757"/>
    <n v="290511"/>
    <n v="276"/>
    <x v="0"/>
    <x v="1"/>
    <n v="486.28445183138001"/>
    <s v="H5"/>
    <s v="CHE"/>
    <x v="114"/>
    <s v="Alcohols; saturated monohydric, methanol (methyl alcohol)"/>
    <s v="DEU"/>
    <s v="Germany"/>
    <x v="1"/>
    <n v="1382690.8403906899"/>
    <s v="Kg"/>
    <n v="1382690.84"/>
  </r>
  <r>
    <n v="757"/>
    <n v="290511"/>
    <n v="348"/>
    <x v="0"/>
    <x v="1"/>
    <n v="1.0941534199999999E-3"/>
    <s v="H5"/>
    <s v="CHE"/>
    <x v="114"/>
    <s v="Alcohols; saturated monohydric, methanol (methyl alcohol)"/>
    <s v="HUN"/>
    <s v="Hungary"/>
    <x v="1"/>
    <n v="2"/>
    <s v="Kg"/>
    <n v="2"/>
  </r>
  <r>
    <n v="757"/>
    <n v="290511"/>
    <n v="364"/>
    <x v="0"/>
    <x v="1"/>
    <n v="0.60506684125999999"/>
    <s v="H5"/>
    <s v="CHE"/>
    <x v="114"/>
    <s v="Alcohols; saturated monohydric, methanol (methyl alcohol)"/>
    <s v="IRN"/>
    <s v="Iran-Islam.R"/>
    <x v="1"/>
    <n v="22"/>
    <s v="Kg"/>
    <n v="22"/>
  </r>
  <r>
    <n v="757"/>
    <n v="290511"/>
    <n v="688"/>
    <x v="0"/>
    <x v="1"/>
    <n v="0.79654368976000001"/>
    <s v="H5"/>
    <s v="CHE"/>
    <x v="114"/>
    <s v="Alcohols; saturated monohydric, methanol (methyl alcohol)"/>
    <s v="SER"/>
    <s v="Yugoslavia"/>
    <x v="1"/>
    <n v="150"/>
    <s v="Kg"/>
    <n v="150"/>
  </r>
  <r>
    <n v="757"/>
    <n v="290511"/>
    <n v="705"/>
    <x v="0"/>
    <x v="1"/>
    <n v="110.58389785256"/>
    <s v="H5"/>
    <s v="CHE"/>
    <x v="114"/>
    <s v="Alcohols; saturated monohydric, methanol (methyl alcohol)"/>
    <s v="SVN"/>
    <s v="Slovenia"/>
    <x v="1"/>
    <n v="243795"/>
    <s v="Kg"/>
    <n v="243795"/>
  </r>
  <r>
    <n v="757"/>
    <n v="290511"/>
    <n v="724"/>
    <x v="0"/>
    <x v="1"/>
    <n v="0.15974639932000001"/>
    <s v="H5"/>
    <s v="CHE"/>
    <x v="114"/>
    <s v="Alcohols; saturated monohydric, methanol (methyl alcohol)"/>
    <s v="ESP"/>
    <s v="Spain"/>
    <x v="1"/>
    <n v="2"/>
    <s v="Kg"/>
    <n v="2"/>
  </r>
  <r>
    <n v="757"/>
    <n v="290511"/>
    <n v="826"/>
    <x v="0"/>
    <x v="1"/>
    <n v="1.60731137398"/>
    <s v="H5"/>
    <s v="CHE"/>
    <x v="114"/>
    <s v="Alcohols; saturated monohydric, methanol (methyl alcohol)"/>
    <s v="GBR"/>
    <s v="Untd.Kingdom"/>
    <x v="1"/>
    <n v="3978.0296351121101"/>
    <s v="Kg"/>
    <n v="3978.03"/>
  </r>
  <r>
    <n v="757"/>
    <n v="290511"/>
    <n v="842"/>
    <x v="0"/>
    <x v="1"/>
    <n v="20.93771984512"/>
    <s v="H5"/>
    <s v="CHE"/>
    <x v="114"/>
    <s v="Alcohols; saturated monohydric, methanol (methyl alcohol)"/>
    <s v="USA"/>
    <s v="USA,PR,USVI"/>
    <x v="1"/>
    <n v="54411.014730711497"/>
    <s v="Kg"/>
    <n v="54411.01"/>
  </r>
  <r>
    <n v="764"/>
    <n v="290511"/>
    <n v="0"/>
    <x v="0"/>
    <x v="1"/>
    <n v="1958.2360100000001"/>
    <s v="H5"/>
    <s v="THA"/>
    <x v="115"/>
    <s v="Alcohols; saturated monohydric, methanol (methyl alcohol)"/>
    <s v="WLD"/>
    <s v="World"/>
    <x v="1"/>
    <n v="3550349.6585369301"/>
    <s v="Kg"/>
    <n v="3550349.66"/>
  </r>
  <r>
    <n v="764"/>
    <n v="290511"/>
    <n v="36"/>
    <x v="0"/>
    <x v="1"/>
    <n v="55.923990000000003"/>
    <s v="H5"/>
    <s v="THA"/>
    <x v="115"/>
    <s v="Alcohols; saturated monohydric, methanol (methyl alcohol)"/>
    <s v="AUS"/>
    <s v="Australia"/>
    <x v="1"/>
    <n v="19285"/>
    <s v="Kg"/>
    <n v="19285"/>
  </r>
  <r>
    <n v="764"/>
    <n v="290511"/>
    <n v="50"/>
    <x v="0"/>
    <x v="1"/>
    <n v="30.543939999999999"/>
    <s v="H5"/>
    <s v="THA"/>
    <x v="115"/>
    <s v="Alcohols; saturated monohydric, methanol (methyl alcohol)"/>
    <s v="BGD"/>
    <s v="Bangladesh"/>
    <x v="1"/>
    <n v="13044"/>
    <s v="Kg"/>
    <n v="13044"/>
  </r>
  <r>
    <n v="764"/>
    <n v="290511"/>
    <n v="104"/>
    <x v="0"/>
    <x v="1"/>
    <n v="28.287510000000001"/>
    <s v="H5"/>
    <s v="THA"/>
    <x v="115"/>
    <s v="Alcohols; saturated monohydric, methanol (methyl alcohol)"/>
    <s v="MMR"/>
    <s v="Myanmar"/>
    <x v="1"/>
    <n v="29463"/>
    <s v="Kg"/>
    <n v="29463"/>
  </r>
  <r>
    <n v="764"/>
    <n v="290511"/>
    <n v="116"/>
    <x v="0"/>
    <x v="1"/>
    <n v="1311.6756700000001"/>
    <s v="H5"/>
    <s v="THA"/>
    <x v="115"/>
    <s v="Alcohols; saturated monohydric, methanol (methyl alcohol)"/>
    <s v="KHM"/>
    <s v="Cambodia"/>
    <x v="1"/>
    <n v="3045160"/>
    <s v="Kg"/>
    <n v="3045160"/>
  </r>
  <r>
    <n v="764"/>
    <n v="290511"/>
    <n v="156"/>
    <x v="0"/>
    <x v="1"/>
    <n v="71.443240000000003"/>
    <s v="H5"/>
    <s v="THA"/>
    <x v="115"/>
    <s v="Alcohols; saturated monohydric, methanol (methyl alcohol)"/>
    <s v="CHN"/>
    <s v="China"/>
    <x v="1"/>
    <n v="23145"/>
    <s v="Kg"/>
    <n v="23145"/>
  </r>
  <r>
    <n v="764"/>
    <n v="290511"/>
    <n v="276"/>
    <x v="0"/>
    <x v="1"/>
    <n v="2.0600000000000002E-3"/>
    <s v="H5"/>
    <s v="THA"/>
    <x v="115"/>
    <s v="Alcohols; saturated monohydric, methanol (methyl alcohol)"/>
    <s v="DEU"/>
    <s v="Germany"/>
    <x v="1"/>
    <n v="2"/>
    <s v="Kg"/>
    <n v="2"/>
  </r>
  <r>
    <n v="764"/>
    <n v="290511"/>
    <n v="344"/>
    <x v="0"/>
    <x v="1"/>
    <n v="20.722799999999999"/>
    <s v="H5"/>
    <s v="THA"/>
    <x v="115"/>
    <s v="Alcohols; saturated monohydric, methanol (methyl alcohol)"/>
    <s v="HKG"/>
    <s v="Hong Kong"/>
    <x v="1"/>
    <n v="7243"/>
    <s v="Kg"/>
    <n v="7243"/>
  </r>
  <r>
    <n v="764"/>
    <n v="290511"/>
    <n v="360"/>
    <x v="0"/>
    <x v="1"/>
    <n v="11.901619999999999"/>
    <s v="H5"/>
    <s v="THA"/>
    <x v="115"/>
    <s v="Alcohols; saturated monohydric, methanol (methyl alcohol)"/>
    <s v="IDN"/>
    <s v="Indonesia"/>
    <x v="1"/>
    <n v="6004"/>
    <s v="Kg"/>
    <n v="6004"/>
  </r>
  <r>
    <n v="764"/>
    <n v="290511"/>
    <n v="392"/>
    <x v="0"/>
    <x v="1"/>
    <n v="2.8600000000000001E-3"/>
    <s v="H5"/>
    <s v="THA"/>
    <x v="115"/>
    <s v="Alcohols; saturated monohydric, methanol (methyl alcohol)"/>
    <s v="JPN"/>
    <s v="Japan"/>
    <x v="1"/>
    <n v="1.6708228052953999"/>
    <s v="Kg"/>
    <n v="1.67"/>
  </r>
  <r>
    <n v="764"/>
    <n v="290511"/>
    <n v="418"/>
    <x v="0"/>
    <x v="1"/>
    <n v="165.34909999999999"/>
    <s v="H5"/>
    <s v="THA"/>
    <x v="115"/>
    <s v="Alcohols; saturated monohydric, methanol (methyl alcohol)"/>
    <s v="LAO"/>
    <s v="Lao P.Dem.R"/>
    <x v="1"/>
    <n v="310168"/>
    <s v="Kg"/>
    <n v="310168"/>
  </r>
  <r>
    <n v="764"/>
    <n v="290511"/>
    <n v="458"/>
    <x v="0"/>
    <x v="1"/>
    <n v="1.22129"/>
    <s v="H5"/>
    <s v="THA"/>
    <x v="115"/>
    <s v="Alcohols; saturated monohydric, methanol (methyl alcohol)"/>
    <s v="MYS"/>
    <s v="Malaysia"/>
    <x v="1"/>
    <n v="642"/>
    <s v="Kg"/>
    <n v="642"/>
  </r>
  <r>
    <n v="764"/>
    <n v="290511"/>
    <n v="490"/>
    <x v="0"/>
    <x v="1"/>
    <n v="1.46391"/>
    <s v="H5"/>
    <s v="THA"/>
    <x v="115"/>
    <s v="Alcohols; saturated monohydric, methanol (methyl alcohol)"/>
    <s v="OAS"/>
    <s v="Asia Othr.ns"/>
    <x v="1"/>
    <n v="526"/>
    <s v="Kg"/>
    <n v="526"/>
  </r>
  <r>
    <n v="764"/>
    <n v="290511"/>
    <n v="586"/>
    <x v="0"/>
    <x v="1"/>
    <n v="28.844719999999999"/>
    <s v="H5"/>
    <s v="THA"/>
    <x v="115"/>
    <s v="Alcohols; saturated monohydric, methanol (methyl alcohol)"/>
    <s v="PAK"/>
    <s v="Pakistan"/>
    <x v="1"/>
    <n v="10579"/>
    <s v="Kg"/>
    <n v="10579"/>
  </r>
  <r>
    <n v="764"/>
    <n v="290511"/>
    <n v="608"/>
    <x v="0"/>
    <x v="1"/>
    <n v="95.45317"/>
    <s v="H5"/>
    <s v="THA"/>
    <x v="115"/>
    <s v="Alcohols; saturated monohydric, methanol (methyl alcohol)"/>
    <s v="PHL"/>
    <s v="Philippines"/>
    <x v="1"/>
    <n v="25440"/>
    <s v="Kg"/>
    <n v="25440"/>
  </r>
  <r>
    <n v="764"/>
    <n v="290511"/>
    <n v="699"/>
    <x v="0"/>
    <x v="1"/>
    <n v="106.35485"/>
    <s v="H5"/>
    <s v="THA"/>
    <x v="115"/>
    <s v="Alcohols; saturated monohydric, methanol (methyl alcohol)"/>
    <s v="IND"/>
    <s v="India"/>
    <x v="1"/>
    <n v="34051.8068308246"/>
    <s v="Kg"/>
    <n v="34051.81"/>
  </r>
  <r>
    <n v="764"/>
    <n v="290511"/>
    <n v="702"/>
    <x v="0"/>
    <x v="1"/>
    <n v="2.6154600000000001"/>
    <s v="H5"/>
    <s v="THA"/>
    <x v="115"/>
    <s v="Alcohols; saturated monohydric, methanol (methyl alcohol)"/>
    <s v="SGP"/>
    <s v="Singapore"/>
    <x v="1"/>
    <n v="715.18088330114904"/>
    <s v="Kg"/>
    <n v="715.18"/>
  </r>
  <r>
    <n v="764"/>
    <n v="290511"/>
    <n v="704"/>
    <x v="0"/>
    <x v="1"/>
    <n v="18.18271"/>
    <s v="H5"/>
    <s v="THA"/>
    <x v="115"/>
    <s v="Alcohols; saturated monohydric, methanol (methyl alcohol)"/>
    <s v="VNM"/>
    <s v="Viet Nam"/>
    <x v="1"/>
    <n v="7028"/>
    <s v="Kg"/>
    <n v="7028"/>
  </r>
  <r>
    <n v="764"/>
    <n v="290511"/>
    <n v="710"/>
    <x v="0"/>
    <x v="1"/>
    <n v="7.48909"/>
    <s v="H5"/>
    <s v="THA"/>
    <x v="115"/>
    <s v="Alcohols; saturated monohydric, methanol (methyl alcohol)"/>
    <s v="ZAF"/>
    <s v="South Africa"/>
    <x v="1"/>
    <n v="2340"/>
    <s v="Kg"/>
    <n v="2340"/>
  </r>
  <r>
    <n v="764"/>
    <n v="290511"/>
    <n v="826"/>
    <x v="0"/>
    <x v="1"/>
    <n v="5.6009999999999997E-2"/>
    <s v="H5"/>
    <s v="THA"/>
    <x v="115"/>
    <s v="Alcohols; saturated monohydric, methanol (methyl alcohol)"/>
    <s v="GBR"/>
    <s v="Untd.Kingdom"/>
    <x v="1"/>
    <n v="53"/>
    <s v="Kg"/>
    <n v="53"/>
  </r>
  <r>
    <n v="764"/>
    <n v="290511"/>
    <n v="842"/>
    <x v="0"/>
    <x v="1"/>
    <n v="0.70201000000000002"/>
    <s v="H5"/>
    <s v="THA"/>
    <x v="115"/>
    <s v="Alcohols; saturated monohydric, methanol (methyl alcohol)"/>
    <s v="USA"/>
    <s v="USA,PR,USVI"/>
    <x v="1"/>
    <n v="15459"/>
    <s v="Kg"/>
    <n v="15459"/>
  </r>
  <r>
    <n v="784"/>
    <n v="290511"/>
    <n v="0"/>
    <x v="0"/>
    <x v="1"/>
    <n v="19473.0031784764"/>
    <s v="H5"/>
    <s v="ARE"/>
    <x v="117"/>
    <s v="Alcohols; saturated monohydric, methanol (methyl alcohol)"/>
    <s v="WLD"/>
    <s v="World"/>
    <x v="1"/>
    <n v="51095880.950000003"/>
    <s v="Kg"/>
    <n v="51095880.950000003"/>
  </r>
  <r>
    <n v="784"/>
    <n v="290511"/>
    <n v="12"/>
    <x v="0"/>
    <x v="1"/>
    <n v="45.049964705219999"/>
    <s v="H5"/>
    <s v="ARE"/>
    <x v="117"/>
    <s v="Alcohols; saturated monohydric, methanol (methyl alcohol)"/>
    <s v="DZA"/>
    <s v="Algeria"/>
    <x v="1"/>
    <n v="75490.100000000006"/>
    <s v="Kg"/>
    <n v="75490.100000000006"/>
  </r>
  <r>
    <n v="784"/>
    <n v="290511"/>
    <n v="24"/>
    <x v="0"/>
    <x v="1"/>
    <n v="2.4133423424099999E-2"/>
    <s v="H5"/>
    <s v="ARE"/>
    <x v="117"/>
    <s v="Alcohols; saturated monohydric, methanol (methyl alcohol)"/>
    <s v="AGO"/>
    <s v="Angola"/>
    <x v="1"/>
    <n v="8"/>
    <s v="Kg"/>
    <n v="8"/>
  </r>
  <r>
    <n v="784"/>
    <n v="290511"/>
    <n v="31"/>
    <x v="0"/>
    <x v="1"/>
    <n v="5.7753572246999996"/>
    <s v="H5"/>
    <s v="ARE"/>
    <x v="117"/>
    <s v="Alcohols; saturated monohydric, methanol (methyl alcohol)"/>
    <s v="AZE"/>
    <s v="Azerbaijan"/>
    <x v="1"/>
    <n v="1200"/>
    <s v="Kg"/>
    <n v="1200"/>
  </r>
  <r>
    <n v="784"/>
    <n v="290511"/>
    <n v="48"/>
    <x v="0"/>
    <x v="1"/>
    <n v="114.946469220344"/>
    <s v="H5"/>
    <s v="ARE"/>
    <x v="117"/>
    <s v="Alcohols; saturated monohydric, methanol (methyl alcohol)"/>
    <s v="BHR"/>
    <s v="Bahrain"/>
    <x v="1"/>
    <n v="175107"/>
    <s v="Kg"/>
    <n v="175107"/>
  </r>
  <r>
    <n v="784"/>
    <n v="290511"/>
    <n v="50"/>
    <x v="0"/>
    <x v="1"/>
    <n v="1149.286366817"/>
    <s v="H5"/>
    <s v="ARE"/>
    <x v="117"/>
    <s v="Alcohols; saturated monohydric, methanol (methyl alcohol)"/>
    <s v="BGD"/>
    <s v="Bangladesh"/>
    <x v="1"/>
    <n v="1973550"/>
    <s v="Kg"/>
    <n v="1973550"/>
  </r>
  <r>
    <n v="784"/>
    <n v="290511"/>
    <n v="104"/>
    <x v="0"/>
    <x v="1"/>
    <n v="19.5180389376"/>
    <s v="H5"/>
    <s v="ARE"/>
    <x v="117"/>
    <s v="Alcohols; saturated monohydric, methanol (methyl alcohol)"/>
    <s v="MMR"/>
    <s v="Myanmar"/>
    <x v="1"/>
    <n v="25600"/>
    <s v="Kg"/>
    <n v="25600"/>
  </r>
  <r>
    <n v="784"/>
    <n v="290511"/>
    <n v="144"/>
    <x v="0"/>
    <x v="1"/>
    <n v="2580.0413166521398"/>
    <s v="H5"/>
    <s v="ARE"/>
    <x v="117"/>
    <s v="Alcohols; saturated monohydric, methanol (methyl alcohol)"/>
    <s v="LKA"/>
    <s v="Sri Lanka"/>
    <x v="1"/>
    <n v="5683660"/>
    <s v="Kg"/>
    <n v="5683660"/>
  </r>
  <r>
    <n v="784"/>
    <n v="290511"/>
    <n v="231"/>
    <x v="0"/>
    <x v="1"/>
    <n v="14.352947182584"/>
    <s v="H5"/>
    <s v="ARE"/>
    <x v="117"/>
    <s v="Alcohols; saturated monohydric, methanol (methyl alcohol)"/>
    <s v="ETH"/>
    <s v="Ethiopia"/>
    <x v="1"/>
    <n v="6048"/>
    <s v="Kg"/>
    <n v="6048"/>
  </r>
  <r>
    <n v="784"/>
    <n v="290511"/>
    <n v="288"/>
    <x v="0"/>
    <x v="1"/>
    <n v="27.869088398066101"/>
    <s v="H5"/>
    <s v="ARE"/>
    <x v="117"/>
    <s v="Alcohols; saturated monohydric, methanol (methyl alcohol)"/>
    <s v="GHA"/>
    <s v="Ghana"/>
    <x v="1"/>
    <n v="21784"/>
    <s v="Kg"/>
    <n v="21784"/>
  </r>
  <r>
    <n v="784"/>
    <n v="290511"/>
    <n v="368"/>
    <x v="0"/>
    <x v="1"/>
    <n v="5950.6777861758501"/>
    <s v="H5"/>
    <s v="ARE"/>
    <x v="117"/>
    <s v="Alcohols; saturated monohydric, methanol (methyl alcohol)"/>
    <s v="IRQ"/>
    <s v="Iraq"/>
    <x v="1"/>
    <n v="19862000"/>
    <s v="Kg"/>
    <n v="19862000"/>
  </r>
  <r>
    <n v="784"/>
    <n v="290511"/>
    <n v="400"/>
    <x v="0"/>
    <x v="1"/>
    <n v="2.0095302365999998E-3"/>
    <s v="H5"/>
    <s v="ARE"/>
    <x v="117"/>
    <s v="Alcohols; saturated monohydric, methanol (methyl alcohol)"/>
    <s v="JOR"/>
    <s v="Jordan"/>
    <x v="1"/>
    <n v="1.75"/>
    <s v="Kg"/>
    <n v="1.75"/>
  </r>
  <r>
    <n v="784"/>
    <n v="290511"/>
    <n v="404"/>
    <x v="0"/>
    <x v="1"/>
    <n v="176.91090588345199"/>
    <s v="H5"/>
    <s v="ARE"/>
    <x v="117"/>
    <s v="Alcohols; saturated monohydric, methanol (methyl alcohol)"/>
    <s v="KEN"/>
    <s v="Kenya"/>
    <x v="1"/>
    <n v="291734"/>
    <s v="Kg"/>
    <n v="291734"/>
  </r>
  <r>
    <n v="784"/>
    <n v="290511"/>
    <n v="414"/>
    <x v="0"/>
    <x v="1"/>
    <n v="132.59986015011"/>
    <s v="H5"/>
    <s v="ARE"/>
    <x v="117"/>
    <s v="Alcohols; saturated monohydric, methanol (methyl alcohol)"/>
    <s v="KWT"/>
    <s v="Kuwait"/>
    <x v="1"/>
    <n v="237090"/>
    <s v="Kg"/>
    <n v="237090"/>
  </r>
  <r>
    <n v="784"/>
    <n v="290511"/>
    <n v="422"/>
    <x v="0"/>
    <x v="1"/>
    <n v="10.516378195098"/>
    <s v="H5"/>
    <s v="ARE"/>
    <x v="117"/>
    <s v="Alcohols; saturated monohydric, methanol (methyl alcohol)"/>
    <s v="LBN"/>
    <s v="Lebanon"/>
    <x v="1"/>
    <n v="7389"/>
    <s v="Kg"/>
    <n v="7389"/>
  </r>
  <r>
    <n v="784"/>
    <n v="290511"/>
    <n v="434"/>
    <x v="0"/>
    <x v="1"/>
    <n v="16.771299735882"/>
    <s v="H5"/>
    <s v="ARE"/>
    <x v="117"/>
    <s v="Alcohols; saturated monohydric, methanol (methyl alcohol)"/>
    <s v="LBY"/>
    <s v="Libya"/>
    <x v="1"/>
    <n v="19495"/>
    <s v="Kg"/>
    <n v="19495"/>
  </r>
  <r>
    <n v="784"/>
    <n v="290511"/>
    <n v="450"/>
    <x v="0"/>
    <x v="1"/>
    <n v="0.54205852808970001"/>
    <s v="H5"/>
    <s v="ARE"/>
    <x v="117"/>
    <s v="Alcohols; saturated monohydric, methanol (methyl alcohol)"/>
    <s v="MDG"/>
    <s v="Madagascar"/>
    <x v="1"/>
    <n v="715"/>
    <s v="Kg"/>
    <n v="715"/>
  </r>
  <r>
    <n v="784"/>
    <n v="290511"/>
    <n v="462"/>
    <x v="0"/>
    <x v="1"/>
    <n v="93.485682889752596"/>
    <s v="H5"/>
    <s v="ARE"/>
    <x v="117"/>
    <s v="Alcohols; saturated monohydric, methanol (methyl alcohol)"/>
    <s v="MDV"/>
    <s v="Maldives"/>
    <x v="1"/>
    <n v="62738.1"/>
    <s v="Kg"/>
    <n v="62738.1"/>
  </r>
  <r>
    <n v="784"/>
    <n v="290511"/>
    <n v="512"/>
    <x v="0"/>
    <x v="1"/>
    <n v="666.17702700626398"/>
    <s v="H5"/>
    <s v="ARE"/>
    <x v="117"/>
    <s v="Alcohols; saturated monohydric, methanol (methyl alcohol)"/>
    <s v="OMN"/>
    <s v="Oman"/>
    <x v="1"/>
    <n v="2567870"/>
    <s v="Kg"/>
    <n v="2567870"/>
  </r>
  <r>
    <n v="784"/>
    <n v="290511"/>
    <n v="566"/>
    <x v="0"/>
    <x v="1"/>
    <n v="95.332958535920994"/>
    <s v="H5"/>
    <s v="ARE"/>
    <x v="117"/>
    <s v="Alcohols; saturated monohydric, methanol (methyl alcohol)"/>
    <s v="NGA"/>
    <s v="Nigeria"/>
    <x v="1"/>
    <n v="269546"/>
    <s v="Kg"/>
    <n v="269546"/>
  </r>
  <r>
    <n v="784"/>
    <n v="290511"/>
    <n v="586"/>
    <x v="0"/>
    <x v="1"/>
    <n v="523.61240198806195"/>
    <s v="H5"/>
    <s v="ARE"/>
    <x v="117"/>
    <s v="Alcohols; saturated monohydric, methanol (methyl alcohol)"/>
    <s v="PAK"/>
    <s v="Pakistan"/>
    <x v="1"/>
    <n v="703163"/>
    <s v="Kg"/>
    <n v="703163"/>
  </r>
  <r>
    <n v="784"/>
    <n v="290511"/>
    <n v="634"/>
    <x v="0"/>
    <x v="1"/>
    <n v="4.9616091194456997"/>
    <s v="H5"/>
    <s v="ARE"/>
    <x v="117"/>
    <s v="Alcohols; saturated monohydric, methanol (methyl alcohol)"/>
    <s v="QAT"/>
    <s v="Qatar"/>
    <x v="1"/>
    <n v="3659"/>
    <s v="Kg"/>
    <n v="3659"/>
  </r>
  <r>
    <n v="784"/>
    <n v="290511"/>
    <n v="682"/>
    <x v="0"/>
    <x v="1"/>
    <n v="7122.6261945655997"/>
    <s v="H5"/>
    <s v="ARE"/>
    <x v="117"/>
    <s v="Alcohols; saturated monohydric, methanol (methyl alcohol)"/>
    <s v="SAU"/>
    <s v="Saudi Arabia"/>
    <x v="1"/>
    <n v="18078900"/>
    <s v="Kg"/>
    <n v="18078900"/>
  </r>
  <r>
    <n v="784"/>
    <n v="290511"/>
    <n v="690"/>
    <x v="0"/>
    <x v="1"/>
    <n v="9.9835041459894001"/>
    <s v="H5"/>
    <s v="ARE"/>
    <x v="117"/>
    <s v="Alcohols; saturated monohydric, methanol (methyl alcohol)"/>
    <s v="SYC"/>
    <s v="Seychelles"/>
    <x v="1"/>
    <n v="10700"/>
    <s v="Kg"/>
    <n v="10700"/>
  </r>
  <r>
    <n v="784"/>
    <n v="290511"/>
    <n v="699"/>
    <x v="0"/>
    <x v="1"/>
    <n v="0.15083730007650001"/>
    <s v="H5"/>
    <s v="ARE"/>
    <x v="117"/>
    <s v="Alcohols; saturated monohydric, methanol (methyl alcohol)"/>
    <s v="IND"/>
    <s v="India"/>
    <x v="1"/>
    <n v="20"/>
    <s v="Kg"/>
    <n v="20"/>
  </r>
  <r>
    <n v="784"/>
    <n v="290511"/>
    <n v="702"/>
    <x v="0"/>
    <x v="1"/>
    <n v="16.193900160447001"/>
    <s v="H5"/>
    <s v="ARE"/>
    <x v="117"/>
    <s v="Alcohols; saturated monohydric, methanol (methyl alcohol)"/>
    <s v="SGP"/>
    <s v="Singapore"/>
    <x v="1"/>
    <n v="14480"/>
    <s v="Kg"/>
    <n v="14480"/>
  </r>
  <r>
    <n v="784"/>
    <n v="290511"/>
    <n v="706"/>
    <x v="0"/>
    <x v="1"/>
    <n v="2.7826983566022001"/>
    <s v="H5"/>
    <s v="ARE"/>
    <x v="117"/>
    <s v="Alcohols; saturated monohydric, methanol (methyl alcohol)"/>
    <s v="SOM"/>
    <s v="Somalia"/>
    <x v="1"/>
    <n v="2322"/>
    <s v="Kg"/>
    <n v="2322"/>
  </r>
  <r>
    <n v="784"/>
    <n v="290511"/>
    <n v="729"/>
    <x v="0"/>
    <x v="1"/>
    <n v="14.7244978869804"/>
    <s v="H5"/>
    <s v="ARE"/>
    <x v="117"/>
    <s v="Alcohols; saturated monohydric, methanol (methyl alcohol)"/>
    <s v="SUD"/>
    <s v="Sudan"/>
    <x v="1"/>
    <n v="9079"/>
    <s v="Kg"/>
    <n v="9079"/>
  </r>
  <r>
    <n v="784"/>
    <n v="290511"/>
    <n v="800"/>
    <x v="0"/>
    <x v="1"/>
    <n v="0.44111639339999997"/>
    <s v="H5"/>
    <s v="ARE"/>
    <x v="117"/>
    <s v="Alcohols; saturated monohydric, methanol (methyl alcohol)"/>
    <s v="UGA"/>
    <s v="Uganda"/>
    <x v="1"/>
    <n v="200"/>
    <s v="Kg"/>
    <n v="200"/>
  </r>
  <r>
    <n v="784"/>
    <n v="290511"/>
    <n v="818"/>
    <x v="0"/>
    <x v="1"/>
    <n v="7.045146161331"/>
    <s v="H5"/>
    <s v="ARE"/>
    <x v="117"/>
    <s v="Alcohols; saturated monohydric, methanol (methyl alcohol)"/>
    <s v="EGY"/>
    <s v="Egypt"/>
    <x v="1"/>
    <n v="856"/>
    <s v="Kg"/>
    <n v="856"/>
  </r>
  <r>
    <n v="784"/>
    <n v="290511"/>
    <n v="826"/>
    <x v="0"/>
    <x v="1"/>
    <n v="3.2016336750600001"/>
    <s v="H5"/>
    <s v="ARE"/>
    <x v="117"/>
    <s v="Alcohols; saturated monohydric, methanol (methyl alcohol)"/>
    <s v="GBR"/>
    <s v="Untd.Kingdom"/>
    <x v="1"/>
    <n v="140"/>
    <s v="Kg"/>
    <n v="140"/>
  </r>
  <r>
    <n v="784"/>
    <n v="290511"/>
    <n v="834"/>
    <x v="0"/>
    <x v="1"/>
    <n v="661.78800058015497"/>
    <s v="H5"/>
    <s v="ARE"/>
    <x v="117"/>
    <s v="Alcohols; saturated monohydric, methanol (methyl alcohol)"/>
    <s v="TZA"/>
    <s v="Tanzania"/>
    <x v="1"/>
    <n v="982532"/>
    <s v="Kg"/>
    <n v="982532"/>
  </r>
  <r>
    <n v="784"/>
    <n v="290511"/>
    <n v="887"/>
    <x v="0"/>
    <x v="1"/>
    <n v="5.6119889515221004"/>
    <s v="H5"/>
    <s v="ARE"/>
    <x v="117"/>
    <s v="Alcohols; saturated monohydric, methanol (methyl alcohol)"/>
    <s v="YEM"/>
    <s v="Yemen"/>
    <x v="1"/>
    <n v="8804"/>
    <s v="Kg"/>
    <n v="8804"/>
  </r>
  <r>
    <n v="788"/>
    <n v="290511"/>
    <n v="0"/>
    <x v="0"/>
    <x v="1"/>
    <n v="245.1236920497"/>
    <s v="H5"/>
    <s v="TUN"/>
    <x v="118"/>
    <s v="Alcohols; saturated monohydric, methanol (methyl alcohol)"/>
    <s v="WLD"/>
    <s v="World"/>
    <x v="1"/>
    <n v="232200"/>
    <s v="Kg"/>
    <n v="232200"/>
  </r>
  <r>
    <n v="788"/>
    <n v="290511"/>
    <n v="899"/>
    <x v="0"/>
    <x v="1"/>
    <n v="245.1236920497"/>
    <s v="H5"/>
    <s v="TUN"/>
    <x v="118"/>
    <s v="Alcohols; saturated monohydric, methanol (methyl alcohol)"/>
    <s v="UNS"/>
    <s v="Areas nes"/>
    <x v="1"/>
    <n v="232200"/>
    <s v="Kg"/>
    <n v="232200"/>
  </r>
  <r>
    <n v="792"/>
    <n v="290511"/>
    <n v="0"/>
    <x v="0"/>
    <x v="1"/>
    <n v="6544.1719999999996"/>
    <s v="H5"/>
    <s v="TUR"/>
    <x v="119"/>
    <s v="Alcohols; saturated monohydric, methanol (methyl alcohol)"/>
    <s v="WLD"/>
    <s v="World"/>
    <x v="1"/>
    <n v="18718265"/>
    <s v="Kg"/>
    <n v="18718265"/>
  </r>
  <r>
    <n v="792"/>
    <n v="290511"/>
    <n v="31"/>
    <x v="0"/>
    <x v="1"/>
    <n v="3.2309999999999999"/>
    <s v="H5"/>
    <s v="TUR"/>
    <x v="119"/>
    <s v="Alcohols; saturated monohydric, methanol (methyl alcohol)"/>
    <s v="AZE"/>
    <s v="Azerbaijan"/>
    <x v="1"/>
    <n v="2501"/>
    <s v="Kg"/>
    <n v="2501"/>
  </r>
  <r>
    <n v="792"/>
    <n v="290511"/>
    <n v="100"/>
    <x v="0"/>
    <x v="1"/>
    <n v="630.87099999999998"/>
    <s v="H5"/>
    <s v="TUR"/>
    <x v="119"/>
    <s v="Alcohols; saturated monohydric, methanol (methyl alcohol)"/>
    <s v="BGR"/>
    <s v="Bulgaria"/>
    <x v="1"/>
    <n v="1725214"/>
    <s v="Kg"/>
    <n v="1725214"/>
  </r>
  <r>
    <n v="792"/>
    <n v="290511"/>
    <n v="196"/>
    <x v="0"/>
    <x v="1"/>
    <n v="4.9489999999999998"/>
    <s v="H5"/>
    <s v="TUR"/>
    <x v="119"/>
    <s v="Alcohols; saturated monohydric, methanol (methyl alcohol)"/>
    <s v="CYP"/>
    <s v="Cyprus"/>
    <x v="1"/>
    <n v="1693"/>
    <s v="Kg"/>
    <n v="1693"/>
  </r>
  <r>
    <n v="792"/>
    <n v="290511"/>
    <n v="251"/>
    <x v="0"/>
    <x v="1"/>
    <n v="1.7999999999999999E-2"/>
    <s v="H5"/>
    <s v="TUR"/>
    <x v="119"/>
    <s v="Alcohols; saturated monohydric, methanol (methyl alcohol)"/>
    <s v="FRA"/>
    <s v="France+Monac"/>
    <x v="1"/>
    <n v="4"/>
    <s v="Kg"/>
    <n v="4"/>
  </r>
  <r>
    <n v="792"/>
    <n v="290511"/>
    <n v="268"/>
    <x v="0"/>
    <x v="1"/>
    <n v="0.51400000000000001"/>
    <s v="H5"/>
    <s v="TUR"/>
    <x v="119"/>
    <s v="Alcohols; saturated monohydric, methanol (methyl alcohol)"/>
    <s v="GEO"/>
    <s v="Georgia"/>
    <x v="1"/>
    <n v="120"/>
    <s v="Kg"/>
    <n v="120"/>
  </r>
  <r>
    <n v="792"/>
    <n v="290511"/>
    <n v="300"/>
    <x v="0"/>
    <x v="1"/>
    <n v="2372.31"/>
    <s v="H5"/>
    <s v="TUR"/>
    <x v="119"/>
    <s v="Alcohols; saturated monohydric, methanol (methyl alcohol)"/>
    <s v="GRC"/>
    <s v="Greece"/>
    <x v="1"/>
    <n v="6090000"/>
    <s v="Kg"/>
    <n v="6090000"/>
  </r>
  <r>
    <n v="792"/>
    <n v="290511"/>
    <n v="352"/>
    <x v="0"/>
    <x v="1"/>
    <n v="0.186"/>
    <s v="H5"/>
    <s v="TUR"/>
    <x v="119"/>
    <s v="Alcohols; saturated monohydric, methanol (methyl alcohol)"/>
    <s v="ISL"/>
    <s v="Iceland"/>
    <x v="1"/>
    <n v="40"/>
    <s v="Kg"/>
    <n v="40"/>
  </r>
  <r>
    <n v="792"/>
    <n v="290511"/>
    <n v="364"/>
    <x v="0"/>
    <x v="1"/>
    <n v="43.898000000000003"/>
    <s v="H5"/>
    <s v="TUR"/>
    <x v="119"/>
    <s v="Alcohols; saturated monohydric, methanol (methyl alcohol)"/>
    <s v="IRN"/>
    <s v="Iran-Islam.R"/>
    <x v="1"/>
    <n v="12298"/>
    <s v="Kg"/>
    <n v="12298"/>
  </r>
  <r>
    <n v="792"/>
    <n v="290511"/>
    <n v="368"/>
    <x v="0"/>
    <x v="1"/>
    <n v="20.94"/>
    <s v="H5"/>
    <s v="TUR"/>
    <x v="119"/>
    <s v="Alcohols; saturated monohydric, methanol (methyl alcohol)"/>
    <s v="IRQ"/>
    <s v="Iraq"/>
    <x v="1"/>
    <n v="9617"/>
    <s v="Kg"/>
    <n v="9617"/>
  </r>
  <r>
    <n v="792"/>
    <n v="290511"/>
    <n v="384"/>
    <x v="0"/>
    <x v="1"/>
    <n v="0.24399999999999999"/>
    <s v="H5"/>
    <s v="TUR"/>
    <x v="119"/>
    <s v="Alcohols; saturated monohydric, methanol (methyl alcohol)"/>
    <s v="CIV"/>
    <s v="Cote Divoire"/>
    <x v="1"/>
    <n v="249"/>
    <s v="Kg"/>
    <n v="249"/>
  </r>
  <r>
    <n v="792"/>
    <n v="290511"/>
    <n v="398"/>
    <x v="0"/>
    <x v="1"/>
    <n v="13.225"/>
    <s v="H5"/>
    <s v="TUR"/>
    <x v="119"/>
    <s v="Alcohols; saturated monohydric, methanol (methyl alcohol)"/>
    <s v="KAZ"/>
    <s v="Kazakhstan"/>
    <x v="1"/>
    <n v="2500"/>
    <s v="Kg"/>
    <n v="2500"/>
  </r>
  <r>
    <n v="792"/>
    <n v="290511"/>
    <n v="414"/>
    <x v="0"/>
    <x v="1"/>
    <n v="0.1"/>
    <s v="H5"/>
    <s v="TUR"/>
    <x v="119"/>
    <s v="Alcohols; saturated monohydric, methanol (methyl alcohol)"/>
    <s v="KWT"/>
    <s v="Kuwait"/>
    <x v="1"/>
    <n v="5"/>
    <s v="Kg"/>
    <n v="5"/>
  </r>
  <r>
    <n v="792"/>
    <n v="290511"/>
    <n v="422"/>
    <x v="0"/>
    <x v="1"/>
    <n v="8.1440000000000001"/>
    <s v="H5"/>
    <s v="TUR"/>
    <x v="119"/>
    <s v="Alcohols; saturated monohydric, methanol (methyl alcohol)"/>
    <s v="LBN"/>
    <s v="Lebanon"/>
    <x v="1"/>
    <n v="1763"/>
    <s v="Kg"/>
    <n v="1763"/>
  </r>
  <r>
    <n v="792"/>
    <n v="290511"/>
    <n v="498"/>
    <x v="0"/>
    <x v="1"/>
    <n v="18.646999999999998"/>
    <s v="H5"/>
    <s v="TUR"/>
    <x v="119"/>
    <s v="Alcohols; saturated monohydric, methanol (methyl alcohol)"/>
    <s v="MDA"/>
    <s v="Rep.Moldova"/>
    <x v="1"/>
    <n v="47515"/>
    <s v="Kg"/>
    <n v="47515"/>
  </r>
  <r>
    <n v="792"/>
    <n v="290511"/>
    <n v="642"/>
    <x v="0"/>
    <x v="1"/>
    <n v="615.89400000000001"/>
    <s v="H5"/>
    <s v="TUR"/>
    <x v="119"/>
    <s v="Alcohols; saturated monohydric, methanol (methyl alcohol)"/>
    <s v="ROM"/>
    <s v="Romania"/>
    <x v="1"/>
    <n v="1617500"/>
    <s v="Kg"/>
    <n v="1617500"/>
  </r>
  <r>
    <n v="792"/>
    <n v="290511"/>
    <n v="688"/>
    <x v="0"/>
    <x v="1"/>
    <n v="11.553000000000001"/>
    <s v="H5"/>
    <s v="TUR"/>
    <x v="119"/>
    <s v="Alcohols; saturated monohydric, methanol (methyl alcohol)"/>
    <s v="SER"/>
    <s v="Yugoslavia"/>
    <x v="1"/>
    <n v="24000"/>
    <s v="Kg"/>
    <n v="24000"/>
  </r>
  <r>
    <n v="792"/>
    <n v="290511"/>
    <n v="699"/>
    <x v="0"/>
    <x v="1"/>
    <n v="2733.1489999999999"/>
    <s v="H5"/>
    <s v="TUR"/>
    <x v="119"/>
    <s v="Alcohols; saturated monohydric, methanol (methyl alcohol)"/>
    <s v="IND"/>
    <s v="India"/>
    <x v="1"/>
    <n v="9095640"/>
    <s v="Kg"/>
    <n v="9095640"/>
  </r>
  <r>
    <n v="792"/>
    <n v="290511"/>
    <n v="705"/>
    <x v="0"/>
    <x v="1"/>
    <n v="8.9999999999999993E-3"/>
    <s v="H5"/>
    <s v="TUR"/>
    <x v="119"/>
    <s v="Alcohols; saturated monohydric, methanol (methyl alcohol)"/>
    <s v="SVN"/>
    <s v="Slovenia"/>
    <x v="1"/>
    <n v="1"/>
    <s v="Kg"/>
    <n v="1"/>
  </r>
  <r>
    <n v="792"/>
    <n v="290511"/>
    <n v="729"/>
    <x v="0"/>
    <x v="1"/>
    <n v="2.0150000000000001"/>
    <s v="H5"/>
    <s v="TUR"/>
    <x v="119"/>
    <s v="Alcohols; saturated monohydric, methanol (methyl alcohol)"/>
    <s v="SUD"/>
    <s v="Sudan"/>
    <x v="1"/>
    <n v="500"/>
    <s v="Kg"/>
    <n v="500"/>
  </r>
  <r>
    <n v="792"/>
    <n v="290511"/>
    <n v="752"/>
    <x v="0"/>
    <x v="1"/>
    <n v="19.652999999999999"/>
    <s v="H5"/>
    <s v="TUR"/>
    <x v="119"/>
    <s v="Alcohols; saturated monohydric, methanol (methyl alcohol)"/>
    <s v="SWE"/>
    <s v="Sweden"/>
    <x v="1"/>
    <n v="50000"/>
    <s v="Kg"/>
    <n v="50000"/>
  </r>
  <r>
    <n v="792"/>
    <n v="290511"/>
    <n v="762"/>
    <x v="0"/>
    <x v="1"/>
    <n v="10.215999999999999"/>
    <s v="H5"/>
    <s v="TUR"/>
    <x v="119"/>
    <s v="Alcohols; saturated monohydric, methanol (methyl alcohol)"/>
    <s v="TJK"/>
    <s v="Tajikistan"/>
    <x v="1"/>
    <n v="6850"/>
    <s v="Kg"/>
    <n v="6850"/>
  </r>
  <r>
    <n v="792"/>
    <n v="290511"/>
    <n v="784"/>
    <x v="0"/>
    <x v="1"/>
    <n v="0.30599999999999999"/>
    <s v="H5"/>
    <s v="TUR"/>
    <x v="119"/>
    <s v="Alcohols; saturated monohydric, methanol (methyl alcohol)"/>
    <s v="ARE"/>
    <s v="Untd Arab Em"/>
    <x v="1"/>
    <n v="113"/>
    <s v="Kg"/>
    <n v="113"/>
  </r>
  <r>
    <n v="792"/>
    <n v="290511"/>
    <n v="795"/>
    <x v="0"/>
    <x v="1"/>
    <n v="33.896999999999998"/>
    <s v="H5"/>
    <s v="TUR"/>
    <x v="119"/>
    <s v="Alcohols; saturated monohydric, methanol (methyl alcohol)"/>
    <s v="TKM"/>
    <s v="Turkmenistan"/>
    <x v="1"/>
    <n v="30072"/>
    <s v="Kg"/>
    <n v="30072"/>
  </r>
  <r>
    <n v="792"/>
    <n v="290511"/>
    <n v="818"/>
    <x v="0"/>
    <x v="1"/>
    <n v="0.106"/>
    <s v="H5"/>
    <s v="TUR"/>
    <x v="119"/>
    <s v="Alcohols; saturated monohydric, methanol (methyl alcohol)"/>
    <s v="EGY"/>
    <s v="Egypt"/>
    <x v="1"/>
    <n v="24"/>
    <s v="Kg"/>
    <n v="24"/>
  </r>
  <r>
    <n v="792"/>
    <n v="290511"/>
    <n v="860"/>
    <x v="0"/>
    <x v="1"/>
    <n v="9.7000000000000003E-2"/>
    <s v="H5"/>
    <s v="TUR"/>
    <x v="119"/>
    <s v="Alcohols; saturated monohydric, methanol (methyl alcohol)"/>
    <s v="UZB"/>
    <s v="Uzbekistan"/>
    <x v="1"/>
    <n v="46"/>
    <s v="Kg"/>
    <n v="46"/>
  </r>
  <r>
    <n v="804"/>
    <n v="290511"/>
    <n v="0"/>
    <x v="0"/>
    <x v="1"/>
    <n v="1.49E-3"/>
    <s v="H5"/>
    <s v="UKR"/>
    <x v="120"/>
    <s v="Alcohols; saturated monohydric, methanol (methyl alcohol)"/>
    <s v="WLD"/>
    <s v="World"/>
    <x v="1"/>
    <n v="0.17"/>
    <s v="Kg"/>
    <n v="0.17"/>
  </r>
  <r>
    <n v="804"/>
    <n v="290511"/>
    <n v="682"/>
    <x v="0"/>
    <x v="1"/>
    <n v="1.49E-3"/>
    <s v="H5"/>
    <s v="UKR"/>
    <x v="120"/>
    <s v="Alcohols; saturated monohydric, methanol (methyl alcohol)"/>
    <s v="SAU"/>
    <s v="Saudi Arabia"/>
    <x v="1"/>
    <n v="0.17"/>
    <s v="Kg"/>
    <n v="0.17"/>
  </r>
  <r>
    <n v="807"/>
    <n v="290511"/>
    <n v="0"/>
    <x v="0"/>
    <x v="1"/>
    <n v="2.13469"/>
    <s v="H5"/>
    <s v="MKD"/>
    <x v="121"/>
    <s v="Alcohols; saturated monohydric, methanol (methyl alcohol)"/>
    <s v="WLD"/>
    <s v="World"/>
    <x v="1"/>
    <n v="445"/>
    <s v="Kg"/>
    <n v="445"/>
  </r>
  <r>
    <n v="807"/>
    <n v="290511"/>
    <n v="8"/>
    <x v="0"/>
    <x v="1"/>
    <n v="0.71801000000000004"/>
    <s v="H5"/>
    <s v="MKD"/>
    <x v="121"/>
    <s v="Alcohols; saturated monohydric, methanol (methyl alcohol)"/>
    <s v="ALB"/>
    <s v="Albania"/>
    <x v="1"/>
    <n v="110"/>
    <s v="Kg"/>
    <n v="110"/>
  </r>
  <r>
    <n v="807"/>
    <n v="290511"/>
    <n v="191"/>
    <x v="0"/>
    <x v="1"/>
    <n v="0.22367999999999999"/>
    <s v="H5"/>
    <s v="MKD"/>
    <x v="121"/>
    <s v="Alcohols; saturated monohydric, methanol (methyl alcohol)"/>
    <s v="HRV"/>
    <s v="Croatia"/>
    <x v="1"/>
    <n v="95"/>
    <s v="Kg"/>
    <n v="95"/>
  </r>
  <r>
    <n v="807"/>
    <n v="290511"/>
    <n v="688"/>
    <x v="0"/>
    <x v="1"/>
    <n v="0.95584999999999998"/>
    <s v="H5"/>
    <s v="MKD"/>
    <x v="121"/>
    <s v="Alcohols; saturated monohydric, methanol (methyl alcohol)"/>
    <s v="SER"/>
    <s v="Yugoslavia"/>
    <x v="1"/>
    <n v="164"/>
    <s v="Kg"/>
    <n v="164"/>
  </r>
  <r>
    <n v="807"/>
    <n v="290511"/>
    <n v="705"/>
    <x v="0"/>
    <x v="1"/>
    <n v="0.23715"/>
    <s v="H5"/>
    <s v="MKD"/>
    <x v="121"/>
    <s v="Alcohols; saturated monohydric, methanol (methyl alcohol)"/>
    <s v="SVN"/>
    <s v="Slovenia"/>
    <x v="1"/>
    <n v="76"/>
    <s v="Kg"/>
    <n v="76"/>
  </r>
  <r>
    <n v="826"/>
    <n v="290511"/>
    <n v="0"/>
    <x v="0"/>
    <x v="1"/>
    <n v="5451.5088720129497"/>
    <s v="H5"/>
    <s v="GBR"/>
    <x v="131"/>
    <s v="Alcohols; saturated monohydric, methanol (methyl alcohol)"/>
    <s v="WLD"/>
    <s v="World"/>
    <x v="1"/>
    <n v="3827974"/>
    <s v="Kg"/>
    <n v="3827974"/>
  </r>
  <r>
    <n v="826"/>
    <n v="290511"/>
    <n v="24"/>
    <x v="0"/>
    <x v="1"/>
    <n v="4.0023934844999998"/>
    <s v="H5"/>
    <s v="GBR"/>
    <x v="131"/>
    <s v="Alcohols; saturated monohydric, methanol (methyl alcohol)"/>
    <s v="AGO"/>
    <s v="Angola"/>
    <x v="1"/>
    <n v="275"/>
    <s v="Kg"/>
    <n v="275"/>
  </r>
  <r>
    <n v="826"/>
    <n v="290511"/>
    <n v="40"/>
    <x v="0"/>
    <x v="1"/>
    <n v="1.3313803756"/>
    <s v="H5"/>
    <s v="GBR"/>
    <x v="131"/>
    <s v="Alcohols; saturated monohydric, methanol (methyl alcohol)"/>
    <s v="AUT"/>
    <s v="Austria"/>
    <x v="1"/>
    <n v="1"/>
    <s v="Kg"/>
    <n v="1"/>
  </r>
  <r>
    <n v="826"/>
    <n v="290511"/>
    <n v="50"/>
    <x v="0"/>
    <x v="1"/>
    <n v="105.1377878839"/>
    <s v="H5"/>
    <s v="GBR"/>
    <x v="131"/>
    <s v="Alcohols; saturated monohydric, methanol (methyl alcohol)"/>
    <s v="BGD"/>
    <s v="Bangladesh"/>
    <x v="1"/>
    <n v="35726"/>
    <s v="Kg"/>
    <n v="35726"/>
  </r>
  <r>
    <n v="826"/>
    <n v="290511"/>
    <n v="56"/>
    <x v="0"/>
    <x v="1"/>
    <n v="375.68583350659998"/>
    <s v="H5"/>
    <s v="GBR"/>
    <x v="131"/>
    <s v="Alcohols; saturated monohydric, methanol (methyl alcohol)"/>
    <s v="BEL"/>
    <s v="Belgium"/>
    <x v="1"/>
    <n v="43707"/>
    <s v="Kg"/>
    <n v="43707"/>
  </r>
  <r>
    <n v="826"/>
    <n v="290511"/>
    <n v="144"/>
    <x v="0"/>
    <x v="1"/>
    <n v="3.2555551126500002"/>
    <s v="H5"/>
    <s v="GBR"/>
    <x v="131"/>
    <s v="Alcohols; saturated monohydric, methanol (methyl alcohol)"/>
    <s v="LKA"/>
    <s v="Sri Lanka"/>
    <x v="1"/>
    <n v="617"/>
    <s v="Kg"/>
    <n v="617"/>
  </r>
  <r>
    <n v="826"/>
    <n v="290511"/>
    <n v="148"/>
    <x v="0"/>
    <x v="1"/>
    <n v="2.7095241114999999"/>
    <s v="H5"/>
    <s v="GBR"/>
    <x v="131"/>
    <s v="Alcohols; saturated monohydric, methanol (methyl alcohol)"/>
    <s v="TCD"/>
    <s v="Chad"/>
    <x v="1"/>
    <n v="24"/>
    <s v="Kg"/>
    <n v="24"/>
  </r>
  <r>
    <n v="826"/>
    <n v="290511"/>
    <n v="156"/>
    <x v="0"/>
    <x v="1"/>
    <n v="121.17762046679999"/>
    <s v="H5"/>
    <s v="GBR"/>
    <x v="131"/>
    <s v="Alcohols; saturated monohydric, methanol (methyl alcohol)"/>
    <s v="CHN"/>
    <s v="China"/>
    <x v="1"/>
    <n v="20588"/>
    <s v="Kg"/>
    <n v="20588"/>
  </r>
  <r>
    <n v="826"/>
    <n v="290511"/>
    <n v="174"/>
    <x v="0"/>
    <x v="1"/>
    <n v="1.4620427058500001"/>
    <s v="H5"/>
    <s v="GBR"/>
    <x v="131"/>
    <s v="Alcohols; saturated monohydric, methanol (methyl alcohol)"/>
    <s v="COM"/>
    <s v="Comoros"/>
    <x v="1"/>
    <n v="38"/>
    <s v="Kg"/>
    <n v="38"/>
  </r>
  <r>
    <n v="826"/>
    <n v="290511"/>
    <n v="203"/>
    <x v="0"/>
    <x v="1"/>
    <n v="1.6463453611500001"/>
    <s v="H5"/>
    <s v="GBR"/>
    <x v="131"/>
    <s v="Alcohols; saturated monohydric, methanol (methyl alcohol)"/>
    <s v="CZE"/>
    <s v="Czech Rep"/>
    <x v="1"/>
    <n v="5"/>
    <s v="Kg"/>
    <n v="5"/>
  </r>
  <r>
    <n v="826"/>
    <n v="290511"/>
    <n v="208"/>
    <x v="0"/>
    <x v="1"/>
    <n v="8.0900613318999994"/>
    <s v="H5"/>
    <s v="GBR"/>
    <x v="131"/>
    <s v="Alcohols; saturated monohydric, methanol (methyl alcohol)"/>
    <s v="DNK"/>
    <s v="Denmark"/>
    <x v="1"/>
    <n v="222"/>
    <s v="Kg"/>
    <n v="222"/>
  </r>
  <r>
    <n v="826"/>
    <n v="290511"/>
    <n v="218"/>
    <x v="0"/>
    <x v="1"/>
    <n v="4.2114532129000004"/>
    <s v="H5"/>
    <s v="GBR"/>
    <x v="131"/>
    <s v="Alcohols; saturated monohydric, methanol (methyl alcohol)"/>
    <s v="ECU"/>
    <s v="Ecuador"/>
    <x v="1"/>
    <n v="1216"/>
    <s v="Kg"/>
    <n v="1216"/>
  </r>
  <r>
    <n v="826"/>
    <n v="290511"/>
    <n v="246"/>
    <x v="0"/>
    <x v="1"/>
    <n v="20.106869536049999"/>
    <s v="H5"/>
    <s v="GBR"/>
    <x v="131"/>
    <s v="Alcohols; saturated monohydric, methanol (methyl alcohol)"/>
    <s v="FIN"/>
    <s v="Finland"/>
    <x v="1"/>
    <n v="661"/>
    <s v="Kg"/>
    <n v="661"/>
  </r>
  <r>
    <n v="826"/>
    <n v="290511"/>
    <n v="251"/>
    <x v="0"/>
    <x v="1"/>
    <n v="724.0976248147"/>
    <s v="H5"/>
    <s v="GBR"/>
    <x v="131"/>
    <s v="Alcohols; saturated monohydric, methanol (methyl alcohol)"/>
    <s v="FRA"/>
    <s v="France+Monac"/>
    <x v="1"/>
    <n v="124165"/>
    <s v="Kg"/>
    <n v="124165"/>
  </r>
  <r>
    <n v="826"/>
    <n v="290511"/>
    <n v="276"/>
    <x v="0"/>
    <x v="1"/>
    <n v="27.532616073100002"/>
    <s v="H5"/>
    <s v="GBR"/>
    <x v="131"/>
    <s v="Alcohols; saturated monohydric, methanol (methyl alcohol)"/>
    <s v="DEU"/>
    <s v="Germany"/>
    <x v="1"/>
    <n v="2518"/>
    <s v="Kg"/>
    <n v="2518"/>
  </r>
  <r>
    <n v="826"/>
    <n v="290511"/>
    <n v="288"/>
    <x v="0"/>
    <x v="1"/>
    <n v="9.88769991755"/>
    <s v="H5"/>
    <s v="GBR"/>
    <x v="131"/>
    <s v="Alcohols; saturated monohydric, methanol (methyl alcohol)"/>
    <s v="GHA"/>
    <s v="Ghana"/>
    <x v="1"/>
    <n v="858"/>
    <s v="Kg"/>
    <n v="858"/>
  </r>
  <r>
    <n v="826"/>
    <n v="290511"/>
    <n v="300"/>
    <x v="0"/>
    <x v="1"/>
    <n v="1.67385322015"/>
    <s v="H5"/>
    <s v="GBR"/>
    <x v="131"/>
    <s v="Alcohols; saturated monohydric, methanol (methyl alcohol)"/>
    <s v="GRC"/>
    <s v="Greece"/>
    <x v="1"/>
    <n v="3"/>
    <s v="Kg"/>
    <n v="3"/>
  </r>
  <r>
    <n v="826"/>
    <n v="290511"/>
    <n v="320"/>
    <x v="0"/>
    <x v="1"/>
    <n v="3.5416368462499999"/>
    <s v="H5"/>
    <s v="GBR"/>
    <x v="131"/>
    <s v="Alcohols; saturated monohydric, methanol (methyl alcohol)"/>
    <s v="GTM"/>
    <s v="Guatemala"/>
    <x v="1"/>
    <n v="495"/>
    <s v="Kg"/>
    <n v="495"/>
  </r>
  <r>
    <n v="826"/>
    <n v="290511"/>
    <n v="340"/>
    <x v="0"/>
    <x v="1"/>
    <n v="5.1439696330000002"/>
    <s v="H5"/>
    <s v="GBR"/>
    <x v="131"/>
    <s v="Alcohols; saturated monohydric, methanol (methyl alcohol)"/>
    <s v="HND"/>
    <s v="Honduras"/>
    <x v="1"/>
    <n v="158"/>
    <s v="Kg"/>
    <n v="158"/>
  </r>
  <r>
    <n v="826"/>
    <n v="290511"/>
    <n v="344"/>
    <x v="0"/>
    <x v="1"/>
    <n v="6.7930657800500001"/>
    <s v="H5"/>
    <s v="GBR"/>
    <x v="131"/>
    <s v="Alcohols; saturated monohydric, methanol (methyl alcohol)"/>
    <s v="HKG"/>
    <s v="Hong Kong"/>
    <x v="1"/>
    <n v="1396"/>
    <s v="Kg"/>
    <n v="1396"/>
  </r>
  <r>
    <n v="826"/>
    <n v="290511"/>
    <n v="348"/>
    <x v="0"/>
    <x v="1"/>
    <n v="8.7048619805499996"/>
    <s v="H5"/>
    <s v="GBR"/>
    <x v="131"/>
    <s v="Alcohols; saturated monohydric, methanol (methyl alcohol)"/>
    <s v="HUN"/>
    <s v="Hungary"/>
    <x v="1"/>
    <n v="380"/>
    <s v="Kg"/>
    <n v="380"/>
  </r>
  <r>
    <n v="826"/>
    <n v="290511"/>
    <n v="364"/>
    <x v="0"/>
    <x v="1"/>
    <n v="41.997623728249998"/>
    <s v="H5"/>
    <s v="GBR"/>
    <x v="131"/>
    <s v="Alcohols; saturated monohydric, methanol (methyl alcohol)"/>
    <s v="IRN"/>
    <s v="Iran-Islam.R"/>
    <x v="1"/>
    <n v="8342"/>
    <s v="Kg"/>
    <n v="8342"/>
  </r>
  <r>
    <n v="826"/>
    <n v="290511"/>
    <n v="372"/>
    <x v="0"/>
    <x v="1"/>
    <n v="2090.3937258433998"/>
    <s v="H5"/>
    <s v="GBR"/>
    <x v="131"/>
    <s v="Alcohols; saturated monohydric, methanol (methyl alcohol)"/>
    <s v="IRL"/>
    <s v="Ireland"/>
    <x v="1"/>
    <n v="3187050"/>
    <s v="Kg"/>
    <n v="3187050"/>
  </r>
  <r>
    <n v="826"/>
    <n v="290511"/>
    <n v="380"/>
    <x v="0"/>
    <x v="1"/>
    <n v="33.149720880899999"/>
    <s v="H5"/>
    <s v="GBR"/>
    <x v="131"/>
    <s v="Alcohols; saturated monohydric, methanol (methyl alcohol)"/>
    <s v="ITA"/>
    <s v="Italy"/>
    <x v="1"/>
    <n v="1160"/>
    <s v="Kg"/>
    <n v="1160"/>
  </r>
  <r>
    <n v="826"/>
    <n v="290511"/>
    <n v="400"/>
    <x v="0"/>
    <x v="1"/>
    <n v="33.485316760700002"/>
    <s v="H5"/>
    <s v="GBR"/>
    <x v="131"/>
    <s v="Alcohols; saturated monohydric, methanol (methyl alcohol)"/>
    <s v="JOR"/>
    <s v="Jordan"/>
    <x v="1"/>
    <n v="6391"/>
    <s v="Kg"/>
    <n v="6391"/>
  </r>
  <r>
    <n v="826"/>
    <n v="290511"/>
    <n v="404"/>
    <x v="0"/>
    <x v="1"/>
    <n v="1.88841452035"/>
    <s v="H5"/>
    <s v="GBR"/>
    <x v="131"/>
    <s v="Alcohols; saturated monohydric, methanol (methyl alcohol)"/>
    <s v="KEN"/>
    <s v="Kenya"/>
    <x v="1"/>
    <n v="589"/>
    <s v="Kg"/>
    <n v="589"/>
  </r>
  <r>
    <n v="826"/>
    <n v="290511"/>
    <n v="410"/>
    <x v="0"/>
    <x v="1"/>
    <n v="5.7065053495500004"/>
    <s v="H5"/>
    <s v="GBR"/>
    <x v="131"/>
    <s v="Alcohols; saturated monohydric, methanol (methyl alcohol)"/>
    <s v="KOR"/>
    <s v="Korea Rep."/>
    <x v="1"/>
    <n v="11"/>
    <s v="Kg"/>
    <n v="11"/>
  </r>
  <r>
    <n v="826"/>
    <n v="290511"/>
    <n v="414"/>
    <x v="0"/>
    <x v="1"/>
    <n v="16.33279128125"/>
    <s v="H5"/>
    <s v="GBR"/>
    <x v="131"/>
    <s v="Alcohols; saturated monohydric, methanol (methyl alcohol)"/>
    <s v="KWT"/>
    <s v="Kuwait"/>
    <x v="1"/>
    <n v="3385"/>
    <s v="Kg"/>
    <n v="3385"/>
  </r>
  <r>
    <n v="826"/>
    <n v="290511"/>
    <n v="434"/>
    <x v="0"/>
    <x v="1"/>
    <n v="3.6901792848500001"/>
    <s v="H5"/>
    <s v="GBR"/>
    <x v="131"/>
    <s v="Alcohols; saturated monohydric, methanol (methyl alcohol)"/>
    <s v="LBY"/>
    <s v="Libya"/>
    <x v="1"/>
    <n v="1262"/>
    <s v="Kg"/>
    <n v="1262"/>
  </r>
  <r>
    <n v="826"/>
    <n v="290511"/>
    <n v="458"/>
    <x v="0"/>
    <x v="1"/>
    <n v="12.5408329181"/>
    <s v="H5"/>
    <s v="GBR"/>
    <x v="131"/>
    <s v="Alcohols; saturated monohydric, methanol (methyl alcohol)"/>
    <s v="MYS"/>
    <s v="Malaysia"/>
    <x v="1"/>
    <n v="3462"/>
    <s v="Kg"/>
    <n v="3462"/>
  </r>
  <r>
    <n v="826"/>
    <n v="290511"/>
    <n v="470"/>
    <x v="0"/>
    <x v="1"/>
    <n v="1.54181549695"/>
    <s v="H5"/>
    <s v="GBR"/>
    <x v="131"/>
    <s v="Alcohols; saturated monohydric, methanol (methyl alcohol)"/>
    <s v="MLT"/>
    <s v="Malta"/>
    <x v="1"/>
    <n v="197"/>
    <s v="Kg"/>
    <n v="197"/>
  </r>
  <r>
    <n v="826"/>
    <n v="290511"/>
    <n v="512"/>
    <x v="0"/>
    <x v="1"/>
    <n v="1.31350026725"/>
    <s v="H5"/>
    <s v="GBR"/>
    <x v="131"/>
    <s v="Alcohols; saturated monohydric, methanol (methyl alcohol)"/>
    <s v="OMN"/>
    <s v="Oman"/>
    <x v="1"/>
    <n v="231"/>
    <s v="Kg"/>
    <n v="231"/>
  </r>
  <r>
    <n v="826"/>
    <n v="290511"/>
    <n v="528"/>
    <x v="0"/>
    <x v="1"/>
    <n v="994.16015672604999"/>
    <s v="H5"/>
    <s v="GBR"/>
    <x v="131"/>
    <s v="Alcohols; saturated monohydric, methanol (methyl alcohol)"/>
    <s v="NLD"/>
    <s v="Netherlands"/>
    <x v="1"/>
    <n v="252151"/>
    <s v="Kg"/>
    <n v="252151"/>
  </r>
  <r>
    <n v="826"/>
    <n v="290511"/>
    <n v="554"/>
    <x v="0"/>
    <x v="1"/>
    <n v="3.9405008017499998"/>
    <s v="H5"/>
    <s v="GBR"/>
    <x v="131"/>
    <s v="Alcohols; saturated monohydric, methanol (methyl alcohol)"/>
    <s v="NZL"/>
    <s v="New Zealand"/>
    <x v="1"/>
    <n v="34"/>
    <s v="Kg"/>
    <n v="34"/>
  </r>
  <r>
    <n v="826"/>
    <n v="290511"/>
    <n v="566"/>
    <x v="0"/>
    <x v="1"/>
    <n v="13.671405923"/>
    <s v="H5"/>
    <s v="GBR"/>
    <x v="131"/>
    <s v="Alcohols; saturated monohydric, methanol (methyl alcohol)"/>
    <s v="NGA"/>
    <s v="Nigeria"/>
    <x v="1"/>
    <n v="3161"/>
    <s v="Kg"/>
    <n v="3161"/>
  </r>
  <r>
    <n v="826"/>
    <n v="290511"/>
    <n v="579"/>
    <x v="0"/>
    <x v="1"/>
    <n v="30.910581158300001"/>
    <s v="H5"/>
    <s v="GBR"/>
    <x v="131"/>
    <s v="Alcohols; saturated monohydric, methanol (methyl alcohol)"/>
    <s v="NOR"/>
    <s v="Norway,Sb,JM"/>
    <x v="1"/>
    <n v="6907"/>
    <s v="Kg"/>
    <n v="6907"/>
  </r>
  <r>
    <n v="826"/>
    <n v="290511"/>
    <n v="586"/>
    <x v="0"/>
    <x v="1"/>
    <n v="15.1183193064"/>
    <s v="H5"/>
    <s v="GBR"/>
    <x v="131"/>
    <s v="Alcohols; saturated monohydric, methanol (methyl alcohol)"/>
    <s v="PAK"/>
    <s v="Pakistan"/>
    <x v="1"/>
    <n v="2075"/>
    <s v="Kg"/>
    <n v="2075"/>
  </r>
  <r>
    <n v="826"/>
    <n v="290511"/>
    <n v="616"/>
    <x v="0"/>
    <x v="1"/>
    <n v="6.9099741807999999"/>
    <s v="H5"/>
    <s v="GBR"/>
    <x v="131"/>
    <s v="Alcohols; saturated monohydric, methanol (methyl alcohol)"/>
    <s v="POL"/>
    <s v="Poland"/>
    <x v="1"/>
    <n v="1027"/>
    <s v="Kg"/>
    <n v="1027"/>
  </r>
  <r>
    <n v="826"/>
    <n v="290511"/>
    <n v="634"/>
    <x v="0"/>
    <x v="1"/>
    <n v="117.35815424465"/>
    <s v="H5"/>
    <s v="GBR"/>
    <x v="131"/>
    <s v="Alcohols; saturated monohydric, methanol (methyl alcohol)"/>
    <s v="QAT"/>
    <s v="Qatar"/>
    <x v="1"/>
    <n v="583"/>
    <s v="Kg"/>
    <n v="583"/>
  </r>
  <r>
    <n v="826"/>
    <n v="290511"/>
    <n v="642"/>
    <x v="0"/>
    <x v="1"/>
    <n v="2.3519219444999999"/>
    <s v="H5"/>
    <s v="GBR"/>
    <x v="131"/>
    <s v="Alcohols; saturated monohydric, methanol (methyl alcohol)"/>
    <s v="ROM"/>
    <s v="Romania"/>
    <x v="1"/>
    <n v="548"/>
    <s v="Kg"/>
    <n v="548"/>
  </r>
  <r>
    <n v="826"/>
    <n v="290511"/>
    <n v="682"/>
    <x v="0"/>
    <x v="1"/>
    <n v="6.6032615529500003"/>
    <s v="H5"/>
    <s v="GBR"/>
    <x v="131"/>
    <s v="Alcohols; saturated monohydric, methanol (methyl alcohol)"/>
    <s v="SAU"/>
    <s v="Saudi Arabia"/>
    <x v="1"/>
    <n v="1556"/>
    <s v="Kg"/>
    <n v="1556"/>
  </r>
  <r>
    <n v="826"/>
    <n v="290511"/>
    <n v="702"/>
    <x v="0"/>
    <x v="1"/>
    <n v="153.70978991314999"/>
    <s v="H5"/>
    <s v="GBR"/>
    <x v="131"/>
    <s v="Alcohols; saturated monohydric, methanol (methyl alcohol)"/>
    <s v="SGP"/>
    <s v="Singapore"/>
    <x v="1"/>
    <n v="41873"/>
    <s v="Kg"/>
    <n v="41873"/>
  </r>
  <r>
    <n v="826"/>
    <n v="290511"/>
    <n v="710"/>
    <x v="0"/>
    <x v="1"/>
    <n v="56.631804716250002"/>
    <s v="H5"/>
    <s v="GBR"/>
    <x v="131"/>
    <s v="Alcohols; saturated monohydric, methanol (methyl alcohol)"/>
    <s v="ZAF"/>
    <s v="South Africa"/>
    <x v="1"/>
    <n v="12473"/>
    <s v="Kg"/>
    <n v="12473"/>
  </r>
  <r>
    <n v="826"/>
    <n v="290511"/>
    <n v="724"/>
    <x v="0"/>
    <x v="1"/>
    <n v="20.009216636600001"/>
    <s v="H5"/>
    <s v="GBR"/>
    <x v="131"/>
    <s v="Alcohols; saturated monohydric, methanol (methyl alcohol)"/>
    <s v="ESP"/>
    <s v="Spain"/>
    <x v="1"/>
    <n v="2722"/>
    <s v="Kg"/>
    <n v="2722"/>
  </r>
  <r>
    <n v="826"/>
    <n v="290511"/>
    <n v="752"/>
    <x v="0"/>
    <x v="1"/>
    <n v="200.3507402406"/>
    <s v="H5"/>
    <s v="GBR"/>
    <x v="131"/>
    <s v="Alcohols; saturated monohydric, methanol (methyl alcohol)"/>
    <s v="SWE"/>
    <s v="Sweden"/>
    <x v="1"/>
    <n v="20338"/>
    <s v="Kg"/>
    <n v="20338"/>
  </r>
  <r>
    <n v="826"/>
    <n v="290511"/>
    <n v="757"/>
    <x v="0"/>
    <x v="1"/>
    <n v="23.193251315849999"/>
    <s v="H5"/>
    <s v="GBR"/>
    <x v="131"/>
    <s v="Alcohols; saturated monohydric, methanol (methyl alcohol)"/>
    <s v="CHE"/>
    <s v="Switz.Liecht"/>
    <x v="1"/>
    <n v="5363"/>
    <s v="Kg"/>
    <n v="5363"/>
  </r>
  <r>
    <n v="826"/>
    <n v="290511"/>
    <n v="764"/>
    <x v="0"/>
    <x v="1"/>
    <n v="53.347366351650003"/>
    <s v="H5"/>
    <s v="GBR"/>
    <x v="131"/>
    <s v="Alcohols; saturated monohydric, methanol (methyl alcohol)"/>
    <s v="THA"/>
    <s v="Thailand"/>
    <x v="1"/>
    <n v="14180"/>
    <s v="Kg"/>
    <n v="14180"/>
  </r>
  <r>
    <n v="826"/>
    <n v="290511"/>
    <n v="784"/>
    <x v="0"/>
    <x v="1"/>
    <n v="38.063999891249999"/>
    <s v="H5"/>
    <s v="GBR"/>
    <x v="131"/>
    <s v="Alcohols; saturated monohydric, methanol (methyl alcohol)"/>
    <s v="ARE"/>
    <s v="Untd Arab Em"/>
    <x v="1"/>
    <n v="8438"/>
    <s v="Kg"/>
    <n v="8438"/>
  </r>
  <r>
    <n v="826"/>
    <n v="290511"/>
    <n v="792"/>
    <x v="0"/>
    <x v="1"/>
    <n v="29.76487883095"/>
    <s v="H5"/>
    <s v="GBR"/>
    <x v="131"/>
    <s v="Alcohols; saturated monohydric, methanol (methyl alcohol)"/>
    <s v="TUR"/>
    <s v="Turkey"/>
    <x v="1"/>
    <n v="9200"/>
    <s v="Kg"/>
    <n v="9200"/>
  </r>
  <r>
    <n v="826"/>
    <n v="290511"/>
    <n v="842"/>
    <x v="0"/>
    <x v="1"/>
    <n v="4.55942762925"/>
    <s v="H5"/>
    <s v="GBR"/>
    <x v="131"/>
    <s v="Alcohols; saturated monohydric, methanol (methyl alcohol)"/>
    <s v="USA"/>
    <s v="USA,PR,USVI"/>
    <x v="1"/>
    <n v="1"/>
    <s v="Kg"/>
    <n v="1"/>
  </r>
  <r>
    <n v="826"/>
    <n v="290511"/>
    <n v="862"/>
    <x v="0"/>
    <x v="1"/>
    <n v="2.6214989627"/>
    <s v="H5"/>
    <s v="GBR"/>
    <x v="131"/>
    <s v="Alcohols; saturated monohydric, methanol (methyl alcohol)"/>
    <s v="VEN"/>
    <s v="Venezuela"/>
    <x v="1"/>
    <n v="211"/>
    <s v="Kg"/>
    <n v="211"/>
  </r>
  <r>
    <n v="842"/>
    <n v="290511"/>
    <n v="0"/>
    <x v="0"/>
    <x v="1"/>
    <n v="903290.429"/>
    <s v="H5"/>
    <s v="USA"/>
    <x v="123"/>
    <s v="Alcohols; saturated monohydric, methanol (methyl alcohol)"/>
    <s v="WLD"/>
    <s v="World"/>
    <x v="1"/>
    <n v="2999133170"/>
    <s v="Kg"/>
    <n v="2999133170"/>
  </r>
  <r>
    <n v="842"/>
    <n v="290511"/>
    <n v="24"/>
    <x v="0"/>
    <x v="1"/>
    <n v="71.971000000000004"/>
    <s v="H5"/>
    <s v="USA"/>
    <x v="123"/>
    <s v="Alcohols; saturated monohydric, methanol (methyl alcohol)"/>
    <s v="AGO"/>
    <s v="Angola"/>
    <x v="1"/>
    <n v="43731"/>
    <s v="Kg"/>
    <n v="43731"/>
  </r>
  <r>
    <n v="842"/>
    <n v="290511"/>
    <n v="28"/>
    <x v="0"/>
    <x v="1"/>
    <n v="10.733000000000001"/>
    <s v="H5"/>
    <s v="USA"/>
    <x v="123"/>
    <s v="Alcohols; saturated monohydric, methanol (methyl alcohol)"/>
    <s v="ATG"/>
    <s v="Antigua,Barb"/>
    <x v="1"/>
    <n v="4238"/>
    <s v="Kg"/>
    <n v="4238"/>
  </r>
  <r>
    <n v="842"/>
    <n v="290511"/>
    <n v="32"/>
    <x v="0"/>
    <x v="1"/>
    <n v="43.539000000000001"/>
    <s v="H5"/>
    <s v="USA"/>
    <x v="123"/>
    <s v="Alcohols; saturated monohydric, methanol (methyl alcohol)"/>
    <s v="ARG"/>
    <s v="Argentina"/>
    <x v="1"/>
    <n v="4206"/>
    <s v="Kg"/>
    <n v="4206"/>
  </r>
  <r>
    <n v="842"/>
    <n v="290511"/>
    <n v="36"/>
    <x v="0"/>
    <x v="1"/>
    <n v="430.541"/>
    <s v="H5"/>
    <s v="USA"/>
    <x v="123"/>
    <s v="Alcohols; saturated monohydric, methanol (methyl alcohol)"/>
    <s v="AUS"/>
    <s v="Australia"/>
    <x v="1"/>
    <n v="22036"/>
    <s v="Kg"/>
    <n v="22036"/>
  </r>
  <r>
    <n v="842"/>
    <n v="290511"/>
    <n v="44"/>
    <x v="0"/>
    <x v="1"/>
    <n v="81.691000000000003"/>
    <s v="H5"/>
    <s v="USA"/>
    <x v="123"/>
    <s v="Alcohols; saturated monohydric, methanol (methyl alcohol)"/>
    <s v="BHS"/>
    <s v="Bahamas"/>
    <x v="1"/>
    <n v="25907"/>
    <s v="Kg"/>
    <n v="25907"/>
  </r>
  <r>
    <n v="842"/>
    <n v="290511"/>
    <n v="48"/>
    <x v="0"/>
    <x v="1"/>
    <n v="4.0170000000000003"/>
    <s v="H5"/>
    <s v="USA"/>
    <x v="123"/>
    <s v="Alcohols; saturated monohydric, methanol (methyl alcohol)"/>
    <s v="BHR"/>
    <s v="Bahrain"/>
    <x v="1"/>
    <n v="3218"/>
    <s v="Kg"/>
    <n v="3218"/>
  </r>
  <r>
    <n v="842"/>
    <n v="290511"/>
    <n v="56"/>
    <x v="0"/>
    <x v="1"/>
    <n v="67669.100000000006"/>
    <s v="H5"/>
    <s v="USA"/>
    <x v="123"/>
    <s v="Alcohols; saturated monohydric, methanol (methyl alcohol)"/>
    <s v="BEL"/>
    <s v="Belgium"/>
    <x v="1"/>
    <n v="228309732"/>
    <s v="Kg"/>
    <n v="228309732"/>
  </r>
  <r>
    <n v="842"/>
    <n v="290511"/>
    <n v="60"/>
    <x v="0"/>
    <x v="1"/>
    <n v="11.797000000000001"/>
    <s v="H5"/>
    <s v="USA"/>
    <x v="123"/>
    <s v="Alcohols; saturated monohydric, methanol (methyl alcohol)"/>
    <s v="BMU"/>
    <s v="Bermuda"/>
    <x v="1"/>
    <n v="3473"/>
    <s v="Kg"/>
    <n v="3473"/>
  </r>
  <r>
    <n v="842"/>
    <n v="290511"/>
    <n v="68"/>
    <x v="0"/>
    <x v="1"/>
    <n v="7.8"/>
    <s v="H5"/>
    <s v="USA"/>
    <x v="123"/>
    <s v="Alcohols; saturated monohydric, methanol (methyl alcohol)"/>
    <s v="BOL"/>
    <s v="Bolivia"/>
    <x v="1"/>
    <n v="881"/>
    <s v="Kg"/>
    <n v="881"/>
  </r>
  <r>
    <n v="842"/>
    <n v="290511"/>
    <n v="76"/>
    <x v="0"/>
    <x v="1"/>
    <n v="48.274999999999999"/>
    <s v="H5"/>
    <s v="USA"/>
    <x v="123"/>
    <s v="Alcohols; saturated monohydric, methanol (methyl alcohol)"/>
    <s v="BRA"/>
    <s v="Brazil"/>
    <x v="1"/>
    <n v="6062"/>
    <s v="Kg"/>
    <n v="6062"/>
  </r>
  <r>
    <n v="842"/>
    <n v="290511"/>
    <n v="120"/>
    <x v="0"/>
    <x v="1"/>
    <n v="39.628"/>
    <s v="H5"/>
    <s v="USA"/>
    <x v="123"/>
    <s v="Alcohols; saturated monohydric, methanol (methyl alcohol)"/>
    <s v="CMR"/>
    <s v="Cameroon"/>
    <x v="1"/>
    <n v="58680"/>
    <s v="Kg"/>
    <n v="58680"/>
  </r>
  <r>
    <n v="842"/>
    <n v="290511"/>
    <n v="124"/>
    <x v="0"/>
    <x v="1"/>
    <n v="28114.681"/>
    <s v="H5"/>
    <s v="USA"/>
    <x v="123"/>
    <s v="Alcohols; saturated monohydric, methanol (methyl alcohol)"/>
    <s v="CAN"/>
    <s v="Canada"/>
    <x v="1"/>
    <n v="11850140"/>
    <s v="Kg"/>
    <n v="11850140"/>
  </r>
  <r>
    <n v="842"/>
    <n v="290511"/>
    <n v="152"/>
    <x v="0"/>
    <x v="1"/>
    <n v="19.745000000000001"/>
    <s v="H5"/>
    <s v="USA"/>
    <x v="123"/>
    <s v="Alcohols; saturated monohydric, methanol (methyl alcohol)"/>
    <s v="CHL"/>
    <s v="Chile"/>
    <x v="1"/>
    <n v="3630"/>
    <s v="Kg"/>
    <n v="3630"/>
  </r>
  <r>
    <n v="842"/>
    <n v="290511"/>
    <n v="156"/>
    <x v="0"/>
    <x v="1"/>
    <n v="3361.4070000000002"/>
    <s v="H5"/>
    <s v="USA"/>
    <x v="123"/>
    <s v="Alcohols; saturated monohydric, methanol (methyl alcohol)"/>
    <s v="CHN"/>
    <s v="China"/>
    <x v="1"/>
    <n v="2563936"/>
    <s v="Kg"/>
    <n v="2563936"/>
  </r>
  <r>
    <n v="842"/>
    <n v="290511"/>
    <n v="170"/>
    <x v="0"/>
    <x v="1"/>
    <n v="9928.9680000000008"/>
    <s v="H5"/>
    <s v="USA"/>
    <x v="123"/>
    <s v="Alcohols; saturated monohydric, methanol (methyl alcohol)"/>
    <s v="COL"/>
    <s v="Colombia"/>
    <x v="1"/>
    <n v="30714284"/>
    <s v="Kg"/>
    <n v="30714284"/>
  </r>
  <r>
    <n v="842"/>
    <n v="290511"/>
    <n v="188"/>
    <x v="0"/>
    <x v="1"/>
    <n v="814.78800000000001"/>
    <s v="H5"/>
    <s v="USA"/>
    <x v="123"/>
    <s v="Alcohols; saturated monohydric, methanol (methyl alcohol)"/>
    <s v="CRI"/>
    <s v="Costa Rica"/>
    <x v="1"/>
    <n v="1567429"/>
    <s v="Kg"/>
    <n v="1567429"/>
  </r>
  <r>
    <n v="842"/>
    <n v="290511"/>
    <n v="208"/>
    <x v="0"/>
    <x v="1"/>
    <n v="42.19"/>
    <s v="H5"/>
    <s v="USA"/>
    <x v="123"/>
    <s v="Alcohols; saturated monohydric, methanol (methyl alcohol)"/>
    <s v="DNK"/>
    <s v="Denmark"/>
    <x v="1"/>
    <n v="875"/>
    <s v="Kg"/>
    <n v="875"/>
  </r>
  <r>
    <n v="842"/>
    <n v="290511"/>
    <n v="214"/>
    <x v="0"/>
    <x v="1"/>
    <n v="1762.0989999999999"/>
    <s v="H5"/>
    <s v="USA"/>
    <x v="123"/>
    <s v="Alcohols; saturated monohydric, methanol (methyl alcohol)"/>
    <s v="DOM"/>
    <s v="Dominican Rp"/>
    <x v="1"/>
    <n v="3831522"/>
    <s v="Kg"/>
    <n v="3831522"/>
  </r>
  <r>
    <n v="842"/>
    <n v="290511"/>
    <n v="218"/>
    <x v="0"/>
    <x v="1"/>
    <n v="3074.951"/>
    <s v="H5"/>
    <s v="USA"/>
    <x v="123"/>
    <s v="Alcohols; saturated monohydric, methanol (methyl alcohol)"/>
    <s v="ECU"/>
    <s v="Ecuador"/>
    <x v="1"/>
    <n v="6123735"/>
    <s v="Kg"/>
    <n v="6123735"/>
  </r>
  <r>
    <n v="842"/>
    <n v="290511"/>
    <n v="222"/>
    <x v="0"/>
    <x v="1"/>
    <n v="53.783000000000001"/>
    <s v="H5"/>
    <s v="USA"/>
    <x v="123"/>
    <s v="Alcohols; saturated monohydric, methanol (methyl alcohol)"/>
    <s v="SLV"/>
    <s v="El Salvador"/>
    <x v="1"/>
    <n v="122011"/>
    <s v="Kg"/>
    <n v="122011"/>
  </r>
  <r>
    <n v="842"/>
    <n v="290511"/>
    <n v="251"/>
    <x v="0"/>
    <x v="1"/>
    <n v="31021.036"/>
    <s v="H5"/>
    <s v="USA"/>
    <x v="123"/>
    <s v="Alcohols; saturated monohydric, methanol (methyl alcohol)"/>
    <s v="FRA"/>
    <s v="France+Monac"/>
    <x v="1"/>
    <n v="90671370"/>
    <s v="Kg"/>
    <n v="90671370"/>
  </r>
  <r>
    <n v="842"/>
    <n v="290511"/>
    <n v="276"/>
    <x v="0"/>
    <x v="1"/>
    <n v="1632.181"/>
    <s v="H5"/>
    <s v="USA"/>
    <x v="123"/>
    <s v="Alcohols; saturated monohydric, methanol (methyl alcohol)"/>
    <s v="DEU"/>
    <s v="Germany"/>
    <x v="1"/>
    <n v="6341226"/>
    <s v="Kg"/>
    <n v="6341226"/>
  </r>
  <r>
    <n v="842"/>
    <n v="290511"/>
    <n v="300"/>
    <x v="0"/>
    <x v="1"/>
    <n v="19.937000000000001"/>
    <s v="H5"/>
    <s v="USA"/>
    <x v="123"/>
    <s v="Alcohols; saturated monohydric, methanol (methyl alcohol)"/>
    <s v="GRC"/>
    <s v="Greece"/>
    <x v="1"/>
    <n v="1946"/>
    <s v="Kg"/>
    <n v="1946"/>
  </r>
  <r>
    <n v="842"/>
    <n v="290511"/>
    <n v="320"/>
    <x v="0"/>
    <x v="1"/>
    <n v="1358.028"/>
    <s v="H5"/>
    <s v="USA"/>
    <x v="123"/>
    <s v="Alcohols; saturated monohydric, methanol (methyl alcohol)"/>
    <s v="GTM"/>
    <s v="Guatemala"/>
    <x v="1"/>
    <n v="2907773"/>
    <s v="Kg"/>
    <n v="2907773"/>
  </r>
  <r>
    <n v="842"/>
    <n v="290511"/>
    <n v="328"/>
    <x v="0"/>
    <x v="1"/>
    <n v="133.589"/>
    <s v="H5"/>
    <s v="USA"/>
    <x v="123"/>
    <s v="Alcohols; saturated monohydric, methanol (methyl alcohol)"/>
    <s v="GUY"/>
    <s v="Guyana"/>
    <x v="1"/>
    <n v="257146"/>
    <s v="Kg"/>
    <n v="257146"/>
  </r>
  <r>
    <n v="842"/>
    <n v="290511"/>
    <n v="340"/>
    <x v="0"/>
    <x v="1"/>
    <n v="796.49400000000003"/>
    <s v="H5"/>
    <s v="USA"/>
    <x v="123"/>
    <s v="Alcohols; saturated monohydric, methanol (methyl alcohol)"/>
    <s v="HND"/>
    <s v="Honduras"/>
    <x v="1"/>
    <n v="1487500"/>
    <s v="Kg"/>
    <n v="1487500"/>
  </r>
  <r>
    <n v="842"/>
    <n v="290511"/>
    <n v="360"/>
    <x v="0"/>
    <x v="1"/>
    <n v="41.64"/>
    <s v="H5"/>
    <s v="USA"/>
    <x v="123"/>
    <s v="Alcohols; saturated monohydric, methanol (methyl alcohol)"/>
    <s v="IDN"/>
    <s v="Indonesia"/>
    <x v="1"/>
    <n v="13200"/>
    <s v="Kg"/>
    <n v="13200"/>
  </r>
  <r>
    <n v="842"/>
    <n v="290511"/>
    <n v="372"/>
    <x v="0"/>
    <x v="1"/>
    <n v="2187.9"/>
    <s v="H5"/>
    <s v="USA"/>
    <x v="123"/>
    <s v="Alcohols; saturated monohydric, methanol (methyl alcohol)"/>
    <s v="IRL"/>
    <s v="Ireland"/>
    <x v="1"/>
    <n v="8811070"/>
    <s v="Kg"/>
    <n v="8811070"/>
  </r>
  <r>
    <n v="842"/>
    <n v="290511"/>
    <n v="376"/>
    <x v="0"/>
    <x v="1"/>
    <n v="19.010999999999999"/>
    <s v="H5"/>
    <s v="USA"/>
    <x v="123"/>
    <s v="Alcohols; saturated monohydric, methanol (methyl alcohol)"/>
    <s v="ISR"/>
    <s v="Israel"/>
    <x v="1"/>
    <n v="7616"/>
    <s v="Kg"/>
    <n v="7616"/>
  </r>
  <r>
    <n v="842"/>
    <n v="290511"/>
    <n v="380"/>
    <x v="0"/>
    <x v="1"/>
    <n v="7784.0280000000002"/>
    <s v="H5"/>
    <s v="USA"/>
    <x v="123"/>
    <s v="Alcohols; saturated monohydric, methanol (methyl alcohol)"/>
    <s v="ITA"/>
    <s v="Italy"/>
    <x v="1"/>
    <n v="35440193"/>
    <s v="Kg"/>
    <n v="35440193"/>
  </r>
  <r>
    <n v="842"/>
    <n v="290511"/>
    <n v="388"/>
    <x v="0"/>
    <x v="1"/>
    <n v="69.608000000000004"/>
    <s v="H5"/>
    <s v="USA"/>
    <x v="123"/>
    <s v="Alcohols; saturated monohydric, methanol (methyl alcohol)"/>
    <s v="JAM"/>
    <s v="Jamaica"/>
    <x v="1"/>
    <n v="94370"/>
    <s v="Kg"/>
    <n v="94370"/>
  </r>
  <r>
    <n v="842"/>
    <n v="290511"/>
    <n v="392"/>
    <x v="0"/>
    <x v="1"/>
    <n v="4.8440000000000003"/>
    <s v="H5"/>
    <s v="USA"/>
    <x v="123"/>
    <s v="Alcohols; saturated monohydric, methanol (methyl alcohol)"/>
    <s v="JPN"/>
    <s v="Japan"/>
    <x v="1"/>
    <n v="54"/>
    <s v="Kg"/>
    <n v="54"/>
  </r>
  <r>
    <n v="842"/>
    <n v="290511"/>
    <n v="410"/>
    <x v="0"/>
    <x v="1"/>
    <n v="398346.88299999997"/>
    <s v="H5"/>
    <s v="USA"/>
    <x v="123"/>
    <s v="Alcohols; saturated monohydric, methanol (methyl alcohol)"/>
    <s v="KOR"/>
    <s v="Korea Rep."/>
    <x v="1"/>
    <n v="1498737856"/>
    <s v="Kg"/>
    <n v="1498737856"/>
  </r>
  <r>
    <n v="842"/>
    <n v="290511"/>
    <n v="414"/>
    <x v="0"/>
    <x v="1"/>
    <n v="48.156999999999996"/>
    <s v="H5"/>
    <s v="USA"/>
    <x v="123"/>
    <s v="Alcohols; saturated monohydric, methanol (methyl alcohol)"/>
    <s v="KWT"/>
    <s v="Kuwait"/>
    <x v="1"/>
    <n v="14400"/>
    <s v="Kg"/>
    <n v="14400"/>
  </r>
  <r>
    <n v="842"/>
    <n v="290511"/>
    <n v="458"/>
    <x v="0"/>
    <x v="1"/>
    <n v="63.384999999999998"/>
    <s v="H5"/>
    <s v="USA"/>
    <x v="123"/>
    <s v="Alcohols; saturated monohydric, methanol (methyl alcohol)"/>
    <s v="MYS"/>
    <s v="Malaysia"/>
    <x v="1"/>
    <n v="15011"/>
    <s v="Kg"/>
    <n v="15011"/>
  </r>
  <r>
    <n v="842"/>
    <n v="290511"/>
    <n v="480"/>
    <x v="0"/>
    <x v="1"/>
    <n v="4.9379999999999997"/>
    <s v="H5"/>
    <s v="USA"/>
    <x v="123"/>
    <s v="Alcohols; saturated monohydric, methanol (methyl alcohol)"/>
    <s v="MUS"/>
    <s v="Mauritius"/>
    <x v="1"/>
    <n v="710"/>
    <s v="Kg"/>
    <n v="710"/>
  </r>
  <r>
    <n v="842"/>
    <n v="290511"/>
    <n v="484"/>
    <x v="0"/>
    <x v="1"/>
    <n v="34784.288999999997"/>
    <s v="H5"/>
    <s v="USA"/>
    <x v="123"/>
    <s v="Alcohols; saturated monohydric, methanol (methyl alcohol)"/>
    <s v="MEX"/>
    <s v="Mexico"/>
    <x v="1"/>
    <n v="92179759"/>
    <s v="Kg"/>
    <n v="92179759"/>
  </r>
  <r>
    <n v="842"/>
    <n v="290511"/>
    <n v="490"/>
    <x v="0"/>
    <x v="1"/>
    <n v="83370.422999999995"/>
    <s v="H5"/>
    <s v="USA"/>
    <x v="123"/>
    <s v="Alcohols; saturated monohydric, methanol (methyl alcohol)"/>
    <s v="OAS"/>
    <s v="Asia Othr.ns"/>
    <x v="1"/>
    <n v="284756294"/>
    <s v="Kg"/>
    <n v="284756294"/>
  </r>
  <r>
    <n v="842"/>
    <n v="290511"/>
    <n v="528"/>
    <x v="0"/>
    <x v="1"/>
    <n v="129798.82"/>
    <s v="H5"/>
    <s v="USA"/>
    <x v="123"/>
    <s v="Alcohols; saturated monohydric, methanol (methyl alcohol)"/>
    <s v="NLD"/>
    <s v="Netherlands"/>
    <x v="1"/>
    <n v="363791910"/>
    <s v="Kg"/>
    <n v="363791910"/>
  </r>
  <r>
    <n v="842"/>
    <n v="290511"/>
    <n v="554"/>
    <x v="0"/>
    <x v="1"/>
    <n v="74.664000000000001"/>
    <s v="H5"/>
    <s v="USA"/>
    <x v="123"/>
    <s v="Alcohols; saturated monohydric, methanol (methyl alcohol)"/>
    <s v="NZL"/>
    <s v="New Zealand"/>
    <x v="1"/>
    <n v="18279"/>
    <s v="Kg"/>
    <n v="18279"/>
  </r>
  <r>
    <n v="842"/>
    <n v="290511"/>
    <n v="558"/>
    <x v="0"/>
    <x v="1"/>
    <n v="172.054"/>
    <s v="H5"/>
    <s v="USA"/>
    <x v="123"/>
    <s v="Alcohols; saturated monohydric, methanol (methyl alcohol)"/>
    <s v="NIC"/>
    <s v="Nicaragua"/>
    <x v="1"/>
    <n v="315468"/>
    <s v="Kg"/>
    <n v="315468"/>
  </r>
  <r>
    <n v="842"/>
    <n v="290511"/>
    <n v="566"/>
    <x v="0"/>
    <x v="1"/>
    <n v="23.216999999999999"/>
    <s v="H5"/>
    <s v="USA"/>
    <x v="123"/>
    <s v="Alcohols; saturated monohydric, methanol (methyl alcohol)"/>
    <s v="NGA"/>
    <s v="Nigeria"/>
    <x v="1"/>
    <n v="100"/>
    <s v="Kg"/>
    <n v="100"/>
  </r>
  <r>
    <n v="842"/>
    <n v="290511"/>
    <n v="579"/>
    <x v="0"/>
    <x v="1"/>
    <n v="27.928999999999998"/>
    <s v="H5"/>
    <s v="USA"/>
    <x v="123"/>
    <s v="Alcohols; saturated monohydric, methanol (methyl alcohol)"/>
    <s v="NOR"/>
    <s v="Norway,Sb,JM"/>
    <x v="1"/>
    <n v="65"/>
    <s v="Kg"/>
    <n v="65"/>
  </r>
  <r>
    <n v="842"/>
    <n v="290511"/>
    <n v="591"/>
    <x v="0"/>
    <x v="1"/>
    <n v="22.664999999999999"/>
    <s v="H5"/>
    <s v="USA"/>
    <x v="123"/>
    <s v="Alcohols; saturated monohydric, methanol (methyl alcohol)"/>
    <s v="PAN"/>
    <s v="Panama"/>
    <x v="1"/>
    <n v="317"/>
    <s v="Kg"/>
    <n v="317"/>
  </r>
  <r>
    <n v="842"/>
    <n v="290511"/>
    <n v="604"/>
    <x v="0"/>
    <x v="1"/>
    <n v="1410"/>
    <s v="H5"/>
    <s v="USA"/>
    <x v="123"/>
    <s v="Alcohols; saturated monohydric, methanol (methyl alcohol)"/>
    <s v="PER"/>
    <s v="Peru"/>
    <x v="1"/>
    <n v="4706588"/>
    <s v="Kg"/>
    <n v="4706588"/>
  </r>
  <r>
    <n v="842"/>
    <n v="290511"/>
    <n v="608"/>
    <x v="0"/>
    <x v="1"/>
    <n v="13.29"/>
    <s v="H5"/>
    <s v="USA"/>
    <x v="123"/>
    <s v="Alcohols; saturated monohydric, methanol (methyl alcohol)"/>
    <s v="PHL"/>
    <s v="Philippines"/>
    <x v="1"/>
    <n v="2800"/>
    <s v="Kg"/>
    <n v="2800"/>
  </r>
  <r>
    <n v="842"/>
    <n v="290511"/>
    <n v="620"/>
    <x v="0"/>
    <x v="1"/>
    <n v="6517.1949999999997"/>
    <s v="H5"/>
    <s v="USA"/>
    <x v="123"/>
    <s v="Alcohols; saturated monohydric, methanol (methyl alcohol)"/>
    <s v="PRT"/>
    <s v="Portugal"/>
    <x v="1"/>
    <n v="28352560"/>
    <s v="Kg"/>
    <n v="28352560"/>
  </r>
  <r>
    <n v="842"/>
    <n v="290511"/>
    <n v="634"/>
    <x v="0"/>
    <x v="1"/>
    <n v="77.789000000000001"/>
    <s v="H5"/>
    <s v="USA"/>
    <x v="123"/>
    <s v="Alcohols; saturated monohydric, methanol (methyl alcohol)"/>
    <s v="QAT"/>
    <s v="Qatar"/>
    <x v="1"/>
    <n v="91042"/>
    <s v="Kg"/>
    <n v="91042"/>
  </r>
  <r>
    <n v="842"/>
    <n v="290511"/>
    <n v="659"/>
    <x v="0"/>
    <x v="1"/>
    <n v="5.2329999999999997"/>
    <s v="H5"/>
    <s v="USA"/>
    <x v="123"/>
    <s v="Alcohols; saturated monohydric, methanol (methyl alcohol)"/>
    <s v="KNA"/>
    <s v="St.Kitts-Nev"/>
    <x v="1"/>
    <n v="144"/>
    <s v="Kg"/>
    <n v="144"/>
  </r>
  <r>
    <n v="842"/>
    <n v="290511"/>
    <n v="662"/>
    <x v="0"/>
    <x v="1"/>
    <n v="5.915"/>
    <s v="H5"/>
    <s v="USA"/>
    <x v="123"/>
    <s v="Alcohols; saturated monohydric, methanol (methyl alcohol)"/>
    <s v="LCA"/>
    <s v="St.Lucia"/>
    <x v="1"/>
    <n v="2496"/>
    <s v="Kg"/>
    <n v="2496"/>
  </r>
  <r>
    <n v="842"/>
    <n v="290511"/>
    <n v="682"/>
    <x v="0"/>
    <x v="1"/>
    <n v="22.186"/>
    <s v="H5"/>
    <s v="USA"/>
    <x v="123"/>
    <s v="Alcohols; saturated monohydric, methanol (methyl alcohol)"/>
    <s v="SAU"/>
    <s v="Saudi Arabia"/>
    <x v="1"/>
    <n v="9438"/>
    <s v="Kg"/>
    <n v="9438"/>
  </r>
  <r>
    <n v="842"/>
    <n v="290511"/>
    <n v="699"/>
    <x v="0"/>
    <x v="1"/>
    <n v="11979.862999999999"/>
    <s v="H5"/>
    <s v="USA"/>
    <x v="123"/>
    <s v="Alcohols; saturated monohydric, methanol (methyl alcohol)"/>
    <s v="IND"/>
    <s v="India"/>
    <x v="1"/>
    <n v="36723885"/>
    <s v="Kg"/>
    <n v="36723885"/>
  </r>
  <r>
    <n v="842"/>
    <n v="290511"/>
    <n v="702"/>
    <x v="0"/>
    <x v="1"/>
    <n v="15584.656999999999"/>
    <s v="H5"/>
    <s v="USA"/>
    <x v="123"/>
    <s v="Alcohols; saturated monohydric, methanol (methyl alcohol)"/>
    <s v="SGP"/>
    <s v="Singapore"/>
    <x v="1"/>
    <n v="41172716"/>
    <s v="Kg"/>
    <n v="41172716"/>
  </r>
  <r>
    <n v="842"/>
    <n v="290511"/>
    <n v="710"/>
    <x v="0"/>
    <x v="1"/>
    <n v="120.98"/>
    <s v="H5"/>
    <s v="USA"/>
    <x v="123"/>
    <s v="Alcohols; saturated monohydric, methanol (methyl alcohol)"/>
    <s v="ZAF"/>
    <s v="South Africa"/>
    <x v="1"/>
    <n v="2231"/>
    <s v="Kg"/>
    <n v="2231"/>
  </r>
  <r>
    <n v="842"/>
    <n v="290511"/>
    <n v="724"/>
    <x v="0"/>
    <x v="1"/>
    <n v="23775.263999999999"/>
    <s v="H5"/>
    <s v="USA"/>
    <x v="123"/>
    <s v="Alcohols; saturated monohydric, methanol (methyl alcohol)"/>
    <s v="ESP"/>
    <s v="Spain"/>
    <x v="1"/>
    <n v="65657411"/>
    <s v="Kg"/>
    <n v="65657411"/>
  </r>
  <r>
    <n v="842"/>
    <n v="290511"/>
    <n v="752"/>
    <x v="0"/>
    <x v="1"/>
    <n v="4717.5200000000004"/>
    <s v="H5"/>
    <s v="USA"/>
    <x v="123"/>
    <s v="Alcohols; saturated monohydric, methanol (methyl alcohol)"/>
    <s v="SWE"/>
    <s v="Sweden"/>
    <x v="1"/>
    <n v="20139600"/>
    <s v="Kg"/>
    <n v="20139600"/>
  </r>
  <r>
    <n v="842"/>
    <n v="290511"/>
    <n v="757"/>
    <x v="0"/>
    <x v="1"/>
    <n v="14643.557000000001"/>
    <s v="H5"/>
    <s v="USA"/>
    <x v="123"/>
    <s v="Alcohols; saturated monohydric, methanol (methyl alcohol)"/>
    <s v="CHE"/>
    <s v="Switz.Liecht"/>
    <x v="1"/>
    <n v="66068220"/>
    <s v="Kg"/>
    <n v="66068220"/>
  </r>
  <r>
    <n v="842"/>
    <n v="290511"/>
    <n v="764"/>
    <x v="0"/>
    <x v="1"/>
    <n v="204.25899999999999"/>
    <s v="H5"/>
    <s v="USA"/>
    <x v="123"/>
    <s v="Alcohols; saturated monohydric, methanol (methyl alcohol)"/>
    <s v="THA"/>
    <s v="Thailand"/>
    <x v="1"/>
    <n v="46438"/>
    <s v="Kg"/>
    <n v="46438"/>
  </r>
  <r>
    <n v="842"/>
    <n v="290511"/>
    <n v="780"/>
    <x v="0"/>
    <x v="1"/>
    <n v="142.88399999999999"/>
    <s v="H5"/>
    <s v="USA"/>
    <x v="123"/>
    <s v="Alcohols; saturated monohydric, methanol (methyl alcohol)"/>
    <s v="TTO"/>
    <s v="Trinidad Tbg"/>
    <x v="1"/>
    <n v="292950"/>
    <s v="Kg"/>
    <n v="292950"/>
  </r>
  <r>
    <n v="842"/>
    <n v="290511"/>
    <n v="784"/>
    <x v="0"/>
    <x v="1"/>
    <n v="139.28100000000001"/>
    <s v="H5"/>
    <s v="USA"/>
    <x v="123"/>
    <s v="Alcohols; saturated monohydric, methanol (methyl alcohol)"/>
    <s v="ARE"/>
    <s v="Untd Arab Em"/>
    <x v="1"/>
    <n v="56622"/>
    <s v="Kg"/>
    <n v="56622"/>
  </r>
  <r>
    <n v="842"/>
    <n v="290511"/>
    <n v="792"/>
    <x v="0"/>
    <x v="1"/>
    <n v="18.16"/>
    <s v="H5"/>
    <s v="USA"/>
    <x v="123"/>
    <s v="Alcohols; saturated monohydric, methanol (methyl alcohol)"/>
    <s v="TUR"/>
    <s v="Turkey"/>
    <x v="1"/>
    <n v="16640"/>
    <s v="Kg"/>
    <n v="16640"/>
  </r>
  <r>
    <n v="842"/>
    <n v="290511"/>
    <n v="818"/>
    <x v="0"/>
    <x v="1"/>
    <n v="4.3499999999999996"/>
    <s v="H5"/>
    <s v="USA"/>
    <x v="123"/>
    <s v="Alcohols; saturated monohydric, methanol (methyl alcohol)"/>
    <s v="EGY"/>
    <s v="Egypt"/>
    <x v="1"/>
    <n v="568"/>
    <s v="Kg"/>
    <n v="568"/>
  </r>
  <r>
    <n v="842"/>
    <n v="290511"/>
    <n v="826"/>
    <x v="0"/>
    <x v="1"/>
    <n v="16502.050999999999"/>
    <s v="H5"/>
    <s v="USA"/>
    <x v="123"/>
    <s v="Alcohols; saturated monohydric, methanol (methyl alcohol)"/>
    <s v="GBR"/>
    <s v="Untd.Kingdom"/>
    <x v="1"/>
    <n v="64667452"/>
    <s v="Kg"/>
    <n v="64667452"/>
  </r>
  <r>
    <n v="842"/>
    <n v="290511"/>
    <n v="862"/>
    <x v="0"/>
    <x v="1"/>
    <n v="8.5709999999999997"/>
    <s v="H5"/>
    <s v="USA"/>
    <x v="123"/>
    <s v="Alcohols; saturated monohydric, methanol (methyl alcohol)"/>
    <s v="VEN"/>
    <s v="Venezuela"/>
    <x v="1"/>
    <n v="10"/>
    <s v="Kg"/>
    <n v="10"/>
  </r>
  <r>
    <n v="860"/>
    <n v="290511"/>
    <n v="0"/>
    <x v="0"/>
    <x v="1"/>
    <n v="2925.4459999999999"/>
    <s v="H5"/>
    <s v="UZB"/>
    <x v="126"/>
    <s v="Alcohols; saturated monohydric, methanol (methyl alcohol)"/>
    <s v="WLD"/>
    <s v="World"/>
    <x v="1"/>
    <n v="5324400.5111227604"/>
    <s v="Kg"/>
    <m/>
  </r>
  <r>
    <n v="860"/>
    <n v="290511"/>
    <n v="398"/>
    <x v="0"/>
    <x v="1"/>
    <n v="2911.9789999999998"/>
    <s v="H5"/>
    <s v="UZB"/>
    <x v="126"/>
    <s v="Alcohols; saturated monohydric, methanol (methyl alcohol)"/>
    <s v="KAZ"/>
    <s v="Kazakhstan"/>
    <x v="1"/>
    <n v="5299890.1623816499"/>
    <s v="Kg"/>
    <m/>
  </r>
  <r>
    <n v="860"/>
    <n v="290511"/>
    <n v="762"/>
    <x v="0"/>
    <x v="1"/>
    <n v="13.467000000000001"/>
    <s v="H5"/>
    <s v="UZB"/>
    <x v="126"/>
    <s v="Alcohols; saturated monohydric, methanol (methyl alcohol)"/>
    <s v="TJK"/>
    <s v="Tajikistan"/>
    <x v="1"/>
    <n v="24510.348741111698"/>
    <s v="Kg"/>
    <m/>
  </r>
  <r>
    <n v="894"/>
    <n v="290511"/>
    <n v="0"/>
    <x v="0"/>
    <x v="1"/>
    <n v="16.55279770284"/>
    <s v="H5"/>
    <s v="ZMB"/>
    <x v="128"/>
    <s v="Alcohols; saturated monohydric, methanol (methyl alcohol)"/>
    <s v="WLD"/>
    <s v="World"/>
    <x v="1"/>
    <n v="7500"/>
    <s v="Kg"/>
    <n v="7500"/>
  </r>
  <r>
    <n v="894"/>
    <n v="290511"/>
    <n v="180"/>
    <x v="0"/>
    <x v="1"/>
    <n v="16.55279770284"/>
    <s v="H5"/>
    <s v="ZMB"/>
    <x v="128"/>
    <s v="Alcohols; saturated monohydric, methanol (methyl alcohol)"/>
    <s v="ZAR"/>
    <s v="Dem.Rp.Congo"/>
    <x v="1"/>
    <n v="7500"/>
    <s v="Kg"/>
    <n v="7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0ACD4A-792E-C649-B16B-71627993B40F}" name="PivotTable2" cacheId="1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>
  <location ref="B23:J34" firstHeaderRow="1" firstDataRow="3" firstDataCol="1" rowPageCount="1" colPageCount="1"/>
  <pivotFields count="15">
    <pivotField showAll="0"/>
    <pivotField showAll="0"/>
    <pivotField showAll="0"/>
    <pivotField axis="axisRow" showAll="0">
      <items count="1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t="default"/>
      </items>
    </pivotField>
    <pivotField showAll="0"/>
    <pivotField axis="axisCol" showAll="0">
      <items count="5"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dataField="1" numFmtId="164" showAll="0"/>
    <pivotField showAll="0"/>
    <pivotField showAll="0"/>
    <pivotField axis="axisPage" multipleItemSelectionAllowed="1" showAll="0">
      <items count="12">
        <item h="1" x="2"/>
        <item h="1" x="6"/>
        <item h="1" x="3"/>
        <item h="1" x="10"/>
        <item h="1" x="9"/>
        <item h="1" x="1"/>
        <item h="1" x="5"/>
        <item h="1" x="7"/>
        <item h="1" x="4"/>
        <item h="1" x="0"/>
        <item x="8"/>
        <item t="default"/>
      </items>
    </pivotField>
  </pivotFields>
  <rowFields count="1">
    <field x="3"/>
  </rowFields>
  <rowItems count="9">
    <i>
      <x v="24"/>
    </i>
    <i>
      <x v="28"/>
    </i>
    <i>
      <x v="72"/>
    </i>
    <i>
      <x v="92"/>
    </i>
    <i>
      <x v="103"/>
    </i>
    <i>
      <x v="121"/>
    </i>
    <i>
      <x v="148"/>
    </i>
    <i>
      <x v="164"/>
    </i>
    <i t="grand">
      <x/>
    </i>
  </rowItems>
  <colFields count="2">
    <field x="5"/>
    <field x="-2"/>
  </colFields>
  <colItems count="8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</colItems>
  <pageFields count="1">
    <pageField fld="14" hier="-1"/>
  </pageFields>
  <dataFields count="2">
    <dataField name="Sum of Value" fld="11" baseField="0" baseItem="0" numFmtId="3"/>
    <dataField name="Percentage" fld="11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D487AB-713B-224F-83EA-FCA28DD413C7}" name="PivotTable1" cacheId="1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>
  <location ref="B2:J16" firstHeaderRow="1" firstDataRow="3" firstDataCol="1"/>
  <pivotFields count="15">
    <pivotField showAll="0"/>
    <pivotField showAll="0"/>
    <pivotField showAll="0"/>
    <pivotField showAll="0"/>
    <pivotField showAll="0">
      <items count="5">
        <item x="3"/>
        <item x="0"/>
        <item x="1"/>
        <item x="2"/>
        <item t="default"/>
      </items>
    </pivotField>
    <pivotField axis="axisCol" showAll="0">
      <items count="5"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dataField="1" numFmtId="164" showAll="0"/>
    <pivotField showAll="0"/>
    <pivotField showAll="0"/>
    <pivotField axis="axisRow" showAll="0">
      <items count="12">
        <item x="2"/>
        <item x="6"/>
        <item x="3"/>
        <item x="10"/>
        <item x="9"/>
        <item x="1"/>
        <item x="5"/>
        <item x="7"/>
        <item x="4"/>
        <item x="0"/>
        <item x="8"/>
        <item t="default"/>
      </items>
    </pivotField>
  </pivotFields>
  <rowFields count="1">
    <field x="14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2">
    <field x="5"/>
    <field x="-2"/>
  </colFields>
  <colItems count="8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</colItems>
  <dataFields count="2">
    <dataField name="Sum of Value" fld="11" baseField="0" baseItem="0" numFmtId="3"/>
    <dataField name="Percentage" fld="11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6D7127-03D1-AD45-A0F2-98D227BCD626}" name="PivotTable1" cacheId="2" applyNumberFormats="0" applyBorderFormats="0" applyFontFormats="0" applyPatternFormats="0" applyAlignmentFormats="0" applyWidthHeightFormats="1" dataCaption="Values" updatedVersion="8" minRefreshableVersion="3" showDrill="0" useAutoFormatting="1" rowGrandTotals="0" colGrandTotals="0" itemPrintTitles="1" createdVersion="8" indent="0" outline="1" outlineData="1" multipleFieldFilters="0">
  <location ref="B3:D18" firstHeaderRow="1" firstDataRow="2" firstDataCol="1"/>
  <pivotFields count="16">
    <pivotField showAll="0"/>
    <pivotField showAll="0"/>
    <pivotField showAll="0"/>
    <pivotField showAll="0">
      <items count="2">
        <item x="0"/>
        <item t="default"/>
      </items>
    </pivotField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axis="axisRow" showAll="0">
      <items count="133">
        <item h="1" x="0"/>
        <item h="1" x="1"/>
        <item h="1" x="3"/>
        <item h="1" x="6"/>
        <item h="1" x="79"/>
        <item x="129"/>
        <item h="1" x="4"/>
        <item h="1" x="2"/>
        <item h="1" x="5"/>
        <item h="1" x="7"/>
        <item h="1" x="8"/>
        <item h="1" x="14"/>
        <item h="1" x="34"/>
        <item h="1" x="9"/>
        <item h="1" x="10"/>
        <item h="1" x="11"/>
        <item h="1" x="12"/>
        <item h="1" x="13"/>
        <item x="15"/>
        <item h="1" x="17"/>
        <item h="1" x="124"/>
        <item h="1" x="19"/>
        <item x="20"/>
        <item h="1" x="21"/>
        <item h="1" x="22"/>
        <item h="1" x="24"/>
        <item x="25"/>
        <item h="1" x="26"/>
        <item h="1" x="27"/>
        <item h="1" x="28"/>
        <item h="1" x="30"/>
        <item h="1" x="31"/>
        <item h="1" x="32"/>
        <item h="1" x="33"/>
        <item h="1" x="29"/>
        <item h="1" x="35"/>
        <item h="1" x="36"/>
        <item h="1" x="37"/>
        <item h="1" x="38"/>
        <item h="1" x="40"/>
        <item h="1" x="39"/>
        <item h="1" x="16"/>
        <item h="1" x="41"/>
        <item h="1" x="42"/>
        <item h="1" x="44"/>
        <item h="1" x="43"/>
        <item h="1" x="45"/>
        <item h="1" x="46"/>
        <item h="1" x="47"/>
        <item h="1" x="48"/>
        <item h="1" x="49"/>
        <item h="1" x="50"/>
        <item h="1" x="51"/>
        <item h="1" x="52"/>
        <item h="1" x="53"/>
        <item x="105"/>
        <item x="54"/>
        <item h="1" x="55"/>
        <item h="1" x="56"/>
        <item h="1" x="57"/>
        <item h="1" x="58"/>
        <item h="1" x="59"/>
        <item h="1" x="61"/>
        <item h="1" x="60"/>
        <item h="1" x="62"/>
        <item h="1" x="63"/>
        <item h="1" x="64"/>
        <item x="65"/>
        <item h="1" x="68"/>
        <item h="1" x="66"/>
        <item h="1" x="67"/>
        <item h="1" x="69"/>
        <item h="1" x="70"/>
        <item h="1" x="71"/>
        <item h="1" x="72"/>
        <item h="1" x="73"/>
        <item x="74"/>
        <item h="1" x="75"/>
        <item h="1" x="76"/>
        <item h="1" x="130"/>
        <item h="1" x="77"/>
        <item h="1" x="78"/>
        <item h="1" x="80"/>
        <item h="1" x="82"/>
        <item h="1" x="83"/>
        <item h="1" x="84"/>
        <item x="18"/>
        <item h="1" x="86"/>
        <item h="1" x="87"/>
        <item h="1" x="88"/>
        <item x="89"/>
        <item h="1" x="90"/>
        <item h="1" x="85"/>
        <item h="1" x="91"/>
        <item h="1" x="92"/>
        <item h="1" x="93"/>
        <item h="1" x="94"/>
        <item x="95"/>
        <item h="1" x="96"/>
        <item h="1" x="97"/>
        <item h="1" x="98"/>
        <item h="1" x="81"/>
        <item h="1" x="99"/>
        <item h="1" x="100"/>
        <item h="1" x="127"/>
        <item h="1" x="101"/>
        <item h="1" x="102"/>
        <item h="1" x="104"/>
        <item x="106"/>
        <item h="1" x="107"/>
        <item h="1" x="109"/>
        <item h="1" x="111"/>
        <item h="1" x="23"/>
        <item h="1" x="112"/>
        <item h="1" x="113"/>
        <item h="1" x="114"/>
        <item h="1" x="122"/>
        <item h="1" x="121"/>
        <item x="115"/>
        <item h="1" x="116"/>
        <item h="1" x="118"/>
        <item h="1" x="119"/>
        <item h="1" x="120"/>
        <item h="1" x="117"/>
        <item h="1" x="131"/>
        <item h="1" x="125"/>
        <item h="1" x="123"/>
        <item h="1" x="126"/>
        <item x="108"/>
        <item h="1" x="103"/>
        <item h="1" x="128"/>
        <item h="1" x="110"/>
        <item t="default"/>
      </items>
    </pivotField>
    <pivotField showAll="0"/>
    <pivotField showAll="0"/>
    <pivotField showAll="0"/>
    <pivotField showAll="0">
      <items count="3">
        <item x="0"/>
        <item x="1"/>
        <item t="default"/>
      </items>
    </pivotField>
    <pivotField dataField="1" showAll="0"/>
    <pivotField showAll="0"/>
    <pivotField showAll="0"/>
  </pivotFields>
  <rowFields count="1">
    <field x="8"/>
  </rowFields>
  <rowItems count="14">
    <i>
      <x v="5"/>
    </i>
    <i>
      <x v="18"/>
    </i>
    <i>
      <x v="22"/>
    </i>
    <i>
      <x v="26"/>
    </i>
    <i>
      <x v="55"/>
    </i>
    <i>
      <x v="56"/>
    </i>
    <i>
      <x v="67"/>
    </i>
    <i>
      <x v="76"/>
    </i>
    <i>
      <x v="86"/>
    </i>
    <i>
      <x v="90"/>
    </i>
    <i>
      <x v="97"/>
    </i>
    <i>
      <x v="108"/>
    </i>
    <i>
      <x v="118"/>
    </i>
    <i>
      <x v="128"/>
    </i>
  </rowItems>
  <colFields count="1">
    <field x="4"/>
  </colFields>
  <colItems count="2">
    <i>
      <x/>
    </i>
    <i>
      <x v="1"/>
    </i>
  </colItems>
  <dataFields count="1">
    <dataField name="Sum of Quantity" fld="13" baseField="0" baseItem="0" numFmtId="3"/>
  </dataFields>
  <formats count="1">
    <format dxfId="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mber-climate.org/data-catalogue/yearly-electricity-data/" TargetMode="External"/><Relationship Id="rId13" Type="http://schemas.openxmlformats.org/officeDocument/2006/relationships/hyperlink" Target="https://www.pupuk-indonesia.com/media-info/384/detail" TargetMode="External"/><Relationship Id="rId18" Type="http://schemas.openxmlformats.org/officeDocument/2006/relationships/hyperlink" Target="https://www.brunei-methanol.com/company-profile" TargetMode="External"/><Relationship Id="rId3" Type="http://schemas.openxmlformats.org/officeDocument/2006/relationships/hyperlink" Target="https://worldsteel.org/wp-content/uploads/World-Steel-in-Figures-2022-1.pdf" TargetMode="External"/><Relationship Id="rId7" Type="http://schemas.openxmlformats.org/officeDocument/2006/relationships/hyperlink" Target="https://worldsteel.org/wp-content/uploads/World-Steel-in-Figures-2022-1.pdf" TargetMode="External"/><Relationship Id="rId12" Type="http://schemas.openxmlformats.org/officeDocument/2006/relationships/hyperlink" Target="https://www.ijglobal.com/articles/40427/brunei-methanol-bruneis-first-project-financing" TargetMode="External"/><Relationship Id="rId17" Type="http://schemas.openxmlformats.org/officeDocument/2006/relationships/hyperlink" Target="https://www.nsenergybusiness.com/projects/hengyi-pmb-refinery-and-petrochemical-project/" TargetMode="External"/><Relationship Id="rId2" Type="http://schemas.openxmlformats.org/officeDocument/2006/relationships/hyperlink" Target="https://worldsteel.org/wp-content/uploads/World-Steel-in-Figures-2022-1.pdf" TargetMode="External"/><Relationship Id="rId16" Type="http://schemas.openxmlformats.org/officeDocument/2006/relationships/hyperlink" Target="https://www.nsenergybusiness.com/projects/hengyi-pmb-refinery-and-petrochemical-project/" TargetMode="External"/><Relationship Id="rId1" Type="http://schemas.openxmlformats.org/officeDocument/2006/relationships/hyperlink" Target="https://worldsteel.org/wp-content/uploads/World-Steel-in-Figures-2022-1.pdf" TargetMode="External"/><Relationship Id="rId6" Type="http://schemas.openxmlformats.org/officeDocument/2006/relationships/hyperlink" Target="https://worldsteel.org/wp-content/uploads/World-Steel-in-Figures-2022-1.pdf" TargetMode="External"/><Relationship Id="rId11" Type="http://schemas.openxmlformats.org/officeDocument/2006/relationships/hyperlink" Target="https://sarens.prowly.com/217026-the-new-methanol-plant-in-sarawak-will-almost-double-petronas-chemical-groups-current-production-in-malaysia" TargetMode="External"/><Relationship Id="rId5" Type="http://schemas.openxmlformats.org/officeDocument/2006/relationships/hyperlink" Target="https://worldsteel.org/wp-content/uploads/World-Steel-in-Figures-2022-1.pdf" TargetMode="External"/><Relationship Id="rId15" Type="http://schemas.openxmlformats.org/officeDocument/2006/relationships/hyperlink" Target="https://www.bizbrunei.com/2023/02/brunei-fertilizer-industries-exports-reach-us322-million/" TargetMode="External"/><Relationship Id="rId10" Type="http://schemas.openxmlformats.org/officeDocument/2006/relationships/hyperlink" Target="https://iopscience.iop.org/article/10.1088/1755-1315/882/1/012073/pdf" TargetMode="External"/><Relationship Id="rId4" Type="http://schemas.openxmlformats.org/officeDocument/2006/relationships/hyperlink" Target="https://worldsteel.org/wp-content/uploads/World-Steel-in-Figures-2022-1.pdf" TargetMode="External"/><Relationship Id="rId9" Type="http://schemas.openxmlformats.org/officeDocument/2006/relationships/hyperlink" Target="https://kaltimmethanol.com/manufacturing.html" TargetMode="External"/><Relationship Id="rId14" Type="http://schemas.openxmlformats.org/officeDocument/2006/relationships/hyperlink" Target="https://www.midrex.com/wp-content/uploads/MidrexSTATSBook2021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mber-climate.org/data-catalogue/yearly-electricity-data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rmi.org/wp-content/uploads/2019/09/green-steel-insight-brief.pdf" TargetMode="External"/><Relationship Id="rId2" Type="http://schemas.openxmlformats.org/officeDocument/2006/relationships/hyperlink" Target="https://wri-india.org/blog/emission-reduction-potential-green-hydrogen-ammonia-synthesis-fertilizer-industry" TargetMode="External"/><Relationship Id="rId1" Type="http://schemas.openxmlformats.org/officeDocument/2006/relationships/hyperlink" Target="https://www.mdpi.com/2305-7084/3/4/87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its.worldbank.org/dataproviders.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20FDD-2ADF-1245-88EF-B66F41C3D941}">
  <sheetPr filterMode="1"/>
  <dimension ref="B2:O75"/>
  <sheetViews>
    <sheetView tabSelected="1" topLeftCell="A24" workbookViewId="0">
      <selection activeCell="I11" sqref="I11:I14"/>
    </sheetView>
  </sheetViews>
  <sheetFormatPr baseColWidth="10" defaultRowHeight="16"/>
  <cols>
    <col min="2" max="2" width="33.83203125" bestFit="1" customWidth="1"/>
    <col min="3" max="3" width="14.33203125" bestFit="1" customWidth="1"/>
    <col min="4" max="4" width="12.1640625" bestFit="1" customWidth="1"/>
    <col min="5" max="5" width="13.33203125" bestFit="1" customWidth="1"/>
    <col min="7" max="7" width="12.6640625" style="1" bestFit="1" customWidth="1"/>
    <col min="8" max="8" width="18.1640625" bestFit="1" customWidth="1"/>
    <col min="9" max="9" width="13.1640625" style="1" customWidth="1"/>
    <col min="10" max="10" width="15.5" bestFit="1" customWidth="1"/>
    <col min="11" max="11" width="7.33203125" bestFit="1" customWidth="1"/>
    <col min="12" max="12" width="23.33203125" bestFit="1" customWidth="1"/>
    <col min="13" max="13" width="15.5" bestFit="1" customWidth="1"/>
  </cols>
  <sheetData>
    <row r="2" spans="2:15">
      <c r="B2" t="s">
        <v>0</v>
      </c>
      <c r="C2" t="s">
        <v>756</v>
      </c>
      <c r="D2" t="s">
        <v>765</v>
      </c>
      <c r="E2" t="s">
        <v>769</v>
      </c>
      <c r="F2" t="s">
        <v>4</v>
      </c>
      <c r="G2" s="1" t="s">
        <v>775</v>
      </c>
      <c r="H2" t="s">
        <v>776</v>
      </c>
      <c r="I2" s="1" t="s">
        <v>773</v>
      </c>
      <c r="J2" t="s">
        <v>774</v>
      </c>
      <c r="K2" t="s">
        <v>10</v>
      </c>
      <c r="L2" t="s">
        <v>5</v>
      </c>
      <c r="M2" t="s">
        <v>11</v>
      </c>
      <c r="N2" t="s">
        <v>890</v>
      </c>
    </row>
    <row r="3" spans="2:15">
      <c r="B3" t="str">
        <f>INDEX(ASEAN_ISO!$B$3:$B$17,MATCH(All!C3,ASEAN_ISO!$D$3:$D$17,0))</f>
        <v>Indonesia</v>
      </c>
      <c r="C3" t="s">
        <v>324</v>
      </c>
      <c r="D3">
        <v>1</v>
      </c>
      <c r="E3" t="s">
        <v>2</v>
      </c>
      <c r="F3" t="s">
        <v>3</v>
      </c>
      <c r="G3" s="1">
        <f>1600000+1800000</f>
        <v>3400000</v>
      </c>
      <c r="H3" t="s">
        <v>770</v>
      </c>
      <c r="I3" s="1">
        <f>G3*Conversion_Assump!$B$11</f>
        <v>601800</v>
      </c>
      <c r="J3" t="s">
        <v>772</v>
      </c>
      <c r="K3">
        <v>2019</v>
      </c>
      <c r="L3" t="s">
        <v>876</v>
      </c>
      <c r="M3" s="2">
        <v>45261</v>
      </c>
      <c r="N3">
        <v>0</v>
      </c>
    </row>
    <row r="4" spans="2:15">
      <c r="B4" t="str">
        <f>INDEX(ASEAN_ISO!$B$3:$B$17,MATCH(All!C4,ASEAN_ISO!$D$3:$D$17,0))</f>
        <v>Indonesia</v>
      </c>
      <c r="C4" t="s">
        <v>324</v>
      </c>
      <c r="D4">
        <v>1</v>
      </c>
      <c r="E4" t="s">
        <v>2</v>
      </c>
      <c r="F4" t="s">
        <v>779</v>
      </c>
      <c r="G4" s="1">
        <f>7000000</f>
        <v>7000000</v>
      </c>
      <c r="H4" t="s">
        <v>770</v>
      </c>
      <c r="I4" s="1">
        <f>G4*Conversion_Assump!$B$11</f>
        <v>1239000</v>
      </c>
      <c r="J4" t="s">
        <v>772</v>
      </c>
      <c r="K4">
        <v>2019</v>
      </c>
      <c r="L4" s="3" t="s">
        <v>875</v>
      </c>
      <c r="M4" s="2">
        <v>45278</v>
      </c>
      <c r="N4">
        <v>1</v>
      </c>
    </row>
    <row r="5" spans="2:15">
      <c r="B5" t="str">
        <f>INDEX(ASEAN_ISO!$B$3:$B$17,MATCH(All!C5,ASEAN_ISO!$D$3:$D$17,0))</f>
        <v>Malaysia</v>
      </c>
      <c r="C5" t="s">
        <v>413</v>
      </c>
      <c r="D5">
        <v>1</v>
      </c>
      <c r="E5" t="s">
        <v>2</v>
      </c>
      <c r="F5" t="s">
        <v>3</v>
      </c>
      <c r="G5" s="1">
        <v>1400000</v>
      </c>
      <c r="H5" t="s">
        <v>770</v>
      </c>
      <c r="I5" s="1">
        <f>G5*Conversion_Assump!$B$11</f>
        <v>247800</v>
      </c>
      <c r="J5" t="s">
        <v>772</v>
      </c>
      <c r="K5">
        <v>2022</v>
      </c>
      <c r="L5" t="s">
        <v>759</v>
      </c>
      <c r="M5" s="2">
        <v>44927</v>
      </c>
      <c r="N5">
        <v>1</v>
      </c>
    </row>
    <row r="6" spans="2:15">
      <c r="B6" t="str">
        <f>INDEX(ASEAN_ISO!$B$3:$B$17,MATCH(All!C6,ASEAN_ISO!$D$3:$D$17,0))</f>
        <v>Viet Nam</v>
      </c>
      <c r="C6" t="s">
        <v>730</v>
      </c>
      <c r="D6">
        <v>1</v>
      </c>
      <c r="E6" t="s">
        <v>2</v>
      </c>
      <c r="F6" t="s">
        <v>3</v>
      </c>
      <c r="G6" s="1">
        <v>1200000</v>
      </c>
      <c r="H6" t="s">
        <v>770</v>
      </c>
      <c r="I6" s="1">
        <f>G6*Conversion_Assump!$B$11</f>
        <v>212400</v>
      </c>
      <c r="J6" t="s">
        <v>772</v>
      </c>
      <c r="K6">
        <v>2022</v>
      </c>
      <c r="L6" t="s">
        <v>759</v>
      </c>
      <c r="M6" s="2">
        <v>44927</v>
      </c>
      <c r="N6">
        <v>1</v>
      </c>
    </row>
    <row r="7" spans="2:15">
      <c r="B7" t="str">
        <f>INDEX(ASEAN_ISO!$B$3:$B$17,MATCH(All!C7,ASEAN_ISO!$D$3:$D$17,0))</f>
        <v>Brunei Darussalam</v>
      </c>
      <c r="C7" t="s">
        <v>116</v>
      </c>
      <c r="D7">
        <v>1</v>
      </c>
      <c r="E7" t="s">
        <v>2</v>
      </c>
      <c r="F7" t="s">
        <v>3</v>
      </c>
      <c r="G7" s="1">
        <f>2200*365</f>
        <v>803000</v>
      </c>
      <c r="H7" t="s">
        <v>770</v>
      </c>
      <c r="I7" s="1">
        <f>G7*Conversion_Assump!$B$11</f>
        <v>142131</v>
      </c>
      <c r="J7" t="s">
        <v>772</v>
      </c>
      <c r="K7">
        <v>2023</v>
      </c>
      <c r="L7" s="3" t="s">
        <v>881</v>
      </c>
      <c r="M7" s="2">
        <v>44983</v>
      </c>
      <c r="N7">
        <v>1</v>
      </c>
    </row>
    <row r="8" spans="2:15" hidden="1">
      <c r="B8" t="str">
        <f>INDEX(ASEAN_ISO!$B$3:$B$17,MATCH(All!C8,ASEAN_ISO!$D$3:$D$17,0))</f>
        <v>China</v>
      </c>
      <c r="C8" t="s">
        <v>149</v>
      </c>
      <c r="D8">
        <v>0</v>
      </c>
      <c r="E8" t="s">
        <v>2</v>
      </c>
      <c r="F8" t="s">
        <v>3</v>
      </c>
      <c r="G8" s="1">
        <v>42000000</v>
      </c>
      <c r="H8" t="s">
        <v>770</v>
      </c>
      <c r="I8" s="1">
        <f>G8*Conversion_Assump!$B$11</f>
        <v>7434000</v>
      </c>
      <c r="J8" t="s">
        <v>772</v>
      </c>
      <c r="K8">
        <v>2022</v>
      </c>
      <c r="L8" t="s">
        <v>759</v>
      </c>
      <c r="M8" s="2">
        <v>44927</v>
      </c>
      <c r="N8">
        <v>1</v>
      </c>
    </row>
    <row r="9" spans="2:15" hidden="1">
      <c r="B9" t="str">
        <f>INDEX(ASEAN_ISO!$B$3:$B$17,MATCH(All!C9,ASEAN_ISO!$D$3:$D$17,0))</f>
        <v>India</v>
      </c>
      <c r="C9" t="s">
        <v>322</v>
      </c>
      <c r="D9">
        <v>0</v>
      </c>
      <c r="E9" t="s">
        <v>2</v>
      </c>
      <c r="F9" t="s">
        <v>3</v>
      </c>
      <c r="G9" s="1">
        <v>12000000</v>
      </c>
      <c r="H9" t="s">
        <v>770</v>
      </c>
      <c r="I9" s="1">
        <f>G9*Conversion_Assump!$B$11</f>
        <v>2124000</v>
      </c>
      <c r="J9" t="s">
        <v>772</v>
      </c>
      <c r="K9">
        <v>2022</v>
      </c>
      <c r="L9" t="s">
        <v>759</v>
      </c>
      <c r="M9" s="2">
        <v>44927</v>
      </c>
      <c r="N9">
        <v>1</v>
      </c>
    </row>
    <row r="10" spans="2:15" hidden="1">
      <c r="B10" t="str">
        <f>INDEX(ASEAN_ISO!$B$3:$B$17,MATCH(All!C10,ASEAN_ISO!$D$3:$D$17,0))</f>
        <v>Australia</v>
      </c>
      <c r="C10" t="s">
        <v>56</v>
      </c>
      <c r="D10">
        <v>0</v>
      </c>
      <c r="E10" t="s">
        <v>2</v>
      </c>
      <c r="F10" t="s">
        <v>3</v>
      </c>
      <c r="G10" s="1">
        <v>1700000</v>
      </c>
      <c r="H10" t="s">
        <v>770</v>
      </c>
      <c r="I10" s="1">
        <f>G10*Conversion_Assump!$B$11</f>
        <v>300900</v>
      </c>
      <c r="J10" t="s">
        <v>772</v>
      </c>
      <c r="K10">
        <v>2022</v>
      </c>
      <c r="L10" t="s">
        <v>759</v>
      </c>
      <c r="M10" s="2">
        <v>44927</v>
      </c>
      <c r="N10">
        <v>1</v>
      </c>
    </row>
    <row r="11" spans="2:15">
      <c r="B11" t="str">
        <f>INDEX(ASEAN_ISO!$B$3:$B$17,MATCH(All!C11,ASEAN_ISO!$D$3:$D$17,0))</f>
        <v>Indonesia</v>
      </c>
      <c r="C11" t="s">
        <v>324</v>
      </c>
      <c r="D11">
        <v>1</v>
      </c>
      <c r="E11" t="s">
        <v>891</v>
      </c>
      <c r="F11" t="s">
        <v>3</v>
      </c>
      <c r="G11" s="7">
        <v>14300000</v>
      </c>
      <c r="H11" s="8" t="s">
        <v>832</v>
      </c>
      <c r="I11" s="1">
        <f>G11*Conversion_Assump!$B$43/1000</f>
        <v>786500</v>
      </c>
      <c r="J11" t="s">
        <v>772</v>
      </c>
      <c r="K11">
        <v>2021</v>
      </c>
      <c r="L11" s="3" t="s">
        <v>757</v>
      </c>
      <c r="M11" s="2">
        <v>44652</v>
      </c>
      <c r="N11">
        <v>0</v>
      </c>
      <c r="O11">
        <v>715000</v>
      </c>
    </row>
    <row r="12" spans="2:15">
      <c r="B12" t="str">
        <f>INDEX(ASEAN_ISO!$B$3:$B$17,MATCH(All!C12,ASEAN_ISO!$D$3:$D$17,0))</f>
        <v>Malaysia</v>
      </c>
      <c r="C12" t="s">
        <v>413</v>
      </c>
      <c r="D12">
        <v>1</v>
      </c>
      <c r="E12" t="s">
        <v>891</v>
      </c>
      <c r="F12" t="s">
        <v>3</v>
      </c>
      <c r="G12" s="7">
        <v>6900000</v>
      </c>
      <c r="H12" s="8" t="s">
        <v>832</v>
      </c>
      <c r="I12" s="1">
        <f>G12*Conversion_Assump!$B$43/1000</f>
        <v>379500</v>
      </c>
      <c r="J12" t="s">
        <v>772</v>
      </c>
      <c r="K12">
        <v>2021</v>
      </c>
      <c r="L12" s="3" t="s">
        <v>757</v>
      </c>
      <c r="M12" s="2">
        <v>44652</v>
      </c>
      <c r="N12">
        <v>0</v>
      </c>
      <c r="O12">
        <v>345000</v>
      </c>
    </row>
    <row r="13" spans="2:15">
      <c r="B13" t="str">
        <f>INDEX(ASEAN_ISO!$B$3:$B$17,MATCH(All!C13,ASEAN_ISO!$D$3:$D$17,0))</f>
        <v>Thailand</v>
      </c>
      <c r="C13" t="s">
        <v>668</v>
      </c>
      <c r="D13">
        <v>1</v>
      </c>
      <c r="E13" t="s">
        <v>891</v>
      </c>
      <c r="F13" t="s">
        <v>3</v>
      </c>
      <c r="G13" s="7">
        <v>5500000</v>
      </c>
      <c r="H13" s="8" t="s">
        <v>832</v>
      </c>
      <c r="I13" s="1">
        <f>G13*Conversion_Assump!$B$43/1000</f>
        <v>302500</v>
      </c>
      <c r="J13" t="s">
        <v>772</v>
      </c>
      <c r="K13">
        <v>2021</v>
      </c>
      <c r="L13" s="3" t="s">
        <v>757</v>
      </c>
      <c r="M13" s="2">
        <v>44652</v>
      </c>
      <c r="N13">
        <v>0</v>
      </c>
      <c r="O13">
        <v>275000</v>
      </c>
    </row>
    <row r="14" spans="2:15">
      <c r="B14" t="str">
        <f>INDEX(ASEAN_ISO!$B$3:$B$17,MATCH(All!C14,ASEAN_ISO!$D$3:$D$17,0))</f>
        <v>Viet Nam</v>
      </c>
      <c r="C14" t="s">
        <v>730</v>
      </c>
      <c r="D14">
        <v>1</v>
      </c>
      <c r="E14" t="s">
        <v>891</v>
      </c>
      <c r="F14" t="s">
        <v>3</v>
      </c>
      <c r="G14" s="7">
        <v>23000000</v>
      </c>
      <c r="H14" s="8" t="s">
        <v>832</v>
      </c>
      <c r="I14" s="1">
        <f>G14*Conversion_Assump!$B$43/1000</f>
        <v>1265000</v>
      </c>
      <c r="J14" t="s">
        <v>772</v>
      </c>
      <c r="K14">
        <v>2021</v>
      </c>
      <c r="L14" s="3" t="s">
        <v>757</v>
      </c>
      <c r="M14" s="2">
        <v>44652</v>
      </c>
      <c r="N14">
        <v>0</v>
      </c>
      <c r="O14">
        <v>1150000</v>
      </c>
    </row>
    <row r="15" spans="2:15" hidden="1">
      <c r="B15" t="str">
        <f>INDEX(ASEAN_ISO!$B$3:$B$17,MATCH(All!C15,ASEAN_ISO!$D$3:$D$17,0))</f>
        <v>China</v>
      </c>
      <c r="C15" t="s">
        <v>149</v>
      </c>
      <c r="D15">
        <v>0</v>
      </c>
      <c r="E15" t="s">
        <v>891</v>
      </c>
      <c r="F15" t="s">
        <v>3</v>
      </c>
      <c r="G15" s="7">
        <v>1032800000</v>
      </c>
      <c r="H15" s="8" t="s">
        <v>832</v>
      </c>
      <c r="J15" t="s">
        <v>772</v>
      </c>
      <c r="K15">
        <v>2021</v>
      </c>
      <c r="L15" s="3" t="s">
        <v>757</v>
      </c>
      <c r="M15" s="2">
        <v>44652</v>
      </c>
      <c r="N15">
        <v>0</v>
      </c>
      <c r="O15">
        <v>51640000</v>
      </c>
    </row>
    <row r="16" spans="2:15" hidden="1">
      <c r="B16" t="str">
        <f>INDEX(ASEAN_ISO!$B$3:$B$17,MATCH(All!C16,ASEAN_ISO!$D$3:$D$17,0))</f>
        <v>India</v>
      </c>
      <c r="C16" t="s">
        <v>322</v>
      </c>
      <c r="D16">
        <v>0</v>
      </c>
      <c r="E16" t="s">
        <v>891</v>
      </c>
      <c r="F16" t="s">
        <v>3</v>
      </c>
      <c r="G16" s="7">
        <v>118200000</v>
      </c>
      <c r="H16" s="8" t="s">
        <v>832</v>
      </c>
      <c r="J16" t="s">
        <v>772</v>
      </c>
      <c r="K16">
        <v>2021</v>
      </c>
      <c r="L16" s="3" t="s">
        <v>757</v>
      </c>
      <c r="M16" s="2">
        <v>44652</v>
      </c>
      <c r="N16">
        <v>0</v>
      </c>
      <c r="O16">
        <v>5910000</v>
      </c>
    </row>
    <row r="17" spans="2:15" hidden="1">
      <c r="B17" t="str">
        <f>INDEX(ASEAN_ISO!$B$3:$B$17,MATCH(All!C17,ASEAN_ISO!$D$3:$D$17,0))</f>
        <v>Australia</v>
      </c>
      <c r="C17" t="s">
        <v>56</v>
      </c>
      <c r="D17">
        <v>0</v>
      </c>
      <c r="E17" t="s">
        <v>891</v>
      </c>
      <c r="F17" t="s">
        <v>3</v>
      </c>
      <c r="G17" s="7">
        <v>5800000</v>
      </c>
      <c r="H17" s="8" t="s">
        <v>832</v>
      </c>
      <c r="J17" t="s">
        <v>772</v>
      </c>
      <c r="K17">
        <v>2021</v>
      </c>
      <c r="L17" s="3" t="s">
        <v>757</v>
      </c>
      <c r="M17" s="2">
        <v>44652</v>
      </c>
      <c r="N17">
        <v>0</v>
      </c>
      <c r="O17">
        <v>290000</v>
      </c>
    </row>
    <row r="18" spans="2:15">
      <c r="B18" t="str">
        <f>INDEX(ASEAN_ISO!$B$3:$B$17,MATCH(All!C18,ASEAN_ISO!$D$3:$D$17,0))</f>
        <v>Brunei Darussalam</v>
      </c>
      <c r="C18" t="s">
        <v>116</v>
      </c>
      <c r="D18">
        <v>1</v>
      </c>
      <c r="E18" t="s">
        <v>777</v>
      </c>
      <c r="F18" t="s">
        <v>3</v>
      </c>
      <c r="G18" s="7">
        <f>VLOOKUP(C18,'Cofiring coal'!$C$3:$E$13,3,FALSE)</f>
        <v>232000</v>
      </c>
      <c r="H18" s="8" t="s">
        <v>770</v>
      </c>
      <c r="I18" s="1">
        <f>G18*Conversion_Assump!$B$11</f>
        <v>41064</v>
      </c>
      <c r="J18" t="s">
        <v>772</v>
      </c>
      <c r="K18">
        <v>2021</v>
      </c>
      <c r="L18" s="3" t="s">
        <v>768</v>
      </c>
      <c r="M18" s="6">
        <v>44991</v>
      </c>
      <c r="N18">
        <v>1</v>
      </c>
    </row>
    <row r="19" spans="2:15">
      <c r="B19" t="str">
        <f>INDEX(ASEAN_ISO!$B$3:$B$17,MATCH(All!C19,ASEAN_ISO!$D$3:$D$17,0))</f>
        <v>Cambodia</v>
      </c>
      <c r="C19" t="s">
        <v>129</v>
      </c>
      <c r="D19">
        <v>1</v>
      </c>
      <c r="E19" t="s">
        <v>777</v>
      </c>
      <c r="F19" t="s">
        <v>3</v>
      </c>
      <c r="G19" s="7">
        <f>VLOOKUP(C19,'Cofiring coal'!$C$3:$E$13,3,FALSE)</f>
        <v>365000</v>
      </c>
      <c r="H19" s="8" t="s">
        <v>770</v>
      </c>
      <c r="I19" s="1">
        <f>G19*Conversion_Assump!$B$11</f>
        <v>64605</v>
      </c>
      <c r="J19" t="s">
        <v>772</v>
      </c>
      <c r="K19">
        <v>2021</v>
      </c>
      <c r="L19" s="3" t="s">
        <v>768</v>
      </c>
      <c r="M19" s="6">
        <v>44991</v>
      </c>
      <c r="N19">
        <v>1</v>
      </c>
    </row>
    <row r="20" spans="2:15">
      <c r="B20" t="str">
        <f>INDEX(ASEAN_ISO!$B$3:$B$17,MATCH(All!C20,ASEAN_ISO!$D$3:$D$17,0))</f>
        <v>Indonesia</v>
      </c>
      <c r="C20" t="s">
        <v>324</v>
      </c>
      <c r="D20">
        <v>1</v>
      </c>
      <c r="E20" t="s">
        <v>777</v>
      </c>
      <c r="F20" t="s">
        <v>3</v>
      </c>
      <c r="G20" s="7">
        <f>VLOOKUP(C20,'Cofiring coal'!$C$3:$E$13,3,FALSE)</f>
        <v>18996000</v>
      </c>
      <c r="H20" s="8" t="s">
        <v>770</v>
      </c>
      <c r="I20" s="1">
        <f>G20*Conversion_Assump!$B$11</f>
        <v>3362292</v>
      </c>
      <c r="J20" t="s">
        <v>772</v>
      </c>
      <c r="K20">
        <v>2021</v>
      </c>
      <c r="L20" s="3" t="s">
        <v>768</v>
      </c>
      <c r="M20" s="6">
        <v>44991</v>
      </c>
      <c r="N20">
        <v>1</v>
      </c>
    </row>
    <row r="21" spans="2:15">
      <c r="B21" t="str">
        <f>INDEX(ASEAN_ISO!$B$3:$B$17,MATCH(All!C21,ASEAN_ISO!$D$3:$D$17,0))</f>
        <v>Lao People's Democratic Republic (the)</v>
      </c>
      <c r="C21" t="s">
        <v>378</v>
      </c>
      <c r="D21">
        <v>1</v>
      </c>
      <c r="E21" t="s">
        <v>777</v>
      </c>
      <c r="F21" t="s">
        <v>3</v>
      </c>
      <c r="G21" s="7">
        <f>VLOOKUP(C21,'Cofiring coal'!$C$3:$E$13,3,FALSE)</f>
        <v>1081000</v>
      </c>
      <c r="H21" s="8" t="s">
        <v>770</v>
      </c>
      <c r="I21" s="1">
        <f>G21*Conversion_Assump!$B$11</f>
        <v>191337</v>
      </c>
      <c r="J21" t="s">
        <v>772</v>
      </c>
      <c r="K21">
        <v>2021</v>
      </c>
      <c r="L21" s="3" t="s">
        <v>768</v>
      </c>
      <c r="M21" s="6">
        <v>44991</v>
      </c>
      <c r="N21">
        <v>1</v>
      </c>
    </row>
    <row r="22" spans="2:15">
      <c r="B22" t="str">
        <f>INDEX(ASEAN_ISO!$B$3:$B$17,MATCH(All!C22,ASEAN_ISO!$D$3:$D$17,0))</f>
        <v>Malaysia</v>
      </c>
      <c r="C22" t="s">
        <v>413</v>
      </c>
      <c r="D22">
        <v>1</v>
      </c>
      <c r="E22" t="s">
        <v>777</v>
      </c>
      <c r="F22" t="s">
        <v>3</v>
      </c>
      <c r="G22" s="7">
        <f>VLOOKUP(C22,'Cofiring coal'!$C$3:$E$13,3,FALSE)</f>
        <v>7728000</v>
      </c>
      <c r="H22" s="8" t="s">
        <v>770</v>
      </c>
      <c r="I22" s="1">
        <f>G22*Conversion_Assump!$B$11</f>
        <v>1367856</v>
      </c>
      <c r="J22" t="s">
        <v>772</v>
      </c>
      <c r="K22">
        <v>2021</v>
      </c>
      <c r="L22" s="3" t="s">
        <v>768</v>
      </c>
      <c r="M22" s="6">
        <v>44991</v>
      </c>
      <c r="N22">
        <v>1</v>
      </c>
    </row>
    <row r="23" spans="2:15">
      <c r="B23" t="str">
        <f>INDEX(ASEAN_ISO!$B$3:$B$17,MATCH(All!C23,ASEAN_ISO!$D$3:$D$17,0))</f>
        <v>Myanmar</v>
      </c>
      <c r="C23" t="s">
        <v>466</v>
      </c>
      <c r="D23">
        <v>1</v>
      </c>
      <c r="E23" t="s">
        <v>777</v>
      </c>
      <c r="F23" t="s">
        <v>3</v>
      </c>
      <c r="G23" s="7">
        <f>VLOOKUP(C23,'Cofiring coal'!$C$3:$E$13,3,FALSE)</f>
        <v>89000</v>
      </c>
      <c r="H23" s="8" t="s">
        <v>770</v>
      </c>
      <c r="I23" s="1">
        <f>G23*Conversion_Assump!$B$11</f>
        <v>15753</v>
      </c>
      <c r="J23" t="s">
        <v>772</v>
      </c>
      <c r="K23">
        <v>2021</v>
      </c>
      <c r="L23" s="3" t="s">
        <v>768</v>
      </c>
      <c r="M23" s="6">
        <v>44991</v>
      </c>
      <c r="N23">
        <v>1</v>
      </c>
    </row>
    <row r="24" spans="2:15">
      <c r="B24" t="str">
        <f>INDEX(ASEAN_ISO!$B$3:$B$17,MATCH(All!C24,ASEAN_ISO!$D$3:$D$17,0))</f>
        <v>Philippines (the)</v>
      </c>
      <c r="C24" t="s">
        <v>532</v>
      </c>
      <c r="D24">
        <v>1</v>
      </c>
      <c r="E24" t="s">
        <v>777</v>
      </c>
      <c r="F24" t="s">
        <v>3</v>
      </c>
      <c r="G24" s="7">
        <f>VLOOKUP(C24,'Cofiring coal'!$C$3:$E$13,3,FALSE)</f>
        <v>4922000</v>
      </c>
      <c r="H24" s="8" t="s">
        <v>770</v>
      </c>
      <c r="I24" s="1">
        <f>G24*Conversion_Assump!$B$11</f>
        <v>871194</v>
      </c>
      <c r="J24" t="s">
        <v>772</v>
      </c>
      <c r="K24">
        <v>2021</v>
      </c>
      <c r="L24" s="3" t="s">
        <v>768</v>
      </c>
      <c r="M24" s="6">
        <v>44991</v>
      </c>
      <c r="N24">
        <v>1</v>
      </c>
    </row>
    <row r="25" spans="2:15">
      <c r="B25" t="str">
        <f>INDEX(ASEAN_ISO!$B$3:$B$17,MATCH(All!C25,ASEAN_ISO!$D$3:$D$17,0))</f>
        <v>Singapore</v>
      </c>
      <c r="C25" t="s">
        <v>609</v>
      </c>
      <c r="D25">
        <v>1</v>
      </c>
      <c r="E25" t="s">
        <v>777</v>
      </c>
      <c r="F25" t="s">
        <v>3</v>
      </c>
      <c r="G25" s="7">
        <f>VLOOKUP(C25,'Cofiring coal'!$C$3:$E$13,3,FALSE)</f>
        <v>0</v>
      </c>
      <c r="H25" s="8" t="s">
        <v>770</v>
      </c>
      <c r="I25" s="1">
        <f>G25*Conversion_Assump!$B$11</f>
        <v>0</v>
      </c>
      <c r="J25" t="s">
        <v>772</v>
      </c>
      <c r="K25">
        <v>2021</v>
      </c>
      <c r="L25" s="3" t="s">
        <v>768</v>
      </c>
      <c r="M25" s="6">
        <v>44991</v>
      </c>
      <c r="N25">
        <v>1</v>
      </c>
    </row>
    <row r="26" spans="2:15">
      <c r="B26" t="str">
        <f>INDEX(ASEAN_ISO!$B$3:$B$17,MATCH(All!C26,ASEAN_ISO!$D$3:$D$17,0))</f>
        <v>Thailand</v>
      </c>
      <c r="C26" t="s">
        <v>668</v>
      </c>
      <c r="D26">
        <v>1</v>
      </c>
      <c r="E26" t="s">
        <v>777</v>
      </c>
      <c r="F26" t="s">
        <v>3</v>
      </c>
      <c r="G26" s="7">
        <f>VLOOKUP(C26,'Cofiring coal'!$C$3:$E$13,3,FALSE)</f>
        <v>3844000</v>
      </c>
      <c r="H26" s="8" t="s">
        <v>770</v>
      </c>
      <c r="I26" s="1">
        <f>G26*Conversion_Assump!$B$11</f>
        <v>680388</v>
      </c>
      <c r="J26" t="s">
        <v>772</v>
      </c>
      <c r="K26">
        <v>2021</v>
      </c>
      <c r="L26" s="3" t="s">
        <v>768</v>
      </c>
      <c r="M26" s="6">
        <v>44991</v>
      </c>
      <c r="N26">
        <v>1</v>
      </c>
    </row>
    <row r="27" spans="2:15">
      <c r="B27" t="str">
        <f>INDEX(ASEAN_ISO!$B$3:$B$17,MATCH(All!C27,ASEAN_ISO!$D$3:$D$17,0))</f>
        <v>Viet Nam</v>
      </c>
      <c r="C27" t="s">
        <v>730</v>
      </c>
      <c r="D27">
        <v>1</v>
      </c>
      <c r="E27" t="s">
        <v>777</v>
      </c>
      <c r="F27" t="s">
        <v>3</v>
      </c>
      <c r="G27" s="7">
        <f>VLOOKUP(C27,'Cofiring coal'!$C$3:$E$13,3,FALSE)</f>
        <v>11412000</v>
      </c>
      <c r="H27" s="8" t="s">
        <v>770</v>
      </c>
      <c r="I27" s="1">
        <f>G27*Conversion_Assump!$B$11</f>
        <v>2019924</v>
      </c>
      <c r="J27" t="s">
        <v>772</v>
      </c>
      <c r="K27">
        <v>2021</v>
      </c>
      <c r="L27" s="3" t="s">
        <v>768</v>
      </c>
      <c r="M27" s="6">
        <v>44991</v>
      </c>
      <c r="N27">
        <v>1</v>
      </c>
    </row>
    <row r="28" spans="2:15">
      <c r="B28" t="str">
        <f>INDEX(ASEAN_ISO!$B$3:$B$17,MATCH(All!C28,ASEAN_ISO!$D$3:$D$17,0))</f>
        <v>Timor-Leste</v>
      </c>
      <c r="C28" t="s">
        <v>671</v>
      </c>
      <c r="D28">
        <v>1</v>
      </c>
      <c r="E28" t="s">
        <v>777</v>
      </c>
      <c r="F28" t="s">
        <v>3</v>
      </c>
      <c r="G28" s="7">
        <f>VLOOKUP(C28,'Cofiring coal'!$C$3:$E$13,3,FALSE)</f>
        <v>0</v>
      </c>
      <c r="H28" s="8" t="s">
        <v>770</v>
      </c>
      <c r="I28" s="1">
        <f>G28*Conversion_Assump!$B$11</f>
        <v>0</v>
      </c>
      <c r="J28" t="s">
        <v>772</v>
      </c>
      <c r="K28">
        <v>2021</v>
      </c>
      <c r="L28" s="3" t="s">
        <v>768</v>
      </c>
      <c r="M28" s="6">
        <v>44991</v>
      </c>
      <c r="N28">
        <v>1</v>
      </c>
    </row>
    <row r="29" spans="2:15" hidden="1">
      <c r="B29" t="str">
        <f>INDEX(ASEAN_ISO!$B$3:$B$17,MATCH(All!C29,ASEAN_ISO!$D$3:$D$17,0))</f>
        <v>China</v>
      </c>
      <c r="C29" t="s">
        <v>149</v>
      </c>
      <c r="D29">
        <v>0</v>
      </c>
      <c r="E29" t="s">
        <v>777</v>
      </c>
      <c r="F29" t="s">
        <v>3</v>
      </c>
      <c r="G29" s="7">
        <f>VLOOKUP(C29,[1]yearly_full_release_long_format!$F$2:$H$15,3,FALSE)</f>
        <v>533914000</v>
      </c>
      <c r="H29" s="8" t="s">
        <v>770</v>
      </c>
      <c r="I29" s="1">
        <f>G29*Conversion_Assump!$B$11</f>
        <v>94502778</v>
      </c>
      <c r="J29" t="s">
        <v>772</v>
      </c>
      <c r="K29">
        <v>2021</v>
      </c>
      <c r="L29" s="3" t="s">
        <v>768</v>
      </c>
      <c r="M29" s="6">
        <v>44991</v>
      </c>
      <c r="N29">
        <v>0</v>
      </c>
    </row>
    <row r="30" spans="2:15" hidden="1">
      <c r="B30" t="str">
        <f>INDEX(ASEAN_ISO!$B$3:$B$17,MATCH(All!C30,ASEAN_ISO!$D$3:$D$17,0))</f>
        <v>India</v>
      </c>
      <c r="C30" t="s">
        <v>322</v>
      </c>
      <c r="D30">
        <v>0</v>
      </c>
      <c r="E30" t="s">
        <v>777</v>
      </c>
      <c r="F30" t="s">
        <v>3</v>
      </c>
      <c r="G30" s="7">
        <f>VLOOKUP(C30,[1]yearly_full_release_long_format!$F$2:$H$15,3,FALSE)</f>
        <v>127114000</v>
      </c>
      <c r="H30" s="8" t="s">
        <v>770</v>
      </c>
      <c r="I30" s="1">
        <f>G30*Conversion_Assump!$B$11</f>
        <v>22499178</v>
      </c>
      <c r="J30" t="s">
        <v>772</v>
      </c>
      <c r="K30">
        <v>2021</v>
      </c>
      <c r="L30" s="3" t="s">
        <v>768</v>
      </c>
      <c r="M30" s="6">
        <v>44991</v>
      </c>
      <c r="N30">
        <v>0</v>
      </c>
    </row>
    <row r="31" spans="2:15" hidden="1">
      <c r="B31" t="str">
        <f>INDEX(ASEAN_ISO!$B$3:$B$17,MATCH(All!C31,ASEAN_ISO!$D$3:$D$17,0))</f>
        <v>Australia</v>
      </c>
      <c r="C31" t="s">
        <v>56</v>
      </c>
      <c r="D31">
        <v>0</v>
      </c>
      <c r="E31" t="s">
        <v>777</v>
      </c>
      <c r="F31" t="s">
        <v>3</v>
      </c>
      <c r="G31" s="7">
        <f>VLOOKUP(C31,[1]yearly_full_release_long_format!$F$2:$H$15,3,FALSE)</f>
        <v>12679000</v>
      </c>
      <c r="H31" s="8" t="s">
        <v>770</v>
      </c>
      <c r="I31" s="1">
        <f>G31*Conversion_Assump!$B$11</f>
        <v>2244183</v>
      </c>
      <c r="J31" t="s">
        <v>772</v>
      </c>
      <c r="K31">
        <v>2021</v>
      </c>
      <c r="L31" s="3" t="s">
        <v>768</v>
      </c>
      <c r="M31" s="6">
        <v>44991</v>
      </c>
      <c r="N31">
        <v>0</v>
      </c>
    </row>
    <row r="32" spans="2:15">
      <c r="B32" t="str">
        <f>INDEX(ASEAN_ISO!$B$3:$B$17,MATCH(All!C32,ASEAN_ISO!$D$3:$D$17,0))</f>
        <v>Brunei Darussalam</v>
      </c>
      <c r="C32" t="s">
        <v>116</v>
      </c>
      <c r="D32">
        <v>1</v>
      </c>
      <c r="E32" t="s">
        <v>758</v>
      </c>
      <c r="F32" t="s">
        <v>3</v>
      </c>
      <c r="G32" s="7">
        <f>IFERROR(VLOOKUP(C32,[2]Data!$A$6:$C$19,3,FALSE)*1000000,0)</f>
        <v>0</v>
      </c>
      <c r="H32" s="8" t="s">
        <v>767</v>
      </c>
      <c r="J32" t="s">
        <v>772</v>
      </c>
      <c r="K32">
        <v>2022</v>
      </c>
      <c r="L32" t="s">
        <v>759</v>
      </c>
      <c r="M32" s="2">
        <v>44927</v>
      </c>
      <c r="N32">
        <v>0</v>
      </c>
    </row>
    <row r="33" spans="2:14">
      <c r="B33" t="str">
        <f>INDEX(ASEAN_ISO!$B$3:$B$17,MATCH(All!C33,ASEAN_ISO!$D$3:$D$17,0))</f>
        <v>Cambodia</v>
      </c>
      <c r="C33" t="s">
        <v>129</v>
      </c>
      <c r="D33">
        <v>1</v>
      </c>
      <c r="E33" t="s">
        <v>758</v>
      </c>
      <c r="F33" t="s">
        <v>3</v>
      </c>
      <c r="G33" s="7">
        <f>IFERROR(VLOOKUP(C33,[2]Data!$A$6:$C$19,3,FALSE)*1000000,0)</f>
        <v>0</v>
      </c>
      <c r="H33" s="8" t="s">
        <v>767</v>
      </c>
      <c r="J33" t="s">
        <v>772</v>
      </c>
      <c r="K33">
        <v>2022</v>
      </c>
      <c r="L33" t="s">
        <v>759</v>
      </c>
      <c r="M33" s="2">
        <v>44927</v>
      </c>
      <c r="N33">
        <v>0</v>
      </c>
    </row>
    <row r="34" spans="2:14">
      <c r="B34" t="str">
        <f>INDEX(ASEAN_ISO!$B$3:$B$17,MATCH(All!C34,ASEAN_ISO!$D$3:$D$17,0))</f>
        <v>Indonesia</v>
      </c>
      <c r="C34" t="s">
        <v>324</v>
      </c>
      <c r="D34">
        <v>1</v>
      </c>
      <c r="E34" t="s">
        <v>758</v>
      </c>
      <c r="F34" t="s">
        <v>3</v>
      </c>
      <c r="G34" s="7">
        <f>IFERROR(VLOOKUP(C34,[2]Data!$A$6:$C$19,3,FALSE)*1000000,0)</f>
        <v>64000000</v>
      </c>
      <c r="H34" s="8" t="s">
        <v>767</v>
      </c>
      <c r="J34" t="s">
        <v>772</v>
      </c>
      <c r="K34">
        <v>2022</v>
      </c>
      <c r="L34" t="s">
        <v>759</v>
      </c>
      <c r="M34" s="2">
        <v>44927</v>
      </c>
      <c r="N34">
        <v>0</v>
      </c>
    </row>
    <row r="35" spans="2:14">
      <c r="B35" t="str">
        <f>INDEX(ASEAN_ISO!$B$3:$B$17,MATCH(All!C35,ASEAN_ISO!$D$3:$D$17,0))</f>
        <v>Lao People's Democratic Republic (the)</v>
      </c>
      <c r="C35" t="s">
        <v>378</v>
      </c>
      <c r="D35">
        <v>1</v>
      </c>
      <c r="E35" t="s">
        <v>758</v>
      </c>
      <c r="F35" t="s">
        <v>3</v>
      </c>
      <c r="G35" s="7">
        <f>IFERROR(VLOOKUP(C35,[2]Data!$A$6:$C$19,3,FALSE)*1000000,0)</f>
        <v>0</v>
      </c>
      <c r="H35" s="8" t="s">
        <v>767</v>
      </c>
      <c r="J35" t="s">
        <v>772</v>
      </c>
      <c r="K35">
        <v>2022</v>
      </c>
      <c r="L35" t="s">
        <v>759</v>
      </c>
      <c r="M35" s="2">
        <v>44927</v>
      </c>
      <c r="N35">
        <v>0</v>
      </c>
    </row>
    <row r="36" spans="2:14">
      <c r="B36" t="str">
        <f>INDEX(ASEAN_ISO!$B$3:$B$17,MATCH(All!C36,ASEAN_ISO!$D$3:$D$17,0))</f>
        <v>Malaysia</v>
      </c>
      <c r="C36" t="s">
        <v>413</v>
      </c>
      <c r="D36">
        <v>1</v>
      </c>
      <c r="E36" t="s">
        <v>758</v>
      </c>
      <c r="F36" t="s">
        <v>3</v>
      </c>
      <c r="G36" s="7">
        <f>IFERROR(VLOOKUP(C36,[2]Data!$A$6:$C$19,3,FALSE)*1000000,0)</f>
        <v>0</v>
      </c>
      <c r="H36" s="8" t="s">
        <v>767</v>
      </c>
      <c r="J36" t="s">
        <v>772</v>
      </c>
      <c r="K36">
        <v>2022</v>
      </c>
      <c r="L36" t="s">
        <v>759</v>
      </c>
      <c r="M36" s="2">
        <v>44927</v>
      </c>
      <c r="N36">
        <v>0</v>
      </c>
    </row>
    <row r="37" spans="2:14">
      <c r="B37" t="str">
        <f>INDEX(ASEAN_ISO!$B$3:$B$17,MATCH(All!C37,ASEAN_ISO!$D$3:$D$17,0))</f>
        <v>Myanmar</v>
      </c>
      <c r="C37" t="s">
        <v>466</v>
      </c>
      <c r="D37">
        <v>1</v>
      </c>
      <c r="E37" t="s">
        <v>758</v>
      </c>
      <c r="F37" t="s">
        <v>3</v>
      </c>
      <c r="G37" s="7">
        <f>IFERROR(VLOOKUP(C37,[2]Data!$A$6:$C$19,3,FALSE)*1000000,0)</f>
        <v>0</v>
      </c>
      <c r="H37" s="8" t="s">
        <v>767</v>
      </c>
      <c r="J37" t="s">
        <v>772</v>
      </c>
      <c r="K37">
        <v>2022</v>
      </c>
      <c r="L37" t="s">
        <v>759</v>
      </c>
      <c r="M37" s="2">
        <v>44927</v>
      </c>
      <c r="N37">
        <v>0</v>
      </c>
    </row>
    <row r="38" spans="2:14">
      <c r="B38" t="str">
        <f>INDEX(ASEAN_ISO!$B$3:$B$17,MATCH(All!C38,ASEAN_ISO!$D$3:$D$17,0))</f>
        <v>Philippines (the)</v>
      </c>
      <c r="C38" t="s">
        <v>532</v>
      </c>
      <c r="D38">
        <v>1</v>
      </c>
      <c r="E38" t="s">
        <v>758</v>
      </c>
      <c r="F38" t="s">
        <v>3</v>
      </c>
      <c r="G38" s="7">
        <f>IFERROR(VLOOKUP(C38,[2]Data!$A$6:$C$19,3,FALSE)*1000000,0)</f>
        <v>0</v>
      </c>
      <c r="H38" s="8" t="s">
        <v>767</v>
      </c>
      <c r="J38" t="s">
        <v>772</v>
      </c>
      <c r="K38">
        <v>2022</v>
      </c>
      <c r="L38" t="s">
        <v>759</v>
      </c>
      <c r="M38" s="2">
        <v>44927</v>
      </c>
      <c r="N38">
        <v>0</v>
      </c>
    </row>
    <row r="39" spans="2:14">
      <c r="B39" t="str">
        <f>INDEX(ASEAN_ISO!$B$3:$B$17,MATCH(All!C39,ASEAN_ISO!$D$3:$D$17,0))</f>
        <v>Singapore</v>
      </c>
      <c r="C39" t="s">
        <v>609</v>
      </c>
      <c r="D39">
        <v>1</v>
      </c>
      <c r="E39" t="s">
        <v>758</v>
      </c>
      <c r="F39" t="s">
        <v>3</v>
      </c>
      <c r="G39" s="7">
        <f>IFERROR(VLOOKUP(C39,[2]Data!$A$6:$C$19,3,FALSE)*1000000,0)</f>
        <v>0</v>
      </c>
      <c r="H39" s="8" t="s">
        <v>767</v>
      </c>
      <c r="J39" t="s">
        <v>772</v>
      </c>
      <c r="K39">
        <v>2022</v>
      </c>
      <c r="L39" t="s">
        <v>759</v>
      </c>
      <c r="M39" s="2">
        <v>44927</v>
      </c>
      <c r="N39">
        <v>0</v>
      </c>
    </row>
    <row r="40" spans="2:14">
      <c r="B40" t="str">
        <f>INDEX(ASEAN_ISO!$B$3:$B$17,MATCH(All!C40,ASEAN_ISO!$D$3:$D$17,0))</f>
        <v>Thailand</v>
      </c>
      <c r="C40" t="s">
        <v>668</v>
      </c>
      <c r="D40">
        <v>1</v>
      </c>
      <c r="E40" t="s">
        <v>758</v>
      </c>
      <c r="F40" t="s">
        <v>3</v>
      </c>
      <c r="G40" s="7">
        <f>IFERROR(VLOOKUP(C40,[2]Data!$A$6:$C$19,3,FALSE)*1000000,0)</f>
        <v>0</v>
      </c>
      <c r="H40" s="8" t="s">
        <v>767</v>
      </c>
      <c r="J40" t="s">
        <v>772</v>
      </c>
      <c r="K40">
        <v>2022</v>
      </c>
      <c r="L40" t="s">
        <v>759</v>
      </c>
      <c r="M40" s="2">
        <v>44927</v>
      </c>
      <c r="N40">
        <v>0</v>
      </c>
    </row>
    <row r="41" spans="2:14">
      <c r="B41" t="str">
        <f>INDEX(ASEAN_ISO!$B$3:$B$17,MATCH(All!C41,ASEAN_ISO!$D$3:$D$17,0))</f>
        <v>Viet Nam</v>
      </c>
      <c r="C41" t="s">
        <v>730</v>
      </c>
      <c r="D41">
        <v>1</v>
      </c>
      <c r="E41" t="s">
        <v>758</v>
      </c>
      <c r="F41" t="s">
        <v>3</v>
      </c>
      <c r="G41" s="7">
        <f>IFERROR(VLOOKUP(C41,[2]Data!$A$6:$C$19,3,FALSE)*1000000,0)</f>
        <v>120000000</v>
      </c>
      <c r="H41" s="8" t="s">
        <v>767</v>
      </c>
      <c r="J41" t="s">
        <v>772</v>
      </c>
      <c r="K41">
        <v>2022</v>
      </c>
      <c r="L41" t="s">
        <v>759</v>
      </c>
      <c r="M41" s="2">
        <v>44927</v>
      </c>
      <c r="N41">
        <v>0</v>
      </c>
    </row>
    <row r="42" spans="2:14">
      <c r="B42" t="str">
        <f>INDEX(ASEAN_ISO!$B$3:$B$17,MATCH(All!C42,ASEAN_ISO!$D$3:$D$17,0))</f>
        <v>Timor-Leste</v>
      </c>
      <c r="C42" t="s">
        <v>671</v>
      </c>
      <c r="D42">
        <v>1</v>
      </c>
      <c r="E42" t="s">
        <v>758</v>
      </c>
      <c r="F42" t="s">
        <v>3</v>
      </c>
      <c r="G42" s="7">
        <f>IFERROR(VLOOKUP(C42,[2]Data!$A$6:$C$19,3,FALSE)*1000000,0)</f>
        <v>0</v>
      </c>
      <c r="H42" s="8" t="s">
        <v>767</v>
      </c>
      <c r="J42" t="s">
        <v>772</v>
      </c>
      <c r="K42">
        <v>2022</v>
      </c>
      <c r="L42" t="s">
        <v>759</v>
      </c>
      <c r="M42" s="2">
        <v>44927</v>
      </c>
      <c r="N42">
        <v>0</v>
      </c>
    </row>
    <row r="43" spans="2:14" hidden="1">
      <c r="B43" t="str">
        <f>INDEX(ASEAN_ISO!$B$3:$B$17,MATCH(All!C43,ASEAN_ISO!$D$3:$D$17,0))</f>
        <v>China</v>
      </c>
      <c r="C43" t="s">
        <v>149</v>
      </c>
      <c r="D43">
        <v>0</v>
      </c>
      <c r="E43" t="s">
        <v>758</v>
      </c>
      <c r="F43" t="s">
        <v>3</v>
      </c>
      <c r="G43" s="7">
        <f>IFERROR(VLOOKUP(C43,[2]Data!$A$6:$C$19,3,FALSE)*1000000,0)</f>
        <v>2100000000</v>
      </c>
      <c r="H43" s="8" t="s">
        <v>767</v>
      </c>
      <c r="J43" t="s">
        <v>772</v>
      </c>
      <c r="K43">
        <v>2022</v>
      </c>
      <c r="L43" t="s">
        <v>759</v>
      </c>
      <c r="M43" s="2">
        <v>44927</v>
      </c>
      <c r="N43">
        <v>0</v>
      </c>
    </row>
    <row r="44" spans="2:14" hidden="1">
      <c r="B44" t="str">
        <f>INDEX(ASEAN_ISO!$B$3:$B$17,MATCH(All!C44,ASEAN_ISO!$D$3:$D$17,0))</f>
        <v>India</v>
      </c>
      <c r="C44" t="s">
        <v>322</v>
      </c>
      <c r="D44">
        <v>0</v>
      </c>
      <c r="E44" t="s">
        <v>758</v>
      </c>
      <c r="F44" t="s">
        <v>3</v>
      </c>
      <c r="G44" s="7">
        <f>IFERROR(VLOOKUP(C44,[2]Data!$A$6:$C$19,3,FALSE)*1000000,0)</f>
        <v>370000000</v>
      </c>
      <c r="H44" s="8" t="s">
        <v>767</v>
      </c>
      <c r="J44" t="s">
        <v>772</v>
      </c>
      <c r="K44">
        <v>2022</v>
      </c>
      <c r="L44" t="s">
        <v>759</v>
      </c>
      <c r="M44" s="2">
        <v>44927</v>
      </c>
      <c r="N44">
        <v>0</v>
      </c>
    </row>
    <row r="45" spans="2:14" hidden="1">
      <c r="B45" t="str">
        <f>INDEX(ASEAN_ISO!$B$3:$B$17,MATCH(All!C45,ASEAN_ISO!$D$3:$D$17,0))</f>
        <v>Australia</v>
      </c>
      <c r="C45" t="s">
        <v>56</v>
      </c>
      <c r="D45">
        <v>0</v>
      </c>
      <c r="E45" t="s">
        <v>758</v>
      </c>
      <c r="F45" t="s">
        <v>3</v>
      </c>
      <c r="G45" s="7">
        <f>IFERROR(VLOOKUP(C45,[2]Data!$A$6:$C$19,3,FALSE)*1000000,0)</f>
        <v>0</v>
      </c>
      <c r="H45" s="8" t="s">
        <v>767</v>
      </c>
      <c r="J45" t="s">
        <v>772</v>
      </c>
      <c r="K45">
        <v>2022</v>
      </c>
      <c r="L45" t="s">
        <v>759</v>
      </c>
      <c r="M45" s="2">
        <v>44927</v>
      </c>
      <c r="N45">
        <v>0</v>
      </c>
    </row>
    <row r="46" spans="2:14">
      <c r="B46" t="str">
        <f>INDEX(ASEAN_ISO!$B$3:$B$17,MATCH(All!C46,ASEAN_ISO!$D$3:$D$17,0))</f>
        <v>Indonesia</v>
      </c>
      <c r="C46" t="s">
        <v>324</v>
      </c>
      <c r="D46" s="1">
        <v>1</v>
      </c>
      <c r="E46" t="s">
        <v>778</v>
      </c>
      <c r="F46" t="s">
        <v>779</v>
      </c>
      <c r="G46" s="1">
        <v>660000</v>
      </c>
      <c r="H46" t="s">
        <v>810</v>
      </c>
      <c r="I46" s="1">
        <f>G46*Conversion_Assump!$C$30</f>
        <v>88674.3</v>
      </c>
      <c r="J46" t="s">
        <v>772</v>
      </c>
      <c r="K46">
        <v>2022</v>
      </c>
      <c r="L46" s="3" t="s">
        <v>805</v>
      </c>
      <c r="M46" s="3" t="s">
        <v>806</v>
      </c>
      <c r="N46">
        <v>1</v>
      </c>
    </row>
    <row r="47" spans="2:14">
      <c r="B47" t="str">
        <f>INDEX(ASEAN_ISO!$B$3:$B$17,MATCH(All!C47,ASEAN_ISO!$D$3:$D$17,0))</f>
        <v>Malaysia</v>
      </c>
      <c r="C47" t="s">
        <v>413</v>
      </c>
      <c r="D47">
        <v>1</v>
      </c>
      <c r="E47" t="s">
        <v>778</v>
      </c>
      <c r="F47" t="s">
        <v>779</v>
      </c>
      <c r="G47" s="1">
        <f>2400000+1750000</f>
        <v>4150000</v>
      </c>
      <c r="H47" t="s">
        <v>810</v>
      </c>
      <c r="I47" s="1">
        <f>G47*Conversion_Assump!$C$30</f>
        <v>557573.25</v>
      </c>
      <c r="J47" t="s">
        <v>772</v>
      </c>
      <c r="K47">
        <v>2022</v>
      </c>
      <c r="L47" s="3" t="s">
        <v>807</v>
      </c>
      <c r="N47">
        <v>1</v>
      </c>
    </row>
    <row r="48" spans="2:14">
      <c r="B48" t="str">
        <f>INDEX(ASEAN_ISO!$B$3:$B$17,MATCH(All!C48,ASEAN_ISO!$D$3:$D$17,0))</f>
        <v>Brunei Darussalam</v>
      </c>
      <c r="C48" t="s">
        <v>116</v>
      </c>
      <c r="D48">
        <v>1</v>
      </c>
      <c r="E48" t="s">
        <v>778</v>
      </c>
      <c r="F48" t="s">
        <v>779</v>
      </c>
      <c r="G48" s="1">
        <v>850000</v>
      </c>
      <c r="H48" t="s">
        <v>810</v>
      </c>
      <c r="I48" s="1">
        <f>G48*Conversion_Assump!$C$30</f>
        <v>114201.75</v>
      </c>
      <c r="J48" t="s">
        <v>772</v>
      </c>
      <c r="K48">
        <v>2022</v>
      </c>
      <c r="L48" s="3" t="s">
        <v>808</v>
      </c>
      <c r="M48" s="3" t="s">
        <v>809</v>
      </c>
      <c r="N48">
        <v>1</v>
      </c>
    </row>
    <row r="49" spans="2:14">
      <c r="B49" t="str">
        <f>INDEX(ASEAN_ISO!$B$3:$B$17,MATCH(All!C49,ASEAN_ISO!$D$3:$D$17,0))</f>
        <v>Indonesia</v>
      </c>
      <c r="C49" t="s">
        <v>324</v>
      </c>
      <c r="D49">
        <v>1</v>
      </c>
      <c r="E49" t="s">
        <v>811</v>
      </c>
      <c r="F49" t="s">
        <v>866</v>
      </c>
      <c r="G49" s="1">
        <f>Refinery_EI!D3</f>
        <v>845</v>
      </c>
      <c r="H49" t="s">
        <v>812</v>
      </c>
      <c r="I49" s="1">
        <f>G49*Conversion_Assump!$E$24</f>
        <v>283408.64825000003</v>
      </c>
      <c r="J49" t="s">
        <v>772</v>
      </c>
      <c r="K49">
        <v>2022</v>
      </c>
      <c r="L49" t="s">
        <v>813</v>
      </c>
      <c r="N49">
        <v>1</v>
      </c>
    </row>
    <row r="50" spans="2:14">
      <c r="B50" t="str">
        <f>INDEX(ASEAN_ISO!$B$3:$B$17,MATCH(All!C50,ASEAN_ISO!$D$3:$D$17,0))</f>
        <v>Malaysia</v>
      </c>
      <c r="C50" t="s">
        <v>413</v>
      </c>
      <c r="D50">
        <v>1</v>
      </c>
      <c r="E50" t="s">
        <v>811</v>
      </c>
      <c r="F50" t="s">
        <v>866</v>
      </c>
      <c r="G50" s="1">
        <f>Refinery_EI!D4</f>
        <v>584</v>
      </c>
      <c r="H50" t="s">
        <v>812</v>
      </c>
      <c r="I50" s="1">
        <f>G50*Conversion_Assump!$E$24</f>
        <v>195870.59240000002</v>
      </c>
      <c r="J50" t="s">
        <v>772</v>
      </c>
      <c r="K50">
        <v>2022</v>
      </c>
      <c r="L50" t="s">
        <v>813</v>
      </c>
      <c r="N50">
        <v>1</v>
      </c>
    </row>
    <row r="51" spans="2:14">
      <c r="B51" t="str">
        <f>INDEX(ASEAN_ISO!$B$3:$B$17,MATCH(All!C51,ASEAN_ISO!$D$3:$D$17,0))</f>
        <v>Philippines (the)</v>
      </c>
      <c r="C51" t="s">
        <v>532</v>
      </c>
      <c r="D51">
        <v>1</v>
      </c>
      <c r="E51" t="s">
        <v>811</v>
      </c>
      <c r="F51" t="s">
        <v>866</v>
      </c>
      <c r="G51" s="1">
        <f>Refinery_EI!D5</f>
        <v>124</v>
      </c>
      <c r="H51" t="s">
        <v>812</v>
      </c>
      <c r="I51" s="1">
        <f>G51*Conversion_Assump!$E$24</f>
        <v>41588.9614</v>
      </c>
      <c r="J51" t="s">
        <v>772</v>
      </c>
      <c r="K51">
        <v>2022</v>
      </c>
      <c r="L51" t="s">
        <v>813</v>
      </c>
      <c r="N51">
        <v>1</v>
      </c>
    </row>
    <row r="52" spans="2:14">
      <c r="B52" t="str">
        <f>INDEX(ASEAN_ISO!$B$3:$B$17,MATCH(All!C52,ASEAN_ISO!$D$3:$D$17,0))</f>
        <v>Singapore</v>
      </c>
      <c r="C52" t="s">
        <v>609</v>
      </c>
      <c r="D52">
        <v>1</v>
      </c>
      <c r="E52" t="s">
        <v>811</v>
      </c>
      <c r="F52" t="s">
        <v>866</v>
      </c>
      <c r="G52" s="1">
        <f>Refinery_EI!D6</f>
        <v>888</v>
      </c>
      <c r="H52" t="s">
        <v>812</v>
      </c>
      <c r="I52" s="1">
        <f>G52*Conversion_Assump!$E$24</f>
        <v>297830.62680000003</v>
      </c>
      <c r="J52" t="s">
        <v>772</v>
      </c>
      <c r="K52">
        <v>2022</v>
      </c>
      <c r="L52" t="s">
        <v>813</v>
      </c>
      <c r="N52">
        <v>1</v>
      </c>
    </row>
    <row r="53" spans="2:14">
      <c r="B53" t="str">
        <f>INDEX(ASEAN_ISO!$B$3:$B$17,MATCH(All!C53,ASEAN_ISO!$D$3:$D$17,0))</f>
        <v>Thailand</v>
      </c>
      <c r="C53" t="s">
        <v>668</v>
      </c>
      <c r="D53">
        <v>1</v>
      </c>
      <c r="E53" t="s">
        <v>811</v>
      </c>
      <c r="F53" t="s">
        <v>866</v>
      </c>
      <c r="G53" s="1">
        <f>Refinery_EI!D7</f>
        <v>1021</v>
      </c>
      <c r="H53" t="s">
        <v>812</v>
      </c>
      <c r="I53" s="1">
        <f>G53*Conversion_Assump!$E$24</f>
        <v>342438.14185000001</v>
      </c>
      <c r="J53" t="s">
        <v>772</v>
      </c>
      <c r="K53">
        <v>2022</v>
      </c>
      <c r="L53" t="s">
        <v>813</v>
      </c>
      <c r="N53">
        <v>1</v>
      </c>
    </row>
    <row r="54" spans="2:14">
      <c r="B54" t="str">
        <f>INDEX(ASEAN_ISO!$B$3:$B$17,MATCH(All!C54,ASEAN_ISO!$D$3:$D$17,0))</f>
        <v>Viet Nam</v>
      </c>
      <c r="C54" t="s">
        <v>730</v>
      </c>
      <c r="D54">
        <v>1</v>
      </c>
      <c r="E54" t="s">
        <v>811</v>
      </c>
      <c r="F54" t="s">
        <v>866</v>
      </c>
      <c r="G54" s="1">
        <f>Refinery_EI!D9</f>
        <v>307</v>
      </c>
      <c r="H54" t="s">
        <v>812</v>
      </c>
      <c r="I54" s="1">
        <f>G54*Conversion_Assump!$E$24</f>
        <v>102966.21895000001</v>
      </c>
      <c r="J54" t="s">
        <v>772</v>
      </c>
      <c r="K54">
        <v>2022</v>
      </c>
      <c r="L54" t="s">
        <v>813</v>
      </c>
      <c r="N54">
        <v>1</v>
      </c>
    </row>
    <row r="55" spans="2:14">
      <c r="B55" t="str">
        <f>INDEX(ASEAN_ISO!$B$3:$B$17,MATCH(All!C55,ASEAN_ISO!$D$3:$D$17,0))</f>
        <v>Brunei Darussalam</v>
      </c>
      <c r="C55" t="s">
        <v>116</v>
      </c>
      <c r="D55">
        <v>1</v>
      </c>
      <c r="E55" t="s">
        <v>811</v>
      </c>
      <c r="F55" t="s">
        <v>779</v>
      </c>
      <c r="G55" s="1">
        <v>175</v>
      </c>
      <c r="H55" t="s">
        <v>812</v>
      </c>
      <c r="I55" s="1">
        <f>G55*Conversion_Assump!$E$24</f>
        <v>58694.098750000005</v>
      </c>
      <c r="J55" t="s">
        <v>772</v>
      </c>
      <c r="K55">
        <v>2019</v>
      </c>
      <c r="L55" s="3" t="s">
        <v>882</v>
      </c>
      <c r="N55">
        <v>0</v>
      </c>
    </row>
    <row r="56" spans="2:14">
      <c r="B56" t="str">
        <f>INDEX(ASEAN_ISO!$B$3:$B$17,MATCH(All!C56,ASEAN_ISO!$D$3:$D$17,0))</f>
        <v>Brunei Darussalam</v>
      </c>
      <c r="C56" t="s">
        <v>116</v>
      </c>
      <c r="D56">
        <v>1</v>
      </c>
      <c r="E56" t="s">
        <v>811</v>
      </c>
      <c r="F56" t="s">
        <v>866</v>
      </c>
      <c r="G56" s="1">
        <f>175*3.8/5.1</f>
        <v>130.39215686274511</v>
      </c>
      <c r="H56" t="s">
        <v>812</v>
      </c>
      <c r="I56" s="1">
        <f>G56*Conversion_Assump!$E$24</f>
        <v>43732.85789215687</v>
      </c>
      <c r="J56" t="s">
        <v>772</v>
      </c>
      <c r="K56">
        <v>2019</v>
      </c>
      <c r="L56" s="3" t="s">
        <v>882</v>
      </c>
      <c r="M56" s="3"/>
      <c r="N56">
        <v>1</v>
      </c>
    </row>
    <row r="57" spans="2:14">
      <c r="B57" t="str">
        <f>INDEX(ASEAN_ISO!$B$3:$B$17,MATCH(All!C57,ASEAN_ISO!$D$3:$D$17,0))</f>
        <v>Indonesia</v>
      </c>
      <c r="C57" t="s">
        <v>324</v>
      </c>
      <c r="D57">
        <v>1</v>
      </c>
      <c r="E57" t="s">
        <v>814</v>
      </c>
      <c r="F57" t="s">
        <v>3</v>
      </c>
      <c r="G57" s="7">
        <v>4292829.87</v>
      </c>
      <c r="H57" s="8" t="s">
        <v>815</v>
      </c>
      <c r="I57" s="1">
        <f>G57*Conversion_Assump!$B$11</f>
        <v>759830.88699000003</v>
      </c>
      <c r="J57" t="s">
        <v>772</v>
      </c>
      <c r="K57">
        <v>2022</v>
      </c>
      <c r="L57" t="s">
        <v>816</v>
      </c>
      <c r="N57">
        <v>0</v>
      </c>
    </row>
    <row r="58" spans="2:14">
      <c r="B58" t="str">
        <f>INDEX(ASEAN_ISO!$B$3:$B$17,MATCH(All!C58,ASEAN_ISO!$D$3:$D$17,0))</f>
        <v>Malaysia</v>
      </c>
      <c r="C58" t="s">
        <v>413</v>
      </c>
      <c r="D58">
        <v>1</v>
      </c>
      <c r="E58" t="s">
        <v>814</v>
      </c>
      <c r="F58" t="s">
        <v>3</v>
      </c>
      <c r="G58" s="7">
        <v>747900</v>
      </c>
      <c r="H58" s="8" t="s">
        <v>815</v>
      </c>
      <c r="I58" s="1">
        <f>G58*Conversion_Assump!$B$11</f>
        <v>132378.29999999999</v>
      </c>
      <c r="J58" t="s">
        <v>772</v>
      </c>
      <c r="K58">
        <v>2022</v>
      </c>
      <c r="L58" t="s">
        <v>816</v>
      </c>
      <c r="N58">
        <v>0</v>
      </c>
    </row>
    <row r="59" spans="2:14">
      <c r="B59" t="str">
        <f>INDEX(ASEAN_ISO!$B$3:$B$17,MATCH(All!C59,ASEAN_ISO!$D$3:$D$17,0))</f>
        <v>Myanmar</v>
      </c>
      <c r="C59" t="s">
        <v>466</v>
      </c>
      <c r="D59">
        <v>1</v>
      </c>
      <c r="E59" t="s">
        <v>814</v>
      </c>
      <c r="F59" t="s">
        <v>3</v>
      </c>
      <c r="G59" s="7">
        <v>90843.76</v>
      </c>
      <c r="H59" s="8" t="s">
        <v>815</v>
      </c>
      <c r="I59" s="1">
        <f>G59*Conversion_Assump!$B$11</f>
        <v>16079.345519999999</v>
      </c>
      <c r="J59" t="s">
        <v>772</v>
      </c>
      <c r="K59">
        <v>2022</v>
      </c>
      <c r="L59" t="s">
        <v>816</v>
      </c>
      <c r="N59">
        <v>0</v>
      </c>
    </row>
    <row r="60" spans="2:14">
      <c r="B60" t="str">
        <f>INDEX(ASEAN_ISO!$B$3:$B$17,MATCH(All!C60,ASEAN_ISO!$D$3:$D$17,0))</f>
        <v>Philippines (the)</v>
      </c>
      <c r="C60" t="s">
        <v>532</v>
      </c>
      <c r="D60">
        <v>1</v>
      </c>
      <c r="E60" t="s">
        <v>814</v>
      </c>
      <c r="F60" t="s">
        <v>3</v>
      </c>
      <c r="G60" s="7">
        <v>65041.43</v>
      </c>
      <c r="H60" s="8" t="s">
        <v>815</v>
      </c>
      <c r="I60" s="1">
        <f>G60*Conversion_Assump!$B$11</f>
        <v>11512.33311</v>
      </c>
      <c r="J60" t="s">
        <v>772</v>
      </c>
      <c r="K60">
        <v>2022</v>
      </c>
      <c r="L60" t="s">
        <v>816</v>
      </c>
      <c r="N60">
        <v>0</v>
      </c>
    </row>
    <row r="61" spans="2:14">
      <c r="B61" t="str">
        <f>INDEX(ASEAN_ISO!$B$3:$B$17,MATCH(All!C61,ASEAN_ISO!$D$3:$D$17,0))</f>
        <v>Thailand</v>
      </c>
      <c r="C61" t="s">
        <v>668</v>
      </c>
      <c r="D61">
        <v>1</v>
      </c>
      <c r="E61" t="s">
        <v>814</v>
      </c>
      <c r="F61" t="s">
        <v>3</v>
      </c>
      <c r="G61" s="7">
        <v>138600</v>
      </c>
      <c r="H61" s="8" t="s">
        <v>815</v>
      </c>
      <c r="I61" s="1">
        <f>G61*Conversion_Assump!$B$11</f>
        <v>24532.199999999997</v>
      </c>
      <c r="J61" t="s">
        <v>772</v>
      </c>
      <c r="K61">
        <v>2022</v>
      </c>
      <c r="L61" t="s">
        <v>816</v>
      </c>
      <c r="N61">
        <v>0</v>
      </c>
    </row>
    <row r="62" spans="2:14">
      <c r="B62" t="str">
        <f>INDEX(ASEAN_ISO!$B$3:$B$17,MATCH(All!C62,ASEAN_ISO!$D$3:$D$17,0))</f>
        <v>Viet Nam</v>
      </c>
      <c r="C62" t="s">
        <v>730</v>
      </c>
      <c r="D62">
        <v>1</v>
      </c>
      <c r="E62" t="s">
        <v>814</v>
      </c>
      <c r="F62" t="s">
        <v>3</v>
      </c>
      <c r="G62" s="7">
        <v>1647548.59</v>
      </c>
      <c r="H62" s="8" t="s">
        <v>815</v>
      </c>
      <c r="I62" s="1">
        <f>G62*Conversion_Assump!$B$11</f>
        <v>291616.10042999999</v>
      </c>
      <c r="J62" t="s">
        <v>772</v>
      </c>
      <c r="K62">
        <v>2022</v>
      </c>
      <c r="L62" t="s">
        <v>816</v>
      </c>
      <c r="N62">
        <v>0</v>
      </c>
    </row>
    <row r="63" spans="2:14" hidden="1">
      <c r="B63" t="str">
        <f>INDEX(ASEAN_ISO!$B$3:$B$17,MATCH(All!C63,ASEAN_ISO!$D$3:$D$17,0))</f>
        <v>India</v>
      </c>
      <c r="C63" t="s">
        <v>322</v>
      </c>
      <c r="D63">
        <v>0</v>
      </c>
      <c r="E63" t="s">
        <v>892</v>
      </c>
      <c r="F63" t="s">
        <v>3</v>
      </c>
      <c r="G63" s="1">
        <v>39110000</v>
      </c>
      <c r="H63" t="s">
        <v>832</v>
      </c>
      <c r="I63" s="1">
        <f>G63*Conversion_Assump!$B$43/1000</f>
        <v>2151050</v>
      </c>
      <c r="J63" t="s">
        <v>772</v>
      </c>
      <c r="K63">
        <v>2022</v>
      </c>
      <c r="L63" s="3" t="s">
        <v>872</v>
      </c>
      <c r="N63">
        <v>1</v>
      </c>
    </row>
    <row r="64" spans="2:14">
      <c r="B64" t="str">
        <f>INDEX(ASEAN_ISO!$B$3:$B$17,MATCH(All!C64,ASEAN_ISO!$D$3:$D$17,0))</f>
        <v>Malaysia</v>
      </c>
      <c r="C64" t="s">
        <v>413</v>
      </c>
      <c r="D64">
        <v>1</v>
      </c>
      <c r="E64" t="s">
        <v>892</v>
      </c>
      <c r="F64" t="s">
        <v>3</v>
      </c>
      <c r="G64" s="1">
        <v>360000</v>
      </c>
      <c r="H64" t="s">
        <v>832</v>
      </c>
      <c r="I64" s="1">
        <f>G64*Conversion_Assump!$B$43/1000</f>
        <v>19800</v>
      </c>
      <c r="J64" t="s">
        <v>772</v>
      </c>
      <c r="K64">
        <v>2022</v>
      </c>
      <c r="L64" s="3" t="s">
        <v>872</v>
      </c>
      <c r="N64">
        <v>1</v>
      </c>
    </row>
    <row r="65" spans="2:14" hidden="1">
      <c r="B65" t="str">
        <f>INDEX(ASEAN_ISO!$B$3:$B$17,MATCH(All!C65,ASEAN_ISO!$D$3:$D$17,0))</f>
        <v>India</v>
      </c>
      <c r="C65" t="s">
        <v>322</v>
      </c>
      <c r="D65">
        <v>0</v>
      </c>
      <c r="E65" t="s">
        <v>892</v>
      </c>
      <c r="F65" t="s">
        <v>3</v>
      </c>
      <c r="G65" s="1">
        <v>38000000</v>
      </c>
      <c r="H65" t="s">
        <v>832</v>
      </c>
      <c r="I65" s="1">
        <f>G65*Conversion_Assump!$B$43/1000</f>
        <v>2090000</v>
      </c>
      <c r="J65" t="s">
        <v>772</v>
      </c>
      <c r="K65">
        <v>2022</v>
      </c>
      <c r="L65" s="3" t="s">
        <v>757</v>
      </c>
      <c r="N65">
        <v>1</v>
      </c>
    </row>
    <row r="69" spans="2:14">
      <c r="C69" t="s">
        <v>899</v>
      </c>
      <c r="D69" t="s">
        <v>900</v>
      </c>
    </row>
    <row r="70" spans="2:14">
      <c r="B70" s="32" t="s">
        <v>2</v>
      </c>
      <c r="C70" s="33">
        <v>1841331</v>
      </c>
      <c r="D70" s="33">
        <v>1841331</v>
      </c>
    </row>
    <row r="71" spans="2:14">
      <c r="B71" s="32" t="s">
        <v>811</v>
      </c>
      <c r="C71" s="33">
        <v>834079</v>
      </c>
      <c r="D71">
        <v>1307836</v>
      </c>
    </row>
    <row r="72" spans="2:14">
      <c r="B72" s="32" t="s">
        <v>778</v>
      </c>
      <c r="C72" s="33">
        <v>760449</v>
      </c>
      <c r="D72" s="33">
        <v>760449</v>
      </c>
    </row>
    <row r="73" spans="2:14">
      <c r="B73" s="32" t="s">
        <v>898</v>
      </c>
      <c r="C73" s="33">
        <v>18958</v>
      </c>
      <c r="D73" s="33">
        <v>18958</v>
      </c>
    </row>
    <row r="74" spans="2:14">
      <c r="B74" s="34" t="s">
        <v>782</v>
      </c>
      <c r="C74" s="35">
        <f>SUM(C70:C73)</f>
        <v>3454817</v>
      </c>
      <c r="D74" s="35">
        <f>SUM(D70:D73)</f>
        <v>3928574</v>
      </c>
    </row>
    <row r="75" spans="2:14">
      <c r="C75" s="36"/>
      <c r="D75" s="36"/>
      <c r="G75" s="27"/>
    </row>
  </sheetData>
  <autoFilter ref="B2:O65" xr:uid="{3FB20FDD-2ADF-1245-88EF-B66F41C3D941}">
    <filterColumn colId="2">
      <filters>
        <filter val="1"/>
      </filters>
    </filterColumn>
  </autoFilter>
  <phoneticPr fontId="2" type="noConversion"/>
  <hyperlinks>
    <hyperlink ref="L11" r:id="rId1" xr:uid="{FB0AF811-A092-674D-8FFA-67883DC41DBA}"/>
    <hyperlink ref="L12" r:id="rId2" xr:uid="{91D7D100-67B2-2944-AB68-725C7DC1617B}"/>
    <hyperlink ref="L13" r:id="rId3" xr:uid="{A5F83D35-B7C6-454D-9BC9-8EDFEF35436C}"/>
    <hyperlink ref="L14" r:id="rId4" xr:uid="{1B80D4D8-F2EC-774E-ABD8-23E423F95490}"/>
    <hyperlink ref="L15" r:id="rId5" xr:uid="{D50AC393-4CD2-C745-856A-2973EFC41707}"/>
    <hyperlink ref="L16" r:id="rId6" xr:uid="{7C2BD341-705E-8247-8A91-9EAB1219323D}"/>
    <hyperlink ref="L17" r:id="rId7" xr:uid="{43596AE4-FA79-7C4A-B7BF-10A019B9C21A}"/>
    <hyperlink ref="L18" r:id="rId8" xr:uid="{011B8676-0C4A-A942-94A5-784104E75DE7}"/>
    <hyperlink ref="L46" r:id="rId9" location=":~:text=Following%20the%20first%20drop%20of,MTPY%20on%20July%2029th%2C%202000." xr:uid="{45A2B72B-274E-E54C-809A-9E2D8A2C5438}"/>
    <hyperlink ref="M46" r:id="rId10" xr:uid="{4A48FDD4-8C97-644B-B41D-00DDE78BE95F}"/>
    <hyperlink ref="L47" r:id="rId11" xr:uid="{6AC19F56-9A6E-9742-9BF9-8334F77DE286}"/>
    <hyperlink ref="M48" r:id="rId12" xr:uid="{7AC09737-8FFA-C242-AF08-46429F930956}"/>
    <hyperlink ref="L4" r:id="rId13" location=":~:text=Pupuk%20Indonesia%20controls%20four%20percent,grey%20ammonia%2C%20still%20emitting%20carbon." xr:uid="{785E7030-4180-2040-A56E-F5BE8FBB5506}"/>
    <hyperlink ref="L64" r:id="rId14" xr:uid="{E7B36740-4870-1A4E-971D-13DF0E39CDFE}"/>
    <hyperlink ref="L7" r:id="rId15" xr:uid="{E0BC0038-4BB4-8347-9F60-E86EF98A2EA9}"/>
    <hyperlink ref="L55" r:id="rId16" xr:uid="{97E82466-2D06-D34F-9D44-134B8E626B77}"/>
    <hyperlink ref="L56" r:id="rId17" xr:uid="{7BF07E08-E749-0847-B880-AE145C8BB02F}"/>
    <hyperlink ref="L48" r:id="rId18" xr:uid="{D0FD8268-1ECA-3849-86CE-2DE8FC0B40C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89EB7-512C-8749-A6E5-1618FF78CFCE}">
  <dimension ref="B2:L20"/>
  <sheetViews>
    <sheetView workbookViewId="0">
      <selection activeCell="K12" sqref="K12:L13"/>
    </sheetView>
  </sheetViews>
  <sheetFormatPr baseColWidth="10" defaultRowHeight="16"/>
  <cols>
    <col min="4" max="4" width="23.5" bestFit="1" customWidth="1"/>
    <col min="5" max="5" width="30.5" bestFit="1" customWidth="1"/>
    <col min="6" max="6" width="14" bestFit="1" customWidth="1"/>
    <col min="11" max="11" width="14" bestFit="1" customWidth="1"/>
    <col min="12" max="12" width="12.6640625" bestFit="1" customWidth="1"/>
  </cols>
  <sheetData>
    <row r="2" spans="2:12">
      <c r="B2" s="28"/>
      <c r="C2" s="28"/>
      <c r="D2" s="28" t="s">
        <v>893</v>
      </c>
      <c r="E2" s="28" t="s">
        <v>894</v>
      </c>
    </row>
    <row r="3" spans="2:12">
      <c r="B3" s="28"/>
      <c r="C3" s="28" t="s">
        <v>116</v>
      </c>
      <c r="D3" s="28">
        <v>2.3199999999999998</v>
      </c>
      <c r="E3" s="29">
        <f t="shared" ref="E3:E13" si="0">D3*1000000000*$C$19*$C$20/1000</f>
        <v>232000</v>
      </c>
      <c r="I3" t="s">
        <v>114</v>
      </c>
      <c r="J3" t="s">
        <v>116</v>
      </c>
      <c r="K3" s="37">
        <f>VLOOKUP(J3,'Cofiring coal'!$C$3:$E$13,2,FALSE)</f>
        <v>2.3199999999999998</v>
      </c>
      <c r="L3" s="1">
        <f>VLOOKUP(J3,'Cofiring coal'!$C$3:$E$13,3,FALSE)</f>
        <v>232000</v>
      </c>
    </row>
    <row r="4" spans="2:12">
      <c r="B4" s="28"/>
      <c r="C4" s="28" t="s">
        <v>129</v>
      </c>
      <c r="D4" s="28">
        <v>3.65</v>
      </c>
      <c r="E4" s="29">
        <f t="shared" si="0"/>
        <v>365000</v>
      </c>
      <c r="I4" t="s">
        <v>15</v>
      </c>
      <c r="J4" t="s">
        <v>129</v>
      </c>
      <c r="K4" s="37">
        <f>VLOOKUP(J4,'Cofiring coal'!$C$3:$E$13,2,FALSE)</f>
        <v>3.65</v>
      </c>
      <c r="L4" s="1">
        <f>VLOOKUP(J4,'Cofiring coal'!$C$3:$E$13,3,FALSE)</f>
        <v>365000</v>
      </c>
    </row>
    <row r="5" spans="2:12">
      <c r="B5" s="28"/>
      <c r="C5" s="28" t="s">
        <v>324</v>
      </c>
      <c r="D5" s="28">
        <v>189.96</v>
      </c>
      <c r="E5" s="29">
        <f t="shared" si="0"/>
        <v>18996000</v>
      </c>
      <c r="I5" t="s">
        <v>1</v>
      </c>
      <c r="J5" t="s">
        <v>324</v>
      </c>
      <c r="K5" s="37">
        <f>VLOOKUP(J5,'Cofiring coal'!$C$3:$E$13,2,FALSE)</f>
        <v>189.96</v>
      </c>
      <c r="L5" s="1">
        <f>VLOOKUP(J5,'Cofiring coal'!$C$3:$E$13,3,FALSE)</f>
        <v>18996000</v>
      </c>
    </row>
    <row r="6" spans="2:12">
      <c r="B6" s="28"/>
      <c r="C6" s="28" t="s">
        <v>378</v>
      </c>
      <c r="D6" s="28">
        <v>10.81</v>
      </c>
      <c r="E6" s="29">
        <f t="shared" si="0"/>
        <v>1081000</v>
      </c>
      <c r="I6" t="s">
        <v>376</v>
      </c>
      <c r="J6" t="s">
        <v>378</v>
      </c>
      <c r="K6" s="37">
        <f>VLOOKUP(J6,'Cofiring coal'!$C$3:$E$13,2,FALSE)</f>
        <v>10.81</v>
      </c>
      <c r="L6" s="1">
        <f>VLOOKUP(J6,'Cofiring coal'!$C$3:$E$13,3,FALSE)</f>
        <v>1081000</v>
      </c>
    </row>
    <row r="7" spans="2:12">
      <c r="B7" s="28"/>
      <c r="C7" s="28" t="s">
        <v>413</v>
      </c>
      <c r="D7" s="28">
        <v>77.28</v>
      </c>
      <c r="E7" s="29">
        <f t="shared" si="0"/>
        <v>7728000</v>
      </c>
      <c r="I7" t="s">
        <v>6</v>
      </c>
      <c r="J7" t="s">
        <v>413</v>
      </c>
      <c r="K7" s="37">
        <f>VLOOKUP(J7,'Cofiring coal'!$C$3:$E$13,2,FALSE)</f>
        <v>77.28</v>
      </c>
      <c r="L7" s="1">
        <f>VLOOKUP(J7,'Cofiring coal'!$C$3:$E$13,3,FALSE)</f>
        <v>7728000</v>
      </c>
    </row>
    <row r="8" spans="2:12">
      <c r="B8" s="28"/>
      <c r="C8" s="28" t="s">
        <v>466</v>
      </c>
      <c r="D8" s="28">
        <v>0.89</v>
      </c>
      <c r="E8" s="29">
        <f t="shared" si="0"/>
        <v>89000</v>
      </c>
      <c r="I8" t="s">
        <v>14</v>
      </c>
      <c r="J8" t="s">
        <v>466</v>
      </c>
      <c r="K8" s="37">
        <f>VLOOKUP(J8,'Cofiring coal'!$C$3:$E$13,2,FALSE)</f>
        <v>0.89</v>
      </c>
      <c r="L8" s="1">
        <f>VLOOKUP(J8,'Cofiring coal'!$C$3:$E$13,3,FALSE)</f>
        <v>89000</v>
      </c>
    </row>
    <row r="9" spans="2:12">
      <c r="B9" s="28"/>
      <c r="C9" s="28" t="s">
        <v>532</v>
      </c>
      <c r="D9" s="28">
        <v>49.22</v>
      </c>
      <c r="E9" s="29">
        <f t="shared" si="0"/>
        <v>4922000</v>
      </c>
      <c r="I9" t="s">
        <v>530</v>
      </c>
      <c r="J9" t="s">
        <v>532</v>
      </c>
      <c r="K9" s="37">
        <f>VLOOKUP(J9,'Cofiring coal'!$C$3:$E$13,2,FALSE)</f>
        <v>49.22</v>
      </c>
      <c r="L9" s="1">
        <f>VLOOKUP(J9,'Cofiring coal'!$C$3:$E$13,3,FALSE)</f>
        <v>4922000</v>
      </c>
    </row>
    <row r="10" spans="2:12">
      <c r="B10" s="28"/>
      <c r="C10" s="28" t="s">
        <v>609</v>
      </c>
      <c r="D10" s="28">
        <v>0</v>
      </c>
      <c r="E10" s="29">
        <f t="shared" si="0"/>
        <v>0</v>
      </c>
      <c r="I10" t="s">
        <v>12</v>
      </c>
      <c r="J10" t="s">
        <v>609</v>
      </c>
      <c r="K10" s="37">
        <f>VLOOKUP(J10,'Cofiring coal'!$C$3:$E$13,2,FALSE)</f>
        <v>0</v>
      </c>
      <c r="L10" s="1">
        <f>VLOOKUP(J10,'Cofiring coal'!$C$3:$E$13,3,FALSE)</f>
        <v>0</v>
      </c>
    </row>
    <row r="11" spans="2:12">
      <c r="B11" s="28"/>
      <c r="C11" s="28" t="s">
        <v>668</v>
      </c>
      <c r="D11" s="28">
        <v>38.44</v>
      </c>
      <c r="E11" s="29">
        <f t="shared" si="0"/>
        <v>3844000</v>
      </c>
      <c r="I11" t="s">
        <v>13</v>
      </c>
      <c r="J11" t="s">
        <v>668</v>
      </c>
      <c r="K11" s="37">
        <f>VLOOKUP(J11,'Cofiring coal'!$C$3:$E$13,2,FALSE)</f>
        <v>38.44</v>
      </c>
      <c r="L11" s="1">
        <f>VLOOKUP(J11,'Cofiring coal'!$C$3:$E$13,3,FALSE)</f>
        <v>3844000</v>
      </c>
    </row>
    <row r="12" spans="2:12">
      <c r="B12" s="28"/>
      <c r="C12" s="28" t="s">
        <v>671</v>
      </c>
      <c r="D12" s="28">
        <v>0</v>
      </c>
      <c r="E12" s="29">
        <f t="shared" si="0"/>
        <v>0</v>
      </c>
      <c r="I12" t="s">
        <v>16</v>
      </c>
      <c r="J12" t="s">
        <v>730</v>
      </c>
      <c r="K12" s="37">
        <f>VLOOKUP(J12,'Cofiring coal'!$C$3:$E$13,2,FALSE)</f>
        <v>114.12</v>
      </c>
      <c r="L12" s="1">
        <f>VLOOKUP(J12,'Cofiring coal'!$C$3:$E$13,3,FALSE)</f>
        <v>11412000</v>
      </c>
    </row>
    <row r="13" spans="2:12">
      <c r="B13" s="28"/>
      <c r="C13" s="28" t="s">
        <v>730</v>
      </c>
      <c r="D13" s="28">
        <v>114.12</v>
      </c>
      <c r="E13" s="29">
        <f t="shared" si="0"/>
        <v>11412000</v>
      </c>
      <c r="I13" t="s">
        <v>669</v>
      </c>
      <c r="J13" t="s">
        <v>671</v>
      </c>
      <c r="K13" s="37">
        <f>VLOOKUP(J13,'Cofiring coal'!$C$3:$E$13,2,FALSE)</f>
        <v>0</v>
      </c>
      <c r="L13" s="1">
        <f>VLOOKUP(J13,'Cofiring coal'!$C$3:$E$13,3,FALSE)</f>
        <v>0</v>
      </c>
    </row>
    <row r="14" spans="2:12">
      <c r="B14" s="28"/>
      <c r="C14" s="28"/>
      <c r="D14" s="28"/>
      <c r="E14" s="28"/>
      <c r="K14" s="38">
        <f>SUM(K3:K13)</f>
        <v>486.69</v>
      </c>
      <c r="L14" s="38">
        <f>SUM(L3:L13)</f>
        <v>48669000</v>
      </c>
    </row>
    <row r="15" spans="2:12">
      <c r="B15" s="28"/>
      <c r="C15" s="28"/>
      <c r="D15" s="28"/>
      <c r="E15" s="28"/>
    </row>
    <row r="16" spans="2:12">
      <c r="B16" s="28" t="s">
        <v>895</v>
      </c>
      <c r="C16" s="3" t="s">
        <v>768</v>
      </c>
      <c r="D16" s="30"/>
      <c r="E16" s="30"/>
    </row>
    <row r="17" spans="2:5">
      <c r="B17" s="28"/>
      <c r="C17" s="28" t="s">
        <v>896</v>
      </c>
      <c r="D17" s="28"/>
      <c r="E17" s="28"/>
    </row>
    <row r="18" spans="2:5">
      <c r="B18" s="28"/>
      <c r="C18" s="28"/>
      <c r="D18" s="28"/>
      <c r="E18" s="28"/>
    </row>
    <row r="19" spans="2:5">
      <c r="B19" s="28" t="s">
        <v>763</v>
      </c>
      <c r="C19" s="28">
        <v>0.5</v>
      </c>
      <c r="D19" s="28" t="s">
        <v>764</v>
      </c>
      <c r="E19" s="28"/>
    </row>
    <row r="20" spans="2:5">
      <c r="B20" s="28" t="s">
        <v>766</v>
      </c>
      <c r="C20" s="31">
        <v>0.2</v>
      </c>
      <c r="D20" s="28"/>
      <c r="E20" s="28"/>
    </row>
  </sheetData>
  <hyperlinks>
    <hyperlink ref="C16" r:id="rId1" xr:uid="{9F56C7BF-28B2-2E4B-92E6-30AF1246530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642B9-C22B-C34E-8303-AF3A5D38FCF3}">
  <dimension ref="B2:J44"/>
  <sheetViews>
    <sheetView topLeftCell="A16" workbookViewId="0">
      <selection activeCell="B45" sqref="B45"/>
    </sheetView>
  </sheetViews>
  <sheetFormatPr baseColWidth="10" defaultRowHeight="16"/>
  <cols>
    <col min="2" max="2" width="20.83203125" bestFit="1" customWidth="1"/>
    <col min="3" max="3" width="13.1640625" customWidth="1"/>
    <col min="4" max="4" width="14.33203125" customWidth="1"/>
    <col min="6" max="6" width="14.5" customWidth="1"/>
  </cols>
  <sheetData>
    <row r="2" spans="2:4">
      <c r="B2" s="11" t="s">
        <v>842</v>
      </c>
    </row>
    <row r="3" spans="2:4" ht="17">
      <c r="B3" t="s">
        <v>760</v>
      </c>
      <c r="C3" s="4">
        <v>18.577000000000002</v>
      </c>
      <c r="D3" t="s">
        <v>761</v>
      </c>
    </row>
    <row r="4" spans="2:4" ht="17">
      <c r="B4" t="s">
        <v>762</v>
      </c>
      <c r="C4" s="4">
        <v>119.93</v>
      </c>
      <c r="D4" t="s">
        <v>761</v>
      </c>
    </row>
    <row r="5" spans="2:4">
      <c r="B5" t="s">
        <v>763</v>
      </c>
      <c r="C5">
        <v>0.5</v>
      </c>
      <c r="D5" t="s">
        <v>764</v>
      </c>
    </row>
    <row r="6" spans="2:4">
      <c r="B6" t="s">
        <v>766</v>
      </c>
      <c r="C6" s="5">
        <v>0.2</v>
      </c>
    </row>
    <row r="10" spans="2:4" ht="17" thickBot="1">
      <c r="B10" s="11" t="s">
        <v>771</v>
      </c>
    </row>
    <row r="11" spans="2:4" ht="17" thickBot="1">
      <c r="B11" s="24">
        <v>0.17699999999999999</v>
      </c>
      <c r="C11" t="s">
        <v>874</v>
      </c>
    </row>
    <row r="12" spans="2:4">
      <c r="B12" s="3" t="s">
        <v>873</v>
      </c>
    </row>
    <row r="13" spans="2:4">
      <c r="B13" s="3" t="s">
        <v>877</v>
      </c>
    </row>
    <row r="17" spans="2:9">
      <c r="B17" s="11" t="s">
        <v>843</v>
      </c>
    </row>
    <row r="18" spans="2:9">
      <c r="B18">
        <v>50</v>
      </c>
      <c r="C18" t="s">
        <v>840</v>
      </c>
      <c r="E18" t="s">
        <v>848</v>
      </c>
    </row>
    <row r="19" spans="2:9">
      <c r="B19">
        <v>11.2</v>
      </c>
      <c r="C19" t="s">
        <v>841</v>
      </c>
    </row>
    <row r="20" spans="2:9">
      <c r="B20">
        <v>131.27000000000001</v>
      </c>
      <c r="C20" t="s">
        <v>844</v>
      </c>
      <c r="E20">
        <v>7</v>
      </c>
      <c r="F20" t="s">
        <v>869</v>
      </c>
    </row>
    <row r="21" spans="2:9">
      <c r="B21" t="s">
        <v>868</v>
      </c>
      <c r="E21" t="s">
        <v>867</v>
      </c>
    </row>
    <row r="22" spans="2:9">
      <c r="B22">
        <f>B20/1000*B18/B19</f>
        <v>0.58602678571428568</v>
      </c>
      <c r="C22" t="s">
        <v>845</v>
      </c>
      <c r="E22">
        <f>E20*B20/1000</f>
        <v>0.9188900000000001</v>
      </c>
      <c r="F22" t="s">
        <v>845</v>
      </c>
    </row>
    <row r="23" spans="2:9" ht="17" thickBot="1">
      <c r="B23">
        <f>B22</f>
        <v>0.58602678571428568</v>
      </c>
      <c r="C23" t="s">
        <v>846</v>
      </c>
      <c r="E23">
        <f>E22</f>
        <v>0.9188900000000001</v>
      </c>
      <c r="F23" t="s">
        <v>846</v>
      </c>
    </row>
    <row r="24" spans="2:9" ht="17" thickBot="1">
      <c r="B24" s="24">
        <f>B23*365</f>
        <v>213.89977678571427</v>
      </c>
      <c r="C24" t="s">
        <v>847</v>
      </c>
      <c r="E24">
        <f>E23*365</f>
        <v>335.39485000000002</v>
      </c>
      <c r="F24" t="s">
        <v>847</v>
      </c>
    </row>
    <row r="25" spans="2:9">
      <c r="B25">
        <f>Refinery_EI!D10</f>
        <v>3899</v>
      </c>
      <c r="C25" s="25">
        <f>B24*B25</f>
        <v>833995.22968749993</v>
      </c>
      <c r="E25">
        <f>B25</f>
        <v>3899</v>
      </c>
      <c r="F25" s="25">
        <f>E24*E25</f>
        <v>1307704.52015</v>
      </c>
    </row>
    <row r="28" spans="2:9">
      <c r="B28" s="11" t="s">
        <v>849</v>
      </c>
    </row>
    <row r="29" spans="2:9" ht="17" thickBot="1">
      <c r="B29">
        <v>126.45</v>
      </c>
      <c r="C29" t="s">
        <v>850</v>
      </c>
      <c r="D29">
        <v>142.26</v>
      </c>
      <c r="E29" t="s">
        <v>851</v>
      </c>
      <c r="I29" t="s">
        <v>848</v>
      </c>
    </row>
    <row r="30" spans="2:9" ht="17" thickBot="1">
      <c r="B30" t="s">
        <v>870</v>
      </c>
      <c r="C30" s="24">
        <f>AVERAGE(B29,D29)/1000</f>
        <v>0.134355</v>
      </c>
      <c r="D30" t="s">
        <v>871</v>
      </c>
    </row>
    <row r="34" spans="2:10">
      <c r="B34" s="11" t="s">
        <v>878</v>
      </c>
    </row>
    <row r="35" spans="2:10">
      <c r="B35">
        <v>0.56999999999999995</v>
      </c>
      <c r="C35" t="s">
        <v>879</v>
      </c>
    </row>
    <row r="38" spans="2:10">
      <c r="B38" s="11" t="s">
        <v>883</v>
      </c>
    </row>
    <row r="39" spans="2:10">
      <c r="B39">
        <v>2633</v>
      </c>
      <c r="C39" t="s">
        <v>885</v>
      </c>
      <c r="J39" s="3" t="s">
        <v>884</v>
      </c>
    </row>
    <row r="40" spans="2:10">
      <c r="B40" t="s">
        <v>886</v>
      </c>
    </row>
    <row r="41" spans="2:10">
      <c r="B41">
        <f>40/B42</f>
        <v>50</v>
      </c>
      <c r="C41" t="s">
        <v>887</v>
      </c>
    </row>
    <row r="42" spans="2:10" ht="17" thickBot="1">
      <c r="B42" s="5">
        <v>0.8</v>
      </c>
      <c r="C42" t="s">
        <v>888</v>
      </c>
    </row>
    <row r="43" spans="2:10" ht="17" thickBot="1">
      <c r="B43" s="24">
        <v>55</v>
      </c>
      <c r="C43" t="s">
        <v>889</v>
      </c>
    </row>
    <row r="44" spans="2:10">
      <c r="C44" t="s">
        <v>901</v>
      </c>
    </row>
  </sheetData>
  <hyperlinks>
    <hyperlink ref="B12" r:id="rId1" location=":~:text=According%20to%20Equation%20(1)%2C" xr:uid="{15FF76FD-E71F-9A44-9805-31FABAF32494}"/>
    <hyperlink ref="B13" r:id="rId2" location=":~:text=The%20fertilizer%20industry%20consumes%20hydrogen,naphtha%2C%20or%20coal%20are%20employed." xr:uid="{ACF216E7-BF38-E348-960E-E4E2353C60A9}"/>
    <hyperlink ref="J39" r:id="rId3" xr:uid="{AF584651-0488-4146-96DF-015B4AF34EA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7608E-9AAB-9C46-9FF8-581A66E0AA66}">
  <dimension ref="B1:D12"/>
  <sheetViews>
    <sheetView workbookViewId="0">
      <selection activeCell="B9" sqref="B9"/>
    </sheetView>
  </sheetViews>
  <sheetFormatPr baseColWidth="10" defaultRowHeight="16"/>
  <cols>
    <col min="3" max="3" width="30.33203125" customWidth="1"/>
  </cols>
  <sheetData>
    <row r="1" spans="2:4">
      <c r="C1" t="s">
        <v>779</v>
      </c>
      <c r="D1" t="s">
        <v>866</v>
      </c>
    </row>
    <row r="2" spans="2:4">
      <c r="B2" s="10" t="s">
        <v>0</v>
      </c>
      <c r="C2" s="10">
        <v>2022</v>
      </c>
      <c r="D2" s="10">
        <v>2022</v>
      </c>
    </row>
    <row r="3" spans="2:4">
      <c r="B3" t="s">
        <v>1</v>
      </c>
      <c r="C3">
        <f>VLOOKUP(B3,'[3]Oil - Refining capacity'!$A$81:$BG$96,MATCH($C$2,'[3]Oil - Refining capacity'!$A$3:$BG$3,0),FALSE)</f>
        <v>1104</v>
      </c>
      <c r="D3">
        <f>VLOOKUP(B3,'[3]Oil - Refinery throughput'!$A$81:$BG$96,MATCH($C$2,'[3]Oil - Refinery throughput'!$A$3:$BG$3,0),FALSE)</f>
        <v>845</v>
      </c>
    </row>
    <row r="4" spans="2:4">
      <c r="B4" t="s">
        <v>6</v>
      </c>
      <c r="C4">
        <f>VLOOKUP(B4,'[3]Oil - Refining capacity'!$A$81:$BG$96,MATCH($C$2,'[3]Oil - Refining capacity'!$A$3:$BG$3,0),FALSE)</f>
        <v>955</v>
      </c>
      <c r="D4">
        <f>VLOOKUP(B4,'[3]Oil - Refinery throughput'!$A$81:$BG$96,MATCH($C$2,'[3]Oil - Refinery throughput'!$A$3:$BG$3,0),FALSE)</f>
        <v>584</v>
      </c>
    </row>
    <row r="5" spans="2:4">
      <c r="B5" t="s">
        <v>780</v>
      </c>
      <c r="C5">
        <f>VLOOKUP(B5,'[3]Oil - Refining capacity'!$A$81:$BG$96,MATCH($C$2,'[3]Oil - Refining capacity'!$A$3:$BG$3,0),FALSE)</f>
        <v>180</v>
      </c>
      <c r="D5">
        <f>VLOOKUP(B5,'[3]Oil - Refinery throughput'!$A$81:$BG$96,MATCH($C$2,'[3]Oil - Refinery throughput'!$A$3:$BG$3,0),FALSE)</f>
        <v>124</v>
      </c>
    </row>
    <row r="6" spans="2:4">
      <c r="B6" t="s">
        <v>12</v>
      </c>
      <c r="C6">
        <f>VLOOKUP(B6,'[3]Oil - Refining capacity'!$A$81:$BG$96,MATCH($C$2,'[3]Oil - Refining capacity'!$A$3:$BG$3,0),FALSE)</f>
        <v>1302</v>
      </c>
      <c r="D6">
        <f>VLOOKUP(B6,'[3]Oil - Refinery throughput'!$A$81:$BG$96,MATCH($C$2,'[3]Oil - Refinery throughput'!$A$3:$BG$3,0),FALSE)</f>
        <v>888</v>
      </c>
    </row>
    <row r="7" spans="2:4">
      <c r="B7" t="s">
        <v>13</v>
      </c>
      <c r="C7">
        <f>VLOOKUP(B7,'[3]Oil - Refining capacity'!$A$81:$BG$96,MATCH($C$2,'[3]Oil - Refining capacity'!$A$3:$BG$3,0),FALSE)</f>
        <v>1244</v>
      </c>
      <c r="D7">
        <f>VLOOKUP(B7,'[3]Oil - Refinery throughput'!$A$81:$BG$96,MATCH($C$2,'[3]Oil - Refinery throughput'!$A$3:$BG$3,0),FALSE)</f>
        <v>1021</v>
      </c>
    </row>
    <row r="8" spans="2:4">
      <c r="B8" t="s">
        <v>897</v>
      </c>
      <c r="C8">
        <v>175</v>
      </c>
      <c r="D8">
        <v>130</v>
      </c>
    </row>
    <row r="9" spans="2:4" ht="17" thickBot="1">
      <c r="B9" s="9" t="s">
        <v>781</v>
      </c>
      <c r="C9" s="9">
        <f>VLOOKUP(B9,'[3]Oil - Refining capacity'!$A$81:$BG$96,MATCH($C$2,'[3]Oil - Refining capacity'!$A$3:$BG$3,0),FALSE)</f>
        <v>367</v>
      </c>
      <c r="D9" s="9">
        <f>VLOOKUP(B9,'[3]Oil - Refinery throughput'!$A$81:$BG$96,MATCH($C$2,'[3]Oil - Refinery throughput'!$A$3:$BG$3,0),FALSE)</f>
        <v>307</v>
      </c>
    </row>
    <row r="10" spans="2:4">
      <c r="B10" s="11" t="s">
        <v>782</v>
      </c>
      <c r="C10" s="11">
        <f>SUBTOTAL(9,C3:C9)</f>
        <v>5327</v>
      </c>
      <c r="D10" s="11">
        <f>SUBTOTAL(9,D3:D9)</f>
        <v>3899</v>
      </c>
    </row>
    <row r="12" spans="2:4">
      <c r="B12" t="s">
        <v>880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26D6A-3CB5-C94A-B535-22AB0B5C031C}">
  <dimension ref="B2:J34"/>
  <sheetViews>
    <sheetView topLeftCell="A11" workbookViewId="0">
      <selection activeCell="G28" sqref="G28"/>
    </sheetView>
  </sheetViews>
  <sheetFormatPr baseColWidth="10" defaultRowHeight="16"/>
  <cols>
    <col min="2" max="2" width="16.83203125" bestFit="1" customWidth="1"/>
    <col min="3" max="3" width="15.83203125" bestFit="1" customWidth="1"/>
    <col min="4" max="4" width="10.33203125" bestFit="1" customWidth="1"/>
    <col min="5" max="5" width="14.1640625" bestFit="1" customWidth="1"/>
    <col min="6" max="6" width="10.33203125" bestFit="1" customWidth="1"/>
    <col min="7" max="7" width="14.33203125" bestFit="1" customWidth="1"/>
    <col min="8" max="8" width="10.33203125" bestFit="1" customWidth="1"/>
    <col min="9" max="9" width="12.1640625" bestFit="1" customWidth="1"/>
    <col min="10" max="10" width="10.33203125" bestFit="1" customWidth="1"/>
  </cols>
  <sheetData>
    <row r="2" spans="2:10">
      <c r="C2" s="14" t="s">
        <v>790</v>
      </c>
    </row>
    <row r="3" spans="2:10">
      <c r="C3" t="s">
        <v>789</v>
      </c>
      <c r="E3" t="s">
        <v>788</v>
      </c>
      <c r="G3" t="s">
        <v>787</v>
      </c>
      <c r="I3" t="s">
        <v>3</v>
      </c>
    </row>
    <row r="4" spans="2:10">
      <c r="B4" s="14" t="s">
        <v>786</v>
      </c>
      <c r="C4" t="s">
        <v>785</v>
      </c>
      <c r="D4" t="s">
        <v>784</v>
      </c>
      <c r="E4" t="s">
        <v>785</v>
      </c>
      <c r="F4" t="s">
        <v>784</v>
      </c>
      <c r="G4" t="s">
        <v>785</v>
      </c>
      <c r="H4" t="s">
        <v>784</v>
      </c>
      <c r="I4" t="s">
        <v>785</v>
      </c>
      <c r="J4" t="s">
        <v>784</v>
      </c>
    </row>
    <row r="5" spans="2:10">
      <c r="B5" s="13" t="s">
        <v>804</v>
      </c>
      <c r="C5" s="1">
        <v>4377476.38</v>
      </c>
      <c r="D5" s="12">
        <v>3.8638986838314869E-2</v>
      </c>
      <c r="E5" s="1">
        <v>5201434.0000000009</v>
      </c>
      <c r="F5" s="12">
        <v>0.1088783086856205</v>
      </c>
      <c r="G5" s="1">
        <v>3175993.5300000003</v>
      </c>
      <c r="H5" s="12">
        <v>6.6369809091224863E-2</v>
      </c>
      <c r="I5" s="1">
        <v>7859945.5599999996</v>
      </c>
      <c r="J5" s="12">
        <v>6.3826726679661314E-2</v>
      </c>
    </row>
    <row r="6" spans="2:10">
      <c r="B6" s="13" t="s">
        <v>803</v>
      </c>
      <c r="C6" s="1">
        <v>1840579.0099999998</v>
      </c>
      <c r="D6" s="12">
        <v>1.6246371646274561E-2</v>
      </c>
      <c r="E6" s="1">
        <v>105984.76</v>
      </c>
      <c r="F6" s="12">
        <v>2.2185115518626982E-3</v>
      </c>
      <c r="G6" s="1">
        <v>1963075.3799999997</v>
      </c>
      <c r="H6" s="12">
        <v>4.1023048999184727E-2</v>
      </c>
      <c r="I6" s="1">
        <v>527400</v>
      </c>
      <c r="J6" s="12">
        <v>4.2827543007630427E-3</v>
      </c>
    </row>
    <row r="7" spans="2:10">
      <c r="B7" s="13" t="s">
        <v>802</v>
      </c>
      <c r="C7" s="1">
        <v>676101.63000000012</v>
      </c>
      <c r="D7" s="12">
        <v>5.96779507532905E-3</v>
      </c>
      <c r="E7" s="1">
        <v>751645.4</v>
      </c>
      <c r="F7" s="12">
        <v>1.5733714949247971E-2</v>
      </c>
      <c r="G7" s="1">
        <v>652153.9</v>
      </c>
      <c r="H7" s="12">
        <v>1.3628280231760343E-2</v>
      </c>
      <c r="I7" s="1">
        <v>756334.04</v>
      </c>
      <c r="J7" s="12">
        <v>6.1418143015234874E-3</v>
      </c>
    </row>
    <row r="8" spans="2:10">
      <c r="B8" s="13" t="s">
        <v>801</v>
      </c>
      <c r="C8" s="1">
        <v>3097186.05</v>
      </c>
      <c r="D8" s="12">
        <v>2.7338155739349168E-2</v>
      </c>
      <c r="E8" s="1">
        <v>7592246</v>
      </c>
      <c r="F8" s="12">
        <v>0.15892365520838433</v>
      </c>
      <c r="G8" s="1">
        <v>403768.66</v>
      </c>
      <c r="H8" s="12">
        <v>8.4376900104137422E-3</v>
      </c>
      <c r="I8" s="1">
        <v>12329704.4</v>
      </c>
      <c r="J8" s="12">
        <v>0.1001234253815643</v>
      </c>
    </row>
    <row r="9" spans="2:10">
      <c r="B9" s="13" t="s">
        <v>800</v>
      </c>
      <c r="C9" s="1">
        <v>26532816.380000003</v>
      </c>
      <c r="D9" s="12">
        <v>0.23419912613903021</v>
      </c>
      <c r="E9" s="1">
        <v>6847252.1099999994</v>
      </c>
      <c r="F9" s="12">
        <v>0.14332917208616816</v>
      </c>
      <c r="G9" s="1">
        <v>1129700.8900000001</v>
      </c>
      <c r="H9" s="12">
        <v>2.3607740913592738E-2</v>
      </c>
      <c r="I9" s="1">
        <v>32926234.419999998</v>
      </c>
      <c r="J9" s="12">
        <v>0.26737764897646399</v>
      </c>
    </row>
    <row r="10" spans="2:10">
      <c r="B10" s="13" t="s">
        <v>799</v>
      </c>
      <c r="C10" s="1">
        <v>13541873.459999999</v>
      </c>
      <c r="D10" s="12">
        <v>0.11953103225814904</v>
      </c>
      <c r="E10" s="1">
        <v>11397102.729999997</v>
      </c>
      <c r="F10" s="12">
        <v>0.23856830042612623</v>
      </c>
      <c r="G10" s="1">
        <v>12658611.470000001</v>
      </c>
      <c r="H10" s="12">
        <v>0.26453127775228474</v>
      </c>
      <c r="I10" s="1">
        <v>14071331.279999997</v>
      </c>
      <c r="J10" s="12">
        <v>0.11426631504907379</v>
      </c>
    </row>
    <row r="11" spans="2:10">
      <c r="B11" s="13" t="s">
        <v>798</v>
      </c>
      <c r="C11" s="1">
        <v>3795986.88</v>
      </c>
      <c r="D11" s="12">
        <v>3.3506311482310258E-2</v>
      </c>
      <c r="E11" s="1">
        <v>10449726.050000001</v>
      </c>
      <c r="F11" s="12">
        <v>0.21873746712004222</v>
      </c>
      <c r="G11" s="1">
        <v>1918501.6300000001</v>
      </c>
      <c r="H11" s="12">
        <v>4.0091576296222405E-2</v>
      </c>
      <c r="I11" s="1">
        <v>12647499.439999999</v>
      </c>
      <c r="J11" s="12">
        <v>0.10270408157102422</v>
      </c>
    </row>
    <row r="12" spans="2:10">
      <c r="B12" s="13" t="s">
        <v>797</v>
      </c>
      <c r="C12" s="1">
        <v>16120118.279999999</v>
      </c>
      <c r="D12" s="12">
        <v>0.14228861197259024</v>
      </c>
      <c r="E12" s="1">
        <v>2436440.83</v>
      </c>
      <c r="F12" s="12">
        <v>5.1000465791354727E-2</v>
      </c>
      <c r="G12" s="1">
        <v>5695916.9399999995</v>
      </c>
      <c r="H12" s="12">
        <v>0.11902949937913558</v>
      </c>
      <c r="I12" s="1">
        <v>16227273.260000002</v>
      </c>
      <c r="J12" s="12">
        <v>0.13177365252924181</v>
      </c>
    </row>
    <row r="13" spans="2:10">
      <c r="B13" s="13" t="s">
        <v>796</v>
      </c>
      <c r="C13" s="1">
        <v>9139554.4000000004</v>
      </c>
      <c r="D13" s="12">
        <v>8.0672764742516515E-2</v>
      </c>
      <c r="E13" s="1">
        <v>326083.94000000006</v>
      </c>
      <c r="F13" s="12">
        <v>6.8257076561470077E-3</v>
      </c>
      <c r="G13" s="1">
        <v>8625963.3000000007</v>
      </c>
      <c r="H13" s="12">
        <v>0.18025966742095725</v>
      </c>
      <c r="I13" s="1">
        <v>1307348.7</v>
      </c>
      <c r="J13" s="12">
        <v>1.0616331565267296E-2</v>
      </c>
    </row>
    <row r="14" spans="2:10">
      <c r="B14" s="13" t="s">
        <v>795</v>
      </c>
      <c r="C14" s="1">
        <v>25713732.319999997</v>
      </c>
      <c r="D14" s="12">
        <v>0.22696925772479706</v>
      </c>
      <c r="E14" s="1">
        <v>84166.04</v>
      </c>
      <c r="F14" s="12">
        <v>1.7617941675250094E-3</v>
      </c>
      <c r="G14" s="1">
        <v>7696138.3599999994</v>
      </c>
      <c r="H14" s="12">
        <v>0.16082880171763206</v>
      </c>
      <c r="I14" s="1">
        <v>17509217</v>
      </c>
      <c r="J14" s="12">
        <v>0.14218368299154982</v>
      </c>
    </row>
    <row r="15" spans="2:10">
      <c r="B15" s="13" t="s">
        <v>791</v>
      </c>
      <c r="C15" s="1">
        <v>8456271.9699999988</v>
      </c>
      <c r="D15" s="12">
        <v>7.4641586381338956E-2</v>
      </c>
      <c r="E15" s="1">
        <v>2580831.4300000006</v>
      </c>
      <c r="F15" s="12">
        <v>5.4022902357521288E-2</v>
      </c>
      <c r="G15" s="1">
        <v>3933161.71</v>
      </c>
      <c r="H15" s="12">
        <v>8.2192608187591457E-2</v>
      </c>
      <c r="I15" s="1">
        <v>6982763.6499999994</v>
      </c>
      <c r="J15" s="12">
        <v>5.6703566653866777E-2</v>
      </c>
    </row>
    <row r="16" spans="2:10">
      <c r="B16" s="13" t="s">
        <v>783</v>
      </c>
      <c r="C16" s="1">
        <v>113291696.76000001</v>
      </c>
      <c r="D16" s="12">
        <v>1</v>
      </c>
      <c r="E16" s="1">
        <v>47772913.289999992</v>
      </c>
      <c r="F16" s="12">
        <v>1</v>
      </c>
      <c r="G16" s="1">
        <v>47852985.770000003</v>
      </c>
      <c r="H16" s="12">
        <v>1</v>
      </c>
      <c r="I16" s="1">
        <v>123145051.75000001</v>
      </c>
      <c r="J16" s="12">
        <v>1</v>
      </c>
    </row>
    <row r="17" spans="2:10">
      <c r="C17" t="s">
        <v>794</v>
      </c>
    </row>
    <row r="18" spans="2:10">
      <c r="C18" t="s">
        <v>793</v>
      </c>
    </row>
    <row r="21" spans="2:10">
      <c r="B21" s="14" t="s">
        <v>792</v>
      </c>
      <c r="C21" t="s">
        <v>791</v>
      </c>
    </row>
    <row r="23" spans="2:10">
      <c r="C23" s="14" t="s">
        <v>790</v>
      </c>
    </row>
    <row r="24" spans="2:10">
      <c r="C24" t="s">
        <v>789</v>
      </c>
      <c r="E24" t="s">
        <v>788</v>
      </c>
      <c r="G24" t="s">
        <v>787</v>
      </c>
      <c r="I24" t="s">
        <v>3</v>
      </c>
    </row>
    <row r="25" spans="2:10">
      <c r="B25" s="14" t="s">
        <v>786</v>
      </c>
      <c r="C25" t="s">
        <v>785</v>
      </c>
      <c r="D25" t="s">
        <v>784</v>
      </c>
      <c r="E25" t="s">
        <v>785</v>
      </c>
      <c r="F25" t="s">
        <v>784</v>
      </c>
      <c r="G25" t="s">
        <v>785</v>
      </c>
      <c r="H25" t="s">
        <v>784</v>
      </c>
      <c r="I25" t="s">
        <v>785</v>
      </c>
      <c r="J25" t="s">
        <v>784</v>
      </c>
    </row>
    <row r="26" spans="2:10">
      <c r="B26" s="13" t="s">
        <v>114</v>
      </c>
      <c r="C26" s="1">
        <v>243</v>
      </c>
      <c r="D26" s="12">
        <v>2.8736067248319598E-5</v>
      </c>
      <c r="E26" s="1">
        <v>250.61</v>
      </c>
      <c r="F26" s="12">
        <v>9.7104366091821799E-5</v>
      </c>
      <c r="G26" s="1">
        <v>3708.28</v>
      </c>
      <c r="H26" s="12">
        <v>9.4282418914324283E-4</v>
      </c>
      <c r="I26" s="1">
        <v>0</v>
      </c>
      <c r="J26" s="12">
        <v>0</v>
      </c>
    </row>
    <row r="27" spans="2:10">
      <c r="B27" s="13" t="s">
        <v>15</v>
      </c>
      <c r="C27" s="1">
        <v>110158.3</v>
      </c>
      <c r="D27" s="12">
        <v>1.3026816118356233E-2</v>
      </c>
      <c r="E27" s="1">
        <v>2.25</v>
      </c>
      <c r="F27" s="12">
        <v>8.7181207336737971E-7</v>
      </c>
      <c r="G27" s="1">
        <v>110160.55</v>
      </c>
      <c r="H27" s="12">
        <v>2.8008141572190788E-2</v>
      </c>
      <c r="I27" s="1">
        <v>0</v>
      </c>
      <c r="J27" s="12">
        <v>0</v>
      </c>
    </row>
    <row r="28" spans="2:10">
      <c r="B28" s="13" t="s">
        <v>1</v>
      </c>
      <c r="C28" s="1">
        <v>3540990</v>
      </c>
      <c r="D28" s="12">
        <v>0.41874126240998849</v>
      </c>
      <c r="E28" s="1">
        <v>1176738.76</v>
      </c>
      <c r="F28" s="12">
        <v>0.45595335918549307</v>
      </c>
      <c r="G28" s="1">
        <v>424898.93</v>
      </c>
      <c r="H28" s="12">
        <v>0.10802986536752388</v>
      </c>
      <c r="I28" s="1">
        <v>4292829.87</v>
      </c>
      <c r="J28" s="12">
        <v>0.61477519291376848</v>
      </c>
    </row>
    <row r="29" spans="2:10">
      <c r="B29" s="13" t="s">
        <v>6</v>
      </c>
      <c r="C29" s="1">
        <v>386877.95</v>
      </c>
      <c r="D29" s="12">
        <v>4.5750414765810807E-2</v>
      </c>
      <c r="E29" s="1">
        <v>981336.03</v>
      </c>
      <c r="F29" s="12">
        <v>0.38024026621529472</v>
      </c>
      <c r="G29" s="1">
        <v>405077.49</v>
      </c>
      <c r="H29" s="12">
        <v>0.10299029632320915</v>
      </c>
      <c r="I29" s="1">
        <v>747900</v>
      </c>
      <c r="J29" s="12">
        <v>0.10710658952347615</v>
      </c>
    </row>
    <row r="30" spans="2:10">
      <c r="B30" s="13" t="s">
        <v>14</v>
      </c>
      <c r="C30" s="1">
        <v>381695.83</v>
      </c>
      <c r="D30" s="12">
        <v>4.513760098470438E-2</v>
      </c>
      <c r="E30" s="1">
        <v>0.54</v>
      </c>
      <c r="F30" s="12">
        <v>2.0923489760817114E-7</v>
      </c>
      <c r="G30" s="1">
        <v>381696.37</v>
      </c>
      <c r="H30" s="12">
        <v>9.704568439928192E-2</v>
      </c>
      <c r="I30" s="1">
        <v>90843.76</v>
      </c>
      <c r="J30" s="12">
        <v>1.3009714284114429E-2</v>
      </c>
    </row>
    <row r="31" spans="2:10">
      <c r="B31" s="13" t="s">
        <v>780</v>
      </c>
      <c r="C31" s="1">
        <v>750453.39</v>
      </c>
      <c r="D31" s="12">
        <v>8.8745181406458498E-2</v>
      </c>
      <c r="E31" s="1">
        <v>9529.24</v>
      </c>
      <c r="F31" s="12">
        <v>3.6923139920068309E-3</v>
      </c>
      <c r="G31" s="1">
        <v>694941.2</v>
      </c>
      <c r="H31" s="12">
        <v>0.17668767552402517</v>
      </c>
      <c r="I31" s="1">
        <v>65041.43</v>
      </c>
      <c r="J31" s="12">
        <v>9.3145684517046499E-3</v>
      </c>
    </row>
    <row r="32" spans="2:10">
      <c r="B32" s="13" t="s">
        <v>13</v>
      </c>
      <c r="C32" s="1">
        <v>1471553.06</v>
      </c>
      <c r="D32" s="12">
        <v>0.17401912630300612</v>
      </c>
      <c r="E32" s="1">
        <v>130538.86</v>
      </c>
      <c r="F32" s="12">
        <v>5.0580157418495156E-2</v>
      </c>
      <c r="G32" s="1">
        <v>1463491.91</v>
      </c>
      <c r="H32" s="12">
        <v>0.3720904498482977</v>
      </c>
      <c r="I32" s="1">
        <v>138600</v>
      </c>
      <c r="J32" s="12">
        <v>1.9848874592798226E-2</v>
      </c>
    </row>
    <row r="33" spans="2:10">
      <c r="B33" s="13" t="s">
        <v>16</v>
      </c>
      <c r="C33" s="1">
        <v>1814300.44</v>
      </c>
      <c r="D33" s="12">
        <v>0.2145508619444273</v>
      </c>
      <c r="E33" s="1">
        <v>282435.14</v>
      </c>
      <c r="F33" s="12">
        <v>0.10943571777564719</v>
      </c>
      <c r="G33" s="1">
        <v>449186.98</v>
      </c>
      <c r="H33" s="12">
        <v>0.11420506277632811</v>
      </c>
      <c r="I33" s="1">
        <v>1647548.59</v>
      </c>
      <c r="J33" s="12">
        <v>0.23594506023413814</v>
      </c>
    </row>
    <row r="34" spans="2:10">
      <c r="B34" s="13" t="s">
        <v>783</v>
      </c>
      <c r="C34" s="1">
        <v>8456271.9699999988</v>
      </c>
      <c r="D34" s="12">
        <v>1</v>
      </c>
      <c r="E34" s="1">
        <v>2580831.4300000006</v>
      </c>
      <c r="F34" s="12">
        <v>1</v>
      </c>
      <c r="G34" s="1">
        <v>3933161.71</v>
      </c>
      <c r="H34" s="12">
        <v>1</v>
      </c>
      <c r="I34" s="1">
        <v>6982763.6499999994</v>
      </c>
      <c r="J34" s="1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4B991-86EA-494D-854A-E2B3160C4EAD}">
  <dimension ref="B2:E17"/>
  <sheetViews>
    <sheetView workbookViewId="0">
      <selection activeCell="B17" sqref="B17"/>
    </sheetView>
  </sheetViews>
  <sheetFormatPr baseColWidth="10" defaultRowHeight="16"/>
  <cols>
    <col min="2" max="2" width="19.33203125" bestFit="1" customWidth="1"/>
  </cols>
  <sheetData>
    <row r="2" spans="2:5">
      <c r="B2" t="s">
        <v>755</v>
      </c>
      <c r="C2" t="s">
        <v>17</v>
      </c>
      <c r="D2" t="s">
        <v>18</v>
      </c>
      <c r="E2" t="s">
        <v>833</v>
      </c>
    </row>
    <row r="3" spans="2:5">
      <c r="B3" t="s">
        <v>9</v>
      </c>
      <c r="C3" t="str">
        <f>VLOOKUP(B3,'ISO 3166'!$A$1:$C$249,2,FALSE)</f>
        <v>AU</v>
      </c>
      <c r="D3" t="str">
        <f>VLOOKUP(B3,'ISO 3166'!$A$1:$C$249,3,FALSE)</f>
        <v>AUS</v>
      </c>
      <c r="E3">
        <v>36</v>
      </c>
    </row>
    <row r="4" spans="2:5">
      <c r="B4" t="s">
        <v>114</v>
      </c>
      <c r="C4" t="str">
        <f>VLOOKUP(B4,'ISO 3166'!$A$1:$C$249,2,FALSE)</f>
        <v>BN</v>
      </c>
      <c r="D4" t="str">
        <f>VLOOKUP(B4,'ISO 3166'!$A$1:$C$249,3,FALSE)</f>
        <v>BRN</v>
      </c>
      <c r="E4">
        <v>96</v>
      </c>
    </row>
    <row r="5" spans="2:5">
      <c r="B5" t="s">
        <v>7</v>
      </c>
      <c r="C5" t="str">
        <f>VLOOKUP(B5,'ISO 3166'!$A$1:$C$249,2,FALSE)</f>
        <v>CN</v>
      </c>
      <c r="D5" t="str">
        <f>VLOOKUP(B5,'ISO 3166'!$A$1:$C$249,3,FALSE)</f>
        <v>CHN</v>
      </c>
    </row>
    <row r="6" spans="2:5">
      <c r="B6" t="s">
        <v>1</v>
      </c>
      <c r="C6" t="str">
        <f>VLOOKUP(B6,'ISO 3166'!$A$1:$C$249,2,FALSE)</f>
        <v>ID</v>
      </c>
      <c r="D6" t="str">
        <f>VLOOKUP(B6,'ISO 3166'!$A$1:$C$249,3,FALSE)</f>
        <v>IDN</v>
      </c>
      <c r="E6">
        <v>360</v>
      </c>
    </row>
    <row r="7" spans="2:5">
      <c r="B7" t="s">
        <v>8</v>
      </c>
      <c r="C7" t="str">
        <f>VLOOKUP(B7,'ISO 3166'!$A$1:$C$249,2,FALSE)</f>
        <v>IN</v>
      </c>
      <c r="D7" t="str">
        <f>VLOOKUP(B7,'ISO 3166'!$A$1:$C$249,3,FALSE)</f>
        <v>IND</v>
      </c>
    </row>
    <row r="8" spans="2:5">
      <c r="B8" t="s">
        <v>15</v>
      </c>
      <c r="C8" t="str">
        <f>VLOOKUP(B8,'ISO 3166'!$A$1:$C$249,2,FALSE)</f>
        <v>KH</v>
      </c>
      <c r="D8" t="str">
        <f>VLOOKUP(B8,'ISO 3166'!$A$1:$C$249,3,FALSE)</f>
        <v>KHM</v>
      </c>
      <c r="E8">
        <v>116</v>
      </c>
    </row>
    <row r="9" spans="2:5">
      <c r="B9" t="s">
        <v>376</v>
      </c>
      <c r="C9" t="str">
        <f>VLOOKUP(B9,'ISO 3166'!$A$1:$C$249,2,FALSE)</f>
        <v>LA</v>
      </c>
      <c r="D9" t="str">
        <f>VLOOKUP(B9,'ISO 3166'!$A$1:$C$249,3,FALSE)</f>
        <v>LAO</v>
      </c>
    </row>
    <row r="10" spans="2:5">
      <c r="B10" t="s">
        <v>14</v>
      </c>
      <c r="C10" t="str">
        <f>VLOOKUP(B10,'ISO 3166'!$A$1:$C$249,2,FALSE)</f>
        <v>MM</v>
      </c>
      <c r="D10" t="str">
        <f>VLOOKUP(B10,'ISO 3166'!$A$1:$C$249,3,FALSE)</f>
        <v>MMR</v>
      </c>
    </row>
    <row r="11" spans="2:5">
      <c r="B11" t="s">
        <v>6</v>
      </c>
      <c r="C11" t="str">
        <f>VLOOKUP(B11,'ISO 3166'!$A$1:$C$249,2,FALSE)</f>
        <v>MY</v>
      </c>
      <c r="D11" t="str">
        <f>VLOOKUP(B11,'ISO 3166'!$A$1:$C$249,3,FALSE)</f>
        <v>MYS</v>
      </c>
      <c r="E11">
        <v>458</v>
      </c>
    </row>
    <row r="12" spans="2:5">
      <c r="B12" t="s">
        <v>482</v>
      </c>
      <c r="C12" t="s">
        <v>483</v>
      </c>
      <c r="D12" t="s">
        <v>484</v>
      </c>
      <c r="E12">
        <v>554</v>
      </c>
    </row>
    <row r="13" spans="2:5">
      <c r="B13" t="s">
        <v>530</v>
      </c>
      <c r="C13" t="str">
        <f>VLOOKUP(B13,'ISO 3166'!$A$1:$C$249,2,FALSE)</f>
        <v>PH</v>
      </c>
      <c r="D13" t="str">
        <f>VLOOKUP(B13,'ISO 3166'!$A$1:$C$249,3,FALSE)</f>
        <v>PHL</v>
      </c>
      <c r="E13">
        <v>608</v>
      </c>
    </row>
    <row r="14" spans="2:5">
      <c r="B14" t="s">
        <v>12</v>
      </c>
      <c r="C14" t="str">
        <f>VLOOKUP(B14,'ISO 3166'!$A$1:$C$249,2,FALSE)</f>
        <v>SG</v>
      </c>
      <c r="D14" t="str">
        <f>VLOOKUP(B14,'ISO 3166'!$A$1:$C$249,3,FALSE)</f>
        <v>SGP</v>
      </c>
      <c r="E14">
        <v>702</v>
      </c>
    </row>
    <row r="15" spans="2:5">
      <c r="B15" t="s">
        <v>13</v>
      </c>
      <c r="C15" t="str">
        <f>VLOOKUP(B15,'ISO 3166'!$A$1:$C$249,2,FALSE)</f>
        <v>TH</v>
      </c>
      <c r="D15" t="str">
        <f>VLOOKUP(B15,'ISO 3166'!$A$1:$C$249,3,FALSE)</f>
        <v>THA</v>
      </c>
      <c r="E15">
        <v>764</v>
      </c>
    </row>
    <row r="16" spans="2:5">
      <c r="B16" t="s">
        <v>669</v>
      </c>
      <c r="C16" t="str">
        <f>VLOOKUP(B16,'ISO 3166'!$A$1:$C$249,2,FALSE)</f>
        <v>TL</v>
      </c>
      <c r="D16" t="str">
        <f>VLOOKUP(B16,'ISO 3166'!$A$1:$C$249,3,FALSE)</f>
        <v>TLS</v>
      </c>
    </row>
    <row r="17" spans="2:5">
      <c r="B17" t="s">
        <v>16</v>
      </c>
      <c r="C17" t="str">
        <f>VLOOKUP(B17,'ISO 3166'!$A$1:$C$249,2,FALSE)</f>
        <v>VN</v>
      </c>
      <c r="D17" t="str">
        <f>VLOOKUP(B17,'ISO 3166'!$A$1:$C$249,3,FALSE)</f>
        <v>VNM</v>
      </c>
      <c r="E17">
        <v>704</v>
      </c>
    </row>
  </sheetData>
  <autoFilter ref="B2:E17" xr:uid="{8114B991-86EA-494D-854A-E2B3160C4EAD}">
    <sortState xmlns:xlrd2="http://schemas.microsoft.com/office/spreadsheetml/2017/richdata2" ref="B3:E17">
      <sortCondition ref="D2:D17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41470-6623-D041-8517-F4693C0D8DC2}">
  <dimension ref="A1:D249"/>
  <sheetViews>
    <sheetView zoomScale="114" workbookViewId="0">
      <selection activeCell="E11" sqref="E11"/>
    </sheetView>
  </sheetViews>
  <sheetFormatPr baseColWidth="10" defaultRowHeight="16"/>
  <cols>
    <col min="1" max="1" width="66" bestFit="1" customWidth="1"/>
  </cols>
  <sheetData>
    <row r="1" spans="1:4">
      <c r="A1" s="15" t="s">
        <v>19</v>
      </c>
      <c r="B1" s="15" t="s">
        <v>20</v>
      </c>
      <c r="C1" s="15" t="s">
        <v>21</v>
      </c>
      <c r="D1" s="15">
        <v>4</v>
      </c>
    </row>
    <row r="2" spans="1:4">
      <c r="A2" s="15" t="s">
        <v>22</v>
      </c>
      <c r="B2" s="15" t="s">
        <v>23</v>
      </c>
      <c r="C2" s="15" t="s">
        <v>24</v>
      </c>
      <c r="D2" s="15">
        <v>8</v>
      </c>
    </row>
    <row r="3" spans="1:4">
      <c r="A3" s="15" t="s">
        <v>25</v>
      </c>
      <c r="B3" s="15" t="s">
        <v>26</v>
      </c>
      <c r="C3" s="15" t="s">
        <v>27</v>
      </c>
      <c r="D3" s="15">
        <v>12</v>
      </c>
    </row>
    <row r="4" spans="1:4">
      <c r="A4" s="15" t="s">
        <v>28</v>
      </c>
      <c r="B4" s="15" t="s">
        <v>29</v>
      </c>
      <c r="C4" s="15" t="s">
        <v>30</v>
      </c>
      <c r="D4" s="15">
        <v>16</v>
      </c>
    </row>
    <row r="5" spans="1:4">
      <c r="A5" s="15" t="s">
        <v>31</v>
      </c>
      <c r="B5" s="15" t="s">
        <v>32</v>
      </c>
      <c r="C5" s="15" t="s">
        <v>33</v>
      </c>
      <c r="D5" s="15">
        <v>20</v>
      </c>
    </row>
    <row r="6" spans="1:4">
      <c r="A6" s="15" t="s">
        <v>34</v>
      </c>
      <c r="B6" s="15" t="s">
        <v>35</v>
      </c>
      <c r="C6" s="15" t="s">
        <v>36</v>
      </c>
      <c r="D6" s="15">
        <v>24</v>
      </c>
    </row>
    <row r="7" spans="1:4">
      <c r="A7" s="15" t="s">
        <v>37</v>
      </c>
      <c r="B7" s="15" t="s">
        <v>38</v>
      </c>
      <c r="C7" s="15" t="s">
        <v>39</v>
      </c>
      <c r="D7" s="15">
        <v>660</v>
      </c>
    </row>
    <row r="8" spans="1:4">
      <c r="A8" s="15" t="s">
        <v>40</v>
      </c>
      <c r="B8" s="15" t="s">
        <v>41</v>
      </c>
      <c r="C8" s="15" t="s">
        <v>42</v>
      </c>
      <c r="D8" s="15">
        <v>10</v>
      </c>
    </row>
    <row r="9" spans="1:4">
      <c r="A9" s="15" t="s">
        <v>43</v>
      </c>
      <c r="B9" s="15" t="s">
        <v>44</v>
      </c>
      <c r="C9" s="15" t="s">
        <v>45</v>
      </c>
      <c r="D9" s="15">
        <v>28</v>
      </c>
    </row>
    <row r="10" spans="1:4">
      <c r="A10" s="15" t="s">
        <v>46</v>
      </c>
      <c r="B10" s="15" t="s">
        <v>47</v>
      </c>
      <c r="C10" s="15" t="s">
        <v>48</v>
      </c>
      <c r="D10" s="15">
        <v>32</v>
      </c>
    </row>
    <row r="11" spans="1:4">
      <c r="A11" s="15" t="s">
        <v>49</v>
      </c>
      <c r="B11" s="15" t="s">
        <v>50</v>
      </c>
      <c r="C11" s="15" t="s">
        <v>51</v>
      </c>
      <c r="D11" s="15">
        <v>51</v>
      </c>
    </row>
    <row r="12" spans="1:4">
      <c r="A12" s="15" t="s">
        <v>52</v>
      </c>
      <c r="B12" s="15" t="s">
        <v>53</v>
      </c>
      <c r="C12" s="15" t="s">
        <v>54</v>
      </c>
      <c r="D12" s="15">
        <v>533</v>
      </c>
    </row>
    <row r="13" spans="1:4">
      <c r="A13" s="15" t="s">
        <v>9</v>
      </c>
      <c r="B13" s="15" t="s">
        <v>55</v>
      </c>
      <c r="C13" s="15" t="s">
        <v>56</v>
      </c>
      <c r="D13" s="15">
        <v>36</v>
      </c>
    </row>
    <row r="14" spans="1:4">
      <c r="A14" s="15" t="s">
        <v>57</v>
      </c>
      <c r="B14" s="15" t="s">
        <v>58</v>
      </c>
      <c r="C14" s="15" t="s">
        <v>59</v>
      </c>
      <c r="D14" s="15">
        <v>40</v>
      </c>
    </row>
    <row r="15" spans="1:4">
      <c r="A15" s="15" t="s">
        <v>60</v>
      </c>
      <c r="B15" s="15" t="s">
        <v>61</v>
      </c>
      <c r="C15" s="15" t="s">
        <v>62</v>
      </c>
      <c r="D15" s="15">
        <v>31</v>
      </c>
    </row>
    <row r="16" spans="1:4">
      <c r="A16" s="15" t="s">
        <v>63</v>
      </c>
      <c r="B16" s="15" t="s">
        <v>64</v>
      </c>
      <c r="C16" s="15" t="s">
        <v>65</v>
      </c>
      <c r="D16" s="15">
        <v>44</v>
      </c>
    </row>
    <row r="17" spans="1:4">
      <c r="A17" s="15" t="s">
        <v>66</v>
      </c>
      <c r="B17" s="15" t="s">
        <v>67</v>
      </c>
      <c r="C17" s="15" t="s">
        <v>68</v>
      </c>
      <c r="D17" s="15">
        <v>48</v>
      </c>
    </row>
    <row r="18" spans="1:4">
      <c r="A18" s="15" t="s">
        <v>69</v>
      </c>
      <c r="B18" s="15" t="s">
        <v>70</v>
      </c>
      <c r="C18" s="15" t="s">
        <v>71</v>
      </c>
      <c r="D18" s="15">
        <v>50</v>
      </c>
    </row>
    <row r="19" spans="1:4">
      <c r="A19" s="15" t="s">
        <v>72</v>
      </c>
      <c r="B19" s="15" t="s">
        <v>73</v>
      </c>
      <c r="C19" s="15" t="s">
        <v>74</v>
      </c>
      <c r="D19" s="15">
        <v>52</v>
      </c>
    </row>
    <row r="20" spans="1:4">
      <c r="A20" s="15" t="s">
        <v>75</v>
      </c>
      <c r="B20" s="15" t="s">
        <v>76</v>
      </c>
      <c r="C20" s="15" t="s">
        <v>77</v>
      </c>
      <c r="D20" s="15">
        <v>112</v>
      </c>
    </row>
    <row r="21" spans="1:4">
      <c r="A21" s="15" t="s">
        <v>78</v>
      </c>
      <c r="B21" s="15" t="s">
        <v>79</v>
      </c>
      <c r="C21" s="15" t="s">
        <v>80</v>
      </c>
      <c r="D21" s="15">
        <v>56</v>
      </c>
    </row>
    <row r="22" spans="1:4">
      <c r="A22" s="15" t="s">
        <v>81</v>
      </c>
      <c r="B22" s="15" t="s">
        <v>82</v>
      </c>
      <c r="C22" s="15" t="s">
        <v>83</v>
      </c>
      <c r="D22" s="15">
        <v>84</v>
      </c>
    </row>
    <row r="23" spans="1:4">
      <c r="A23" s="15" t="s">
        <v>84</v>
      </c>
      <c r="B23" s="15" t="s">
        <v>85</v>
      </c>
      <c r="C23" s="15" t="s">
        <v>86</v>
      </c>
      <c r="D23" s="15">
        <v>204</v>
      </c>
    </row>
    <row r="24" spans="1:4">
      <c r="A24" s="15" t="s">
        <v>87</v>
      </c>
      <c r="B24" s="15" t="s">
        <v>88</v>
      </c>
      <c r="C24" s="15" t="s">
        <v>89</v>
      </c>
      <c r="D24" s="15">
        <v>60</v>
      </c>
    </row>
    <row r="25" spans="1:4">
      <c r="A25" s="15" t="s">
        <v>90</v>
      </c>
      <c r="B25" s="15" t="s">
        <v>91</v>
      </c>
      <c r="C25" s="15" t="s">
        <v>92</v>
      </c>
      <c r="D25" s="15">
        <v>64</v>
      </c>
    </row>
    <row r="26" spans="1:4">
      <c r="A26" s="15" t="s">
        <v>93</v>
      </c>
      <c r="B26" s="15" t="s">
        <v>94</v>
      </c>
      <c r="C26" s="15" t="s">
        <v>95</v>
      </c>
      <c r="D26" s="15">
        <v>68</v>
      </c>
    </row>
    <row r="27" spans="1:4">
      <c r="A27" s="15" t="s">
        <v>96</v>
      </c>
      <c r="B27" s="15" t="s">
        <v>97</v>
      </c>
      <c r="C27" s="15" t="s">
        <v>98</v>
      </c>
      <c r="D27" s="15">
        <v>535</v>
      </c>
    </row>
    <row r="28" spans="1:4">
      <c r="A28" s="15" t="s">
        <v>99</v>
      </c>
      <c r="B28" s="15" t="s">
        <v>100</v>
      </c>
      <c r="C28" s="15" t="s">
        <v>101</v>
      </c>
      <c r="D28" s="15">
        <v>70</v>
      </c>
    </row>
    <row r="29" spans="1:4">
      <c r="A29" s="15" t="s">
        <v>102</v>
      </c>
      <c r="B29" s="15" t="s">
        <v>103</v>
      </c>
      <c r="C29" s="15" t="s">
        <v>104</v>
      </c>
      <c r="D29" s="15">
        <v>72</v>
      </c>
    </row>
    <row r="30" spans="1:4">
      <c r="A30" s="15" t="s">
        <v>105</v>
      </c>
      <c r="B30" s="15" t="s">
        <v>106</v>
      </c>
      <c r="C30" s="15" t="s">
        <v>107</v>
      </c>
      <c r="D30" s="15">
        <v>74</v>
      </c>
    </row>
    <row r="31" spans="1:4">
      <c r="A31" s="15" t="s">
        <v>108</v>
      </c>
      <c r="B31" s="15" t="s">
        <v>109</v>
      </c>
      <c r="C31" s="15" t="s">
        <v>110</v>
      </c>
      <c r="D31" s="15">
        <v>76</v>
      </c>
    </row>
    <row r="32" spans="1:4">
      <c r="A32" s="15" t="s">
        <v>111</v>
      </c>
      <c r="B32" s="15" t="s">
        <v>112</v>
      </c>
      <c r="C32" s="15" t="s">
        <v>113</v>
      </c>
      <c r="D32" s="15">
        <v>86</v>
      </c>
    </row>
    <row r="33" spans="1:4">
      <c r="A33" s="15" t="s">
        <v>114</v>
      </c>
      <c r="B33" s="15" t="s">
        <v>115</v>
      </c>
      <c r="C33" s="15" t="s">
        <v>116</v>
      </c>
      <c r="D33" s="15">
        <v>96</v>
      </c>
    </row>
    <row r="34" spans="1:4">
      <c r="A34" s="15" t="s">
        <v>117</v>
      </c>
      <c r="B34" s="15" t="s">
        <v>118</v>
      </c>
      <c r="C34" s="15" t="s">
        <v>119</v>
      </c>
      <c r="D34" s="15">
        <v>100</v>
      </c>
    </row>
    <row r="35" spans="1:4">
      <c r="A35" s="15" t="s">
        <v>120</v>
      </c>
      <c r="B35" s="15" t="s">
        <v>121</v>
      </c>
      <c r="C35" s="15" t="s">
        <v>122</v>
      </c>
      <c r="D35" s="15">
        <v>854</v>
      </c>
    </row>
    <row r="36" spans="1:4">
      <c r="A36" s="15" t="s">
        <v>714</v>
      </c>
      <c r="B36" s="15" t="s">
        <v>123</v>
      </c>
      <c r="C36" s="15" t="s">
        <v>124</v>
      </c>
      <c r="D36" s="15">
        <v>108</v>
      </c>
    </row>
    <row r="37" spans="1:4">
      <c r="A37" s="15" t="s">
        <v>125</v>
      </c>
      <c r="B37" s="15" t="s">
        <v>126</v>
      </c>
      <c r="C37" s="15" t="s">
        <v>127</v>
      </c>
      <c r="D37" s="15">
        <v>132</v>
      </c>
    </row>
    <row r="38" spans="1:4">
      <c r="A38" s="15" t="s">
        <v>15</v>
      </c>
      <c r="B38" s="15" t="s">
        <v>128</v>
      </c>
      <c r="C38" s="15" t="s">
        <v>129</v>
      </c>
      <c r="D38" s="15">
        <v>116</v>
      </c>
    </row>
    <row r="39" spans="1:4">
      <c r="A39" s="15" t="s">
        <v>130</v>
      </c>
      <c r="B39" s="15" t="s">
        <v>131</v>
      </c>
      <c r="C39" s="15" t="s">
        <v>132</v>
      </c>
      <c r="D39" s="15">
        <v>120</v>
      </c>
    </row>
    <row r="40" spans="1:4">
      <c r="A40" s="15" t="s">
        <v>133</v>
      </c>
      <c r="B40" s="15" t="s">
        <v>134</v>
      </c>
      <c r="C40" s="15" t="s">
        <v>135</v>
      </c>
      <c r="D40" s="15">
        <v>124</v>
      </c>
    </row>
    <row r="41" spans="1:4">
      <c r="A41" s="15" t="s">
        <v>136</v>
      </c>
      <c r="B41" s="15" t="s">
        <v>137</v>
      </c>
      <c r="C41" s="15" t="s">
        <v>138</v>
      </c>
      <c r="D41" s="15">
        <v>136</v>
      </c>
    </row>
    <row r="42" spans="1:4">
      <c r="A42" s="15" t="s">
        <v>139</v>
      </c>
      <c r="B42" s="15" t="s">
        <v>140</v>
      </c>
      <c r="C42" s="15" t="s">
        <v>141</v>
      </c>
      <c r="D42" s="15">
        <v>140</v>
      </c>
    </row>
    <row r="43" spans="1:4">
      <c r="A43" s="15" t="s">
        <v>142</v>
      </c>
      <c r="B43" s="15" t="s">
        <v>143</v>
      </c>
      <c r="C43" s="15" t="s">
        <v>144</v>
      </c>
      <c r="D43" s="15">
        <v>148</v>
      </c>
    </row>
    <row r="44" spans="1:4">
      <c r="A44" s="15" t="s">
        <v>145</v>
      </c>
      <c r="B44" s="15" t="s">
        <v>146</v>
      </c>
      <c r="C44" s="15" t="s">
        <v>147</v>
      </c>
      <c r="D44" s="15">
        <v>152</v>
      </c>
    </row>
    <row r="45" spans="1:4">
      <c r="A45" s="15" t="s">
        <v>7</v>
      </c>
      <c r="B45" s="15" t="s">
        <v>148</v>
      </c>
      <c r="C45" s="15" t="s">
        <v>149</v>
      </c>
      <c r="D45" s="15">
        <v>156</v>
      </c>
    </row>
    <row r="46" spans="1:4">
      <c r="A46" s="15" t="s">
        <v>150</v>
      </c>
      <c r="B46" s="15" t="s">
        <v>151</v>
      </c>
      <c r="C46" s="15" t="s">
        <v>152</v>
      </c>
      <c r="D46" s="15">
        <v>162</v>
      </c>
    </row>
    <row r="47" spans="1:4">
      <c r="A47" s="15" t="s">
        <v>153</v>
      </c>
      <c r="B47" s="15" t="s">
        <v>154</v>
      </c>
      <c r="C47" s="15" t="s">
        <v>155</v>
      </c>
      <c r="D47" s="15">
        <v>166</v>
      </c>
    </row>
    <row r="48" spans="1:4">
      <c r="A48" s="15" t="s">
        <v>156</v>
      </c>
      <c r="B48" s="15" t="s">
        <v>157</v>
      </c>
      <c r="C48" s="15" t="s">
        <v>158</v>
      </c>
      <c r="D48" s="15">
        <v>170</v>
      </c>
    </row>
    <row r="49" spans="1:4">
      <c r="A49" s="15" t="s">
        <v>159</v>
      </c>
      <c r="B49" s="15" t="s">
        <v>160</v>
      </c>
      <c r="C49" s="15" t="s">
        <v>161</v>
      </c>
      <c r="D49" s="15">
        <v>174</v>
      </c>
    </row>
    <row r="50" spans="1:4">
      <c r="A50" s="15" t="s">
        <v>162</v>
      </c>
      <c r="B50" s="15" t="s">
        <v>163</v>
      </c>
      <c r="C50" s="15" t="s">
        <v>164</v>
      </c>
      <c r="D50" s="15">
        <v>180</v>
      </c>
    </row>
    <row r="51" spans="1:4">
      <c r="A51" s="15" t="s">
        <v>165</v>
      </c>
      <c r="B51" s="15" t="s">
        <v>166</v>
      </c>
      <c r="C51" s="15" t="s">
        <v>167</v>
      </c>
      <c r="D51" s="15">
        <v>178</v>
      </c>
    </row>
    <row r="52" spans="1:4">
      <c r="A52" s="15" t="s">
        <v>168</v>
      </c>
      <c r="B52" s="15" t="s">
        <v>169</v>
      </c>
      <c r="C52" s="15" t="s">
        <v>170</v>
      </c>
      <c r="D52" s="15">
        <v>184</v>
      </c>
    </row>
    <row r="53" spans="1:4">
      <c r="A53" s="15" t="s">
        <v>171</v>
      </c>
      <c r="B53" s="15" t="s">
        <v>172</v>
      </c>
      <c r="C53" s="15" t="s">
        <v>173</v>
      </c>
      <c r="D53" s="15">
        <v>188</v>
      </c>
    </row>
    <row r="54" spans="1:4">
      <c r="A54" s="15" t="s">
        <v>174</v>
      </c>
      <c r="B54" s="15" t="s">
        <v>175</v>
      </c>
      <c r="C54" s="15" t="s">
        <v>176</v>
      </c>
      <c r="D54" s="15">
        <v>191</v>
      </c>
    </row>
    <row r="55" spans="1:4">
      <c r="A55" s="15" t="s">
        <v>177</v>
      </c>
      <c r="B55" s="15" t="s">
        <v>178</v>
      </c>
      <c r="C55" s="15" t="s">
        <v>179</v>
      </c>
      <c r="D55" s="15">
        <v>192</v>
      </c>
    </row>
    <row r="56" spans="1:4">
      <c r="A56" s="15" t="s">
        <v>180</v>
      </c>
      <c r="B56" s="15" t="s">
        <v>181</v>
      </c>
      <c r="C56" s="15" t="s">
        <v>182</v>
      </c>
      <c r="D56" s="15">
        <v>531</v>
      </c>
    </row>
    <row r="57" spans="1:4">
      <c r="A57" s="15" t="s">
        <v>183</v>
      </c>
      <c r="B57" s="15" t="s">
        <v>184</v>
      </c>
      <c r="C57" s="15" t="s">
        <v>185</v>
      </c>
      <c r="D57" s="15">
        <v>196</v>
      </c>
    </row>
    <row r="58" spans="1:4">
      <c r="A58" s="15" t="s">
        <v>186</v>
      </c>
      <c r="B58" s="15" t="s">
        <v>187</v>
      </c>
      <c r="C58" s="15" t="s">
        <v>188</v>
      </c>
      <c r="D58" s="15">
        <v>203</v>
      </c>
    </row>
    <row r="59" spans="1:4">
      <c r="A59" s="15" t="s">
        <v>189</v>
      </c>
      <c r="B59" s="15" t="s">
        <v>190</v>
      </c>
      <c r="C59" s="15" t="s">
        <v>191</v>
      </c>
      <c r="D59" s="15">
        <v>384</v>
      </c>
    </row>
    <row r="60" spans="1:4">
      <c r="A60" s="15" t="s">
        <v>192</v>
      </c>
      <c r="B60" s="15" t="s">
        <v>193</v>
      </c>
      <c r="C60" s="15" t="s">
        <v>194</v>
      </c>
      <c r="D60" s="15">
        <v>208</v>
      </c>
    </row>
    <row r="61" spans="1:4">
      <c r="A61" s="15" t="s">
        <v>195</v>
      </c>
      <c r="B61" s="15" t="s">
        <v>196</v>
      </c>
      <c r="C61" s="15" t="s">
        <v>197</v>
      </c>
      <c r="D61" s="15">
        <v>262</v>
      </c>
    </row>
    <row r="62" spans="1:4">
      <c r="A62" s="15" t="s">
        <v>198</v>
      </c>
      <c r="B62" s="15" t="s">
        <v>199</v>
      </c>
      <c r="C62" s="15" t="s">
        <v>200</v>
      </c>
      <c r="D62" s="15">
        <v>212</v>
      </c>
    </row>
    <row r="63" spans="1:4">
      <c r="A63" s="15" t="s">
        <v>201</v>
      </c>
      <c r="B63" s="15" t="s">
        <v>202</v>
      </c>
      <c r="C63" s="15" t="s">
        <v>203</v>
      </c>
      <c r="D63" s="15">
        <v>214</v>
      </c>
    </row>
    <row r="64" spans="1:4">
      <c r="A64" s="15" t="s">
        <v>204</v>
      </c>
      <c r="B64" s="15" t="s">
        <v>205</v>
      </c>
      <c r="C64" s="15" t="s">
        <v>206</v>
      </c>
      <c r="D64" s="15">
        <v>218</v>
      </c>
    </row>
    <row r="65" spans="1:4">
      <c r="A65" s="15" t="s">
        <v>207</v>
      </c>
      <c r="B65" s="15" t="s">
        <v>208</v>
      </c>
      <c r="C65" s="15" t="s">
        <v>209</v>
      </c>
      <c r="D65" s="15">
        <v>818</v>
      </c>
    </row>
    <row r="66" spans="1:4">
      <c r="A66" s="15" t="s">
        <v>210</v>
      </c>
      <c r="B66" s="15" t="s">
        <v>211</v>
      </c>
      <c r="C66" s="15" t="s">
        <v>212</v>
      </c>
      <c r="D66" s="15">
        <v>222</v>
      </c>
    </row>
    <row r="67" spans="1:4">
      <c r="A67" s="15" t="s">
        <v>213</v>
      </c>
      <c r="B67" s="15" t="s">
        <v>214</v>
      </c>
      <c r="C67" s="15" t="s">
        <v>215</v>
      </c>
      <c r="D67" s="15">
        <v>226</v>
      </c>
    </row>
    <row r="68" spans="1:4">
      <c r="A68" s="15" t="s">
        <v>216</v>
      </c>
      <c r="B68" s="15" t="s">
        <v>217</v>
      </c>
      <c r="C68" s="15" t="s">
        <v>218</v>
      </c>
      <c r="D68" s="15">
        <v>232</v>
      </c>
    </row>
    <row r="69" spans="1:4">
      <c r="A69" s="15" t="s">
        <v>219</v>
      </c>
      <c r="B69" s="15" t="s">
        <v>220</v>
      </c>
      <c r="C69" s="15" t="s">
        <v>221</v>
      </c>
      <c r="D69" s="15">
        <v>233</v>
      </c>
    </row>
    <row r="70" spans="1:4">
      <c r="A70" s="15" t="s">
        <v>222</v>
      </c>
      <c r="B70" s="15" t="s">
        <v>223</v>
      </c>
      <c r="C70" s="15" t="s">
        <v>224</v>
      </c>
      <c r="D70" s="15">
        <v>748</v>
      </c>
    </row>
    <row r="71" spans="1:4">
      <c r="A71" s="15" t="s">
        <v>225</v>
      </c>
      <c r="B71" s="15" t="s">
        <v>226</v>
      </c>
      <c r="C71" s="15" t="s">
        <v>227</v>
      </c>
      <c r="D71" s="15">
        <v>231</v>
      </c>
    </row>
    <row r="72" spans="1:4">
      <c r="A72" s="15" t="s">
        <v>228</v>
      </c>
      <c r="B72" s="15" t="s">
        <v>229</v>
      </c>
      <c r="C72" s="15" t="s">
        <v>230</v>
      </c>
      <c r="D72" s="15">
        <v>238</v>
      </c>
    </row>
    <row r="73" spans="1:4">
      <c r="A73" s="15" t="s">
        <v>231</v>
      </c>
      <c r="B73" s="15" t="s">
        <v>232</v>
      </c>
      <c r="C73" s="15" t="s">
        <v>233</v>
      </c>
      <c r="D73" s="15">
        <v>234</v>
      </c>
    </row>
    <row r="74" spans="1:4">
      <c r="A74" s="15" t="s">
        <v>234</v>
      </c>
      <c r="B74" s="15" t="s">
        <v>235</v>
      </c>
      <c r="C74" s="15" t="s">
        <v>236</v>
      </c>
      <c r="D74" s="15">
        <v>242</v>
      </c>
    </row>
    <row r="75" spans="1:4">
      <c r="A75" s="15" t="s">
        <v>237</v>
      </c>
      <c r="B75" s="15" t="s">
        <v>238</v>
      </c>
      <c r="C75" s="15" t="s">
        <v>239</v>
      </c>
      <c r="D75" s="15">
        <v>246</v>
      </c>
    </row>
    <row r="76" spans="1:4">
      <c r="A76" s="15" t="s">
        <v>240</v>
      </c>
      <c r="B76" s="15" t="s">
        <v>241</v>
      </c>
      <c r="C76" s="15" t="s">
        <v>242</v>
      </c>
      <c r="D76" s="15">
        <v>250</v>
      </c>
    </row>
    <row r="77" spans="1:4">
      <c r="A77" s="15" t="s">
        <v>243</v>
      </c>
      <c r="B77" s="15" t="s">
        <v>244</v>
      </c>
      <c r="C77" s="15" t="s">
        <v>245</v>
      </c>
      <c r="D77" s="15">
        <v>254</v>
      </c>
    </row>
    <row r="78" spans="1:4">
      <c r="A78" s="15" t="s">
        <v>246</v>
      </c>
      <c r="B78" s="15" t="s">
        <v>247</v>
      </c>
      <c r="C78" s="15" t="s">
        <v>248</v>
      </c>
      <c r="D78" s="15">
        <v>258</v>
      </c>
    </row>
    <row r="79" spans="1:4">
      <c r="A79" s="15" t="s">
        <v>249</v>
      </c>
      <c r="B79" s="15" t="s">
        <v>250</v>
      </c>
      <c r="C79" s="15" t="s">
        <v>251</v>
      </c>
      <c r="D79" s="15">
        <v>260</v>
      </c>
    </row>
    <row r="80" spans="1:4">
      <c r="A80" s="15" t="s">
        <v>252</v>
      </c>
      <c r="B80" s="15" t="s">
        <v>253</v>
      </c>
      <c r="C80" s="15" t="s">
        <v>254</v>
      </c>
      <c r="D80" s="15">
        <v>266</v>
      </c>
    </row>
    <row r="81" spans="1:4">
      <c r="A81" s="15" t="s">
        <v>255</v>
      </c>
      <c r="B81" s="15" t="s">
        <v>256</v>
      </c>
      <c r="C81" s="15" t="s">
        <v>257</v>
      </c>
      <c r="D81" s="15">
        <v>270</v>
      </c>
    </row>
    <row r="82" spans="1:4">
      <c r="A82" s="15" t="s">
        <v>258</v>
      </c>
      <c r="B82" s="15" t="s">
        <v>259</v>
      </c>
      <c r="C82" s="15" t="s">
        <v>260</v>
      </c>
      <c r="D82" s="15">
        <v>268</v>
      </c>
    </row>
    <row r="83" spans="1:4">
      <c r="A83" s="15" t="s">
        <v>261</v>
      </c>
      <c r="B83" s="15" t="s">
        <v>262</v>
      </c>
      <c r="C83" s="15" t="s">
        <v>263</v>
      </c>
      <c r="D83" s="15">
        <v>276</v>
      </c>
    </row>
    <row r="84" spans="1:4">
      <c r="A84" s="15" t="s">
        <v>264</v>
      </c>
      <c r="B84" s="15" t="s">
        <v>265</v>
      </c>
      <c r="C84" s="15" t="s">
        <v>266</v>
      </c>
      <c r="D84" s="15">
        <v>288</v>
      </c>
    </row>
    <row r="85" spans="1:4">
      <c r="A85" s="15" t="s">
        <v>267</v>
      </c>
      <c r="B85" s="15" t="s">
        <v>268</v>
      </c>
      <c r="C85" s="15" t="s">
        <v>269</v>
      </c>
      <c r="D85" s="15">
        <v>292</v>
      </c>
    </row>
    <row r="86" spans="1:4">
      <c r="A86" s="15" t="s">
        <v>270</v>
      </c>
      <c r="B86" s="15" t="s">
        <v>271</v>
      </c>
      <c r="C86" s="15" t="s">
        <v>272</v>
      </c>
      <c r="D86" s="15">
        <v>300</v>
      </c>
    </row>
    <row r="87" spans="1:4">
      <c r="A87" s="15" t="s">
        <v>273</v>
      </c>
      <c r="B87" s="15" t="s">
        <v>274</v>
      </c>
      <c r="C87" s="15" t="s">
        <v>275</v>
      </c>
      <c r="D87" s="15">
        <v>304</v>
      </c>
    </row>
    <row r="88" spans="1:4">
      <c r="A88" s="15" t="s">
        <v>276</v>
      </c>
      <c r="B88" s="15" t="s">
        <v>277</v>
      </c>
      <c r="C88" s="15" t="s">
        <v>278</v>
      </c>
      <c r="D88" s="15">
        <v>308</v>
      </c>
    </row>
    <row r="89" spans="1:4">
      <c r="A89" s="15" t="s">
        <v>279</v>
      </c>
      <c r="B89" s="15" t="s">
        <v>280</v>
      </c>
      <c r="C89" s="15" t="s">
        <v>281</v>
      </c>
      <c r="D89" s="15">
        <v>312</v>
      </c>
    </row>
    <row r="90" spans="1:4">
      <c r="A90" s="15" t="s">
        <v>282</v>
      </c>
      <c r="B90" s="15" t="s">
        <v>283</v>
      </c>
      <c r="C90" s="15" t="s">
        <v>284</v>
      </c>
      <c r="D90" s="15">
        <v>316</v>
      </c>
    </row>
    <row r="91" spans="1:4">
      <c r="A91" s="15" t="s">
        <v>285</v>
      </c>
      <c r="B91" s="15" t="s">
        <v>286</v>
      </c>
      <c r="C91" s="15" t="s">
        <v>287</v>
      </c>
      <c r="D91" s="15">
        <v>320</v>
      </c>
    </row>
    <row r="92" spans="1:4">
      <c r="A92" s="15" t="s">
        <v>288</v>
      </c>
      <c r="B92" s="15" t="s">
        <v>289</v>
      </c>
      <c r="C92" s="15" t="s">
        <v>290</v>
      </c>
      <c r="D92" s="15">
        <v>831</v>
      </c>
    </row>
    <row r="93" spans="1:4">
      <c r="A93" s="15" t="s">
        <v>291</v>
      </c>
      <c r="B93" s="15" t="s">
        <v>292</v>
      </c>
      <c r="C93" s="15" t="s">
        <v>293</v>
      </c>
      <c r="D93" s="15">
        <v>324</v>
      </c>
    </row>
    <row r="94" spans="1:4">
      <c r="A94" s="15" t="s">
        <v>294</v>
      </c>
      <c r="B94" s="15" t="s">
        <v>295</v>
      </c>
      <c r="C94" s="15" t="s">
        <v>296</v>
      </c>
      <c r="D94" s="15">
        <v>624</v>
      </c>
    </row>
    <row r="95" spans="1:4">
      <c r="A95" s="15" t="s">
        <v>297</v>
      </c>
      <c r="B95" s="15" t="s">
        <v>298</v>
      </c>
      <c r="C95" s="15" t="s">
        <v>299</v>
      </c>
      <c r="D95" s="15">
        <v>328</v>
      </c>
    </row>
    <row r="96" spans="1:4">
      <c r="A96" s="15" t="s">
        <v>300</v>
      </c>
      <c r="B96" s="15" t="s">
        <v>301</v>
      </c>
      <c r="C96" s="15" t="s">
        <v>302</v>
      </c>
      <c r="D96" s="15">
        <v>332</v>
      </c>
    </row>
    <row r="97" spans="1:4">
      <c r="A97" s="15" t="s">
        <v>303</v>
      </c>
      <c r="B97" s="15" t="s">
        <v>304</v>
      </c>
      <c r="C97" s="15" t="s">
        <v>305</v>
      </c>
      <c r="D97" s="15">
        <v>334</v>
      </c>
    </row>
    <row r="98" spans="1:4">
      <c r="A98" s="15" t="s">
        <v>306</v>
      </c>
      <c r="B98" s="15" t="s">
        <v>307</v>
      </c>
      <c r="C98" s="15" t="s">
        <v>308</v>
      </c>
      <c r="D98" s="15">
        <v>336</v>
      </c>
    </row>
    <row r="99" spans="1:4">
      <c r="A99" s="15" t="s">
        <v>309</v>
      </c>
      <c r="B99" s="15" t="s">
        <v>310</v>
      </c>
      <c r="C99" s="15" t="s">
        <v>311</v>
      </c>
      <c r="D99" s="15">
        <v>340</v>
      </c>
    </row>
    <row r="100" spans="1:4">
      <c r="A100" s="15" t="s">
        <v>312</v>
      </c>
      <c r="B100" s="15" t="s">
        <v>313</v>
      </c>
      <c r="C100" s="15" t="s">
        <v>314</v>
      </c>
      <c r="D100" s="15">
        <v>344</v>
      </c>
    </row>
    <row r="101" spans="1:4">
      <c r="A101" s="15" t="s">
        <v>315</v>
      </c>
      <c r="B101" s="15" t="s">
        <v>316</v>
      </c>
      <c r="C101" s="15" t="s">
        <v>317</v>
      </c>
      <c r="D101" s="15">
        <v>348</v>
      </c>
    </row>
    <row r="102" spans="1:4">
      <c r="A102" s="15" t="s">
        <v>318</v>
      </c>
      <c r="B102" s="15" t="s">
        <v>319</v>
      </c>
      <c r="C102" s="15" t="s">
        <v>320</v>
      </c>
      <c r="D102" s="15">
        <v>352</v>
      </c>
    </row>
    <row r="103" spans="1:4">
      <c r="A103" s="15" t="s">
        <v>8</v>
      </c>
      <c r="B103" s="15" t="s">
        <v>321</v>
      </c>
      <c r="C103" s="15" t="s">
        <v>322</v>
      </c>
      <c r="D103" s="15">
        <v>356</v>
      </c>
    </row>
    <row r="104" spans="1:4">
      <c r="A104" s="15" t="s">
        <v>1</v>
      </c>
      <c r="B104" s="15" t="s">
        <v>323</v>
      </c>
      <c r="C104" s="15" t="s">
        <v>324</v>
      </c>
      <c r="D104" s="15">
        <v>360</v>
      </c>
    </row>
    <row r="105" spans="1:4">
      <c r="A105" s="15" t="s">
        <v>325</v>
      </c>
      <c r="B105" s="15" t="s">
        <v>326</v>
      </c>
      <c r="C105" s="15" t="s">
        <v>327</v>
      </c>
      <c r="D105" s="15">
        <v>364</v>
      </c>
    </row>
    <row r="106" spans="1:4">
      <c r="A106" s="15" t="s">
        <v>328</v>
      </c>
      <c r="B106" s="15" t="s">
        <v>329</v>
      </c>
      <c r="C106" s="15" t="s">
        <v>330</v>
      </c>
      <c r="D106" s="15">
        <v>368</v>
      </c>
    </row>
    <row r="107" spans="1:4">
      <c r="A107" s="15" t="s">
        <v>331</v>
      </c>
      <c r="B107" s="15" t="s">
        <v>332</v>
      </c>
      <c r="C107" s="15" t="s">
        <v>333</v>
      </c>
      <c r="D107" s="15">
        <v>372</v>
      </c>
    </row>
    <row r="108" spans="1:4">
      <c r="A108" s="15" t="s">
        <v>334</v>
      </c>
      <c r="B108" s="15" t="s">
        <v>335</v>
      </c>
      <c r="C108" s="15" t="s">
        <v>336</v>
      </c>
      <c r="D108" s="15">
        <v>833</v>
      </c>
    </row>
    <row r="109" spans="1:4">
      <c r="A109" s="15" t="s">
        <v>337</v>
      </c>
      <c r="B109" s="15" t="s">
        <v>338</v>
      </c>
      <c r="C109" s="15" t="s">
        <v>339</v>
      </c>
      <c r="D109" s="15">
        <v>376</v>
      </c>
    </row>
    <row r="110" spans="1:4">
      <c r="A110" s="15" t="s">
        <v>340</v>
      </c>
      <c r="B110" s="15" t="s">
        <v>341</v>
      </c>
      <c r="C110" s="15" t="s">
        <v>342</v>
      </c>
      <c r="D110" s="15">
        <v>380</v>
      </c>
    </row>
    <row r="111" spans="1:4">
      <c r="A111" s="15" t="s">
        <v>343</v>
      </c>
      <c r="B111" s="15" t="s">
        <v>344</v>
      </c>
      <c r="C111" s="15" t="s">
        <v>345</v>
      </c>
      <c r="D111" s="15">
        <v>388</v>
      </c>
    </row>
    <row r="112" spans="1:4">
      <c r="A112" s="15" t="s">
        <v>346</v>
      </c>
      <c r="B112" s="15" t="s">
        <v>347</v>
      </c>
      <c r="C112" s="15" t="s">
        <v>348</v>
      </c>
      <c r="D112" s="15">
        <v>392</v>
      </c>
    </row>
    <row r="113" spans="1:4">
      <c r="A113" s="15" t="s">
        <v>349</v>
      </c>
      <c r="B113" s="15" t="s">
        <v>350</v>
      </c>
      <c r="C113" s="15" t="s">
        <v>351</v>
      </c>
      <c r="D113" s="15">
        <v>832</v>
      </c>
    </row>
    <row r="114" spans="1:4">
      <c r="A114" s="15" t="s">
        <v>352</v>
      </c>
      <c r="B114" s="15" t="s">
        <v>353</v>
      </c>
      <c r="C114" s="15" t="s">
        <v>354</v>
      </c>
      <c r="D114" s="15">
        <v>400</v>
      </c>
    </row>
    <row r="115" spans="1:4">
      <c r="A115" s="15" t="s">
        <v>355</v>
      </c>
      <c r="B115" s="15" t="s">
        <v>356</v>
      </c>
      <c r="C115" s="15" t="s">
        <v>357</v>
      </c>
      <c r="D115" s="15">
        <v>398</v>
      </c>
    </row>
    <row r="116" spans="1:4">
      <c r="A116" s="15" t="s">
        <v>358</v>
      </c>
      <c r="B116" s="15" t="s">
        <v>359</v>
      </c>
      <c r="C116" s="15" t="s">
        <v>360</v>
      </c>
      <c r="D116" s="15">
        <v>404</v>
      </c>
    </row>
    <row r="117" spans="1:4">
      <c r="A117" s="15" t="s">
        <v>361</v>
      </c>
      <c r="B117" s="15" t="s">
        <v>362</v>
      </c>
      <c r="C117" s="15" t="s">
        <v>363</v>
      </c>
      <c r="D117" s="15">
        <v>296</v>
      </c>
    </row>
    <row r="118" spans="1:4">
      <c r="A118" s="15" t="s">
        <v>364</v>
      </c>
      <c r="B118" s="15" t="s">
        <v>365</v>
      </c>
      <c r="C118" s="15" t="s">
        <v>366</v>
      </c>
      <c r="D118" s="15">
        <v>408</v>
      </c>
    </row>
    <row r="119" spans="1:4">
      <c r="A119" s="15" t="s">
        <v>367</v>
      </c>
      <c r="B119" s="15" t="s">
        <v>368</v>
      </c>
      <c r="C119" s="15" t="s">
        <v>369</v>
      </c>
      <c r="D119" s="15">
        <v>410</v>
      </c>
    </row>
    <row r="120" spans="1:4">
      <c r="A120" s="15" t="s">
        <v>370</v>
      </c>
      <c r="B120" s="15" t="s">
        <v>371</v>
      </c>
      <c r="C120" s="15" t="s">
        <v>372</v>
      </c>
      <c r="D120" s="15">
        <v>414</v>
      </c>
    </row>
    <row r="121" spans="1:4">
      <c r="A121" s="15" t="s">
        <v>373</v>
      </c>
      <c r="B121" s="15" t="s">
        <v>374</v>
      </c>
      <c r="C121" s="15" t="s">
        <v>375</v>
      </c>
      <c r="D121" s="15">
        <v>417</v>
      </c>
    </row>
    <row r="122" spans="1:4">
      <c r="A122" s="15" t="s">
        <v>376</v>
      </c>
      <c r="B122" s="15" t="s">
        <v>377</v>
      </c>
      <c r="C122" s="15" t="s">
        <v>378</v>
      </c>
      <c r="D122" s="15">
        <v>418</v>
      </c>
    </row>
    <row r="123" spans="1:4">
      <c r="A123" s="15" t="s">
        <v>379</v>
      </c>
      <c r="B123" s="15" t="s">
        <v>380</v>
      </c>
      <c r="C123" s="15" t="s">
        <v>381</v>
      </c>
      <c r="D123" s="15">
        <v>428</v>
      </c>
    </row>
    <row r="124" spans="1:4">
      <c r="A124" s="15" t="s">
        <v>382</v>
      </c>
      <c r="B124" s="15" t="s">
        <v>383</v>
      </c>
      <c r="C124" s="15" t="s">
        <v>384</v>
      </c>
      <c r="D124" s="15">
        <v>422</v>
      </c>
    </row>
    <row r="125" spans="1:4">
      <c r="A125" s="15" t="s">
        <v>385</v>
      </c>
      <c r="B125" s="15" t="s">
        <v>386</v>
      </c>
      <c r="C125" s="15" t="s">
        <v>387</v>
      </c>
      <c r="D125" s="15">
        <v>426</v>
      </c>
    </row>
    <row r="126" spans="1:4">
      <c r="A126" s="15" t="s">
        <v>388</v>
      </c>
      <c r="B126" s="15" t="s">
        <v>389</v>
      </c>
      <c r="C126" s="15" t="s">
        <v>390</v>
      </c>
      <c r="D126" s="15">
        <v>430</v>
      </c>
    </row>
    <row r="127" spans="1:4">
      <c r="A127" s="15" t="s">
        <v>391</v>
      </c>
      <c r="B127" s="15" t="s">
        <v>392</v>
      </c>
      <c r="C127" s="15" t="s">
        <v>393</v>
      </c>
      <c r="D127" s="15">
        <v>434</v>
      </c>
    </row>
    <row r="128" spans="1:4">
      <c r="A128" s="15" t="s">
        <v>394</v>
      </c>
      <c r="B128" s="15" t="s">
        <v>395</v>
      </c>
      <c r="C128" s="15" t="s">
        <v>396</v>
      </c>
      <c r="D128" s="15">
        <v>438</v>
      </c>
    </row>
    <row r="129" spans="1:4">
      <c r="A129" s="15" t="s">
        <v>397</v>
      </c>
      <c r="B129" s="15" t="s">
        <v>398</v>
      </c>
      <c r="C129" s="15" t="s">
        <v>399</v>
      </c>
      <c r="D129" s="15">
        <v>440</v>
      </c>
    </row>
    <row r="130" spans="1:4">
      <c r="A130" s="15" t="s">
        <v>400</v>
      </c>
      <c r="B130" s="15" t="s">
        <v>401</v>
      </c>
      <c r="C130" s="15" t="s">
        <v>402</v>
      </c>
      <c r="D130" s="15">
        <v>442</v>
      </c>
    </row>
    <row r="131" spans="1:4">
      <c r="A131" s="15" t="s">
        <v>403</v>
      </c>
      <c r="B131" s="15" t="s">
        <v>404</v>
      </c>
      <c r="C131" s="15" t="s">
        <v>405</v>
      </c>
      <c r="D131" s="15">
        <v>446</v>
      </c>
    </row>
    <row r="132" spans="1:4">
      <c r="A132" s="15" t="s">
        <v>406</v>
      </c>
      <c r="B132" s="15" t="s">
        <v>407</v>
      </c>
      <c r="C132" s="15" t="s">
        <v>408</v>
      </c>
      <c r="D132" s="15">
        <v>450</v>
      </c>
    </row>
    <row r="133" spans="1:4">
      <c r="A133" s="15" t="s">
        <v>409</v>
      </c>
      <c r="B133" s="15" t="s">
        <v>410</v>
      </c>
      <c r="C133" s="15" t="s">
        <v>411</v>
      </c>
      <c r="D133" s="15">
        <v>454</v>
      </c>
    </row>
    <row r="134" spans="1:4">
      <c r="A134" s="15" t="s">
        <v>6</v>
      </c>
      <c r="B134" s="15" t="s">
        <v>412</v>
      </c>
      <c r="C134" s="15" t="s">
        <v>413</v>
      </c>
      <c r="D134" s="15">
        <v>458</v>
      </c>
    </row>
    <row r="135" spans="1:4">
      <c r="A135" s="15" t="s">
        <v>414</v>
      </c>
      <c r="B135" s="15" t="s">
        <v>415</v>
      </c>
      <c r="C135" s="15" t="s">
        <v>416</v>
      </c>
      <c r="D135" s="15">
        <v>462</v>
      </c>
    </row>
    <row r="136" spans="1:4">
      <c r="A136" s="15" t="s">
        <v>417</v>
      </c>
      <c r="B136" s="15" t="s">
        <v>418</v>
      </c>
      <c r="C136" s="15" t="s">
        <v>419</v>
      </c>
      <c r="D136" s="15">
        <v>466</v>
      </c>
    </row>
    <row r="137" spans="1:4">
      <c r="A137" s="15" t="s">
        <v>420</v>
      </c>
      <c r="B137" s="15" t="s">
        <v>421</v>
      </c>
      <c r="C137" s="15" t="s">
        <v>422</v>
      </c>
      <c r="D137" s="15">
        <v>470</v>
      </c>
    </row>
    <row r="138" spans="1:4">
      <c r="A138" s="15" t="s">
        <v>423</v>
      </c>
      <c r="B138" s="15" t="s">
        <v>424</v>
      </c>
      <c r="C138" s="15" t="s">
        <v>425</v>
      </c>
      <c r="D138" s="15">
        <v>584</v>
      </c>
    </row>
    <row r="139" spans="1:4">
      <c r="A139" s="15" t="s">
        <v>426</v>
      </c>
      <c r="B139" s="15" t="s">
        <v>427</v>
      </c>
      <c r="C139" s="15" t="s">
        <v>428</v>
      </c>
      <c r="D139" s="15">
        <v>474</v>
      </c>
    </row>
    <row r="140" spans="1:4">
      <c r="A140" s="15" t="s">
        <v>429</v>
      </c>
      <c r="B140" s="15" t="s">
        <v>430</v>
      </c>
      <c r="C140" s="15" t="s">
        <v>431</v>
      </c>
      <c r="D140" s="15">
        <v>478</v>
      </c>
    </row>
    <row r="141" spans="1:4">
      <c r="A141" s="15" t="s">
        <v>432</v>
      </c>
      <c r="B141" s="15" t="s">
        <v>433</v>
      </c>
      <c r="C141" s="15" t="s">
        <v>434</v>
      </c>
      <c r="D141" s="15">
        <v>480</v>
      </c>
    </row>
    <row r="142" spans="1:4">
      <c r="A142" s="15" t="s">
        <v>435</v>
      </c>
      <c r="B142" s="15" t="s">
        <v>436</v>
      </c>
      <c r="C142" s="15" t="s">
        <v>437</v>
      </c>
      <c r="D142" s="15">
        <v>175</v>
      </c>
    </row>
    <row r="143" spans="1:4">
      <c r="A143" s="15" t="s">
        <v>438</v>
      </c>
      <c r="B143" s="15" t="s">
        <v>439</v>
      </c>
      <c r="C143" s="15" t="s">
        <v>440</v>
      </c>
      <c r="D143" s="15">
        <v>484</v>
      </c>
    </row>
    <row r="144" spans="1:4">
      <c r="A144" s="15" t="s">
        <v>441</v>
      </c>
      <c r="B144" s="15" t="s">
        <v>442</v>
      </c>
      <c r="C144" s="15" t="s">
        <v>443</v>
      </c>
      <c r="D144" s="15">
        <v>583</v>
      </c>
    </row>
    <row r="145" spans="1:4">
      <c r="A145" s="15" t="s">
        <v>444</v>
      </c>
      <c r="B145" s="15" t="s">
        <v>445</v>
      </c>
      <c r="C145" s="15" t="s">
        <v>446</v>
      </c>
      <c r="D145" s="15">
        <v>498</v>
      </c>
    </row>
    <row r="146" spans="1:4">
      <c r="A146" s="15" t="s">
        <v>447</v>
      </c>
      <c r="B146" s="15" t="s">
        <v>448</v>
      </c>
      <c r="C146" s="15" t="s">
        <v>449</v>
      </c>
      <c r="D146" s="15">
        <v>492</v>
      </c>
    </row>
    <row r="147" spans="1:4">
      <c r="A147" s="15" t="s">
        <v>450</v>
      </c>
      <c r="B147" s="15" t="s">
        <v>451</v>
      </c>
      <c r="C147" s="15" t="s">
        <v>452</v>
      </c>
      <c r="D147" s="15">
        <v>496</v>
      </c>
    </row>
    <row r="148" spans="1:4">
      <c r="A148" s="15" t="s">
        <v>453</v>
      </c>
      <c r="B148" s="15" t="s">
        <v>454</v>
      </c>
      <c r="C148" s="15" t="s">
        <v>455</v>
      </c>
      <c r="D148" s="15">
        <v>499</v>
      </c>
    </row>
    <row r="149" spans="1:4">
      <c r="A149" s="15" t="s">
        <v>456</v>
      </c>
      <c r="B149" s="15" t="s">
        <v>457</v>
      </c>
      <c r="C149" s="15" t="s">
        <v>458</v>
      </c>
      <c r="D149" s="15">
        <v>500</v>
      </c>
    </row>
    <row r="150" spans="1:4">
      <c r="A150" s="15" t="s">
        <v>459</v>
      </c>
      <c r="B150" s="15" t="s">
        <v>460</v>
      </c>
      <c r="C150" s="15" t="s">
        <v>461</v>
      </c>
      <c r="D150" s="15">
        <v>504</v>
      </c>
    </row>
    <row r="151" spans="1:4">
      <c r="A151" s="15" t="s">
        <v>462</v>
      </c>
      <c r="B151" s="15" t="s">
        <v>463</v>
      </c>
      <c r="C151" s="15" t="s">
        <v>464</v>
      </c>
      <c r="D151" s="15">
        <v>508</v>
      </c>
    </row>
    <row r="152" spans="1:4">
      <c r="A152" s="15" t="s">
        <v>14</v>
      </c>
      <c r="B152" s="15" t="s">
        <v>465</v>
      </c>
      <c r="C152" s="15" t="s">
        <v>466</v>
      </c>
      <c r="D152" s="15">
        <v>104</v>
      </c>
    </row>
    <row r="153" spans="1:4">
      <c r="A153" s="15" t="s">
        <v>467</v>
      </c>
      <c r="B153" s="15" t="s">
        <v>468</v>
      </c>
      <c r="C153" s="15" t="s">
        <v>469</v>
      </c>
      <c r="D153" s="15">
        <v>516</v>
      </c>
    </row>
    <row r="154" spans="1:4">
      <c r="A154" s="15" t="s">
        <v>470</v>
      </c>
      <c r="B154" s="15" t="s">
        <v>471</v>
      </c>
      <c r="C154" s="15" t="s">
        <v>472</v>
      </c>
      <c r="D154" s="15">
        <v>520</v>
      </c>
    </row>
    <row r="155" spans="1:4">
      <c r="A155" s="15" t="s">
        <v>473</v>
      </c>
      <c r="B155" s="15" t="s">
        <v>474</v>
      </c>
      <c r="C155" s="15" t="s">
        <v>475</v>
      </c>
      <c r="D155" s="15">
        <v>524</v>
      </c>
    </row>
    <row r="156" spans="1:4">
      <c r="A156" s="15" t="s">
        <v>476</v>
      </c>
      <c r="B156" s="15" t="s">
        <v>477</v>
      </c>
      <c r="C156" s="15" t="s">
        <v>478</v>
      </c>
      <c r="D156" s="15">
        <v>528</v>
      </c>
    </row>
    <row r="157" spans="1:4">
      <c r="A157" s="15" t="s">
        <v>479</v>
      </c>
      <c r="B157" s="15" t="s">
        <v>480</v>
      </c>
      <c r="C157" s="15" t="s">
        <v>481</v>
      </c>
      <c r="D157" s="15">
        <v>540</v>
      </c>
    </row>
    <row r="158" spans="1:4">
      <c r="A158" s="15" t="s">
        <v>482</v>
      </c>
      <c r="B158" s="15" t="s">
        <v>483</v>
      </c>
      <c r="C158" s="15" t="s">
        <v>484</v>
      </c>
      <c r="D158" s="15">
        <v>554</v>
      </c>
    </row>
    <row r="159" spans="1:4">
      <c r="A159" s="15" t="s">
        <v>485</v>
      </c>
      <c r="B159" s="15" t="s">
        <v>486</v>
      </c>
      <c r="C159" s="15" t="s">
        <v>487</v>
      </c>
      <c r="D159" s="15">
        <v>558</v>
      </c>
    </row>
    <row r="160" spans="1:4">
      <c r="A160" s="15" t="s">
        <v>488</v>
      </c>
      <c r="B160" s="15" t="s">
        <v>489</v>
      </c>
      <c r="C160" s="15" t="s">
        <v>490</v>
      </c>
      <c r="D160" s="15">
        <v>562</v>
      </c>
    </row>
    <row r="161" spans="1:4">
      <c r="A161" s="15" t="s">
        <v>491</v>
      </c>
      <c r="B161" s="15" t="s">
        <v>492</v>
      </c>
      <c r="C161" s="15" t="s">
        <v>493</v>
      </c>
      <c r="D161" s="15">
        <v>566</v>
      </c>
    </row>
    <row r="162" spans="1:4">
      <c r="A162" s="15" t="s">
        <v>494</v>
      </c>
      <c r="B162" s="15" t="s">
        <v>495</v>
      </c>
      <c r="C162" s="15" t="s">
        <v>496</v>
      </c>
      <c r="D162" s="15">
        <v>570</v>
      </c>
    </row>
    <row r="163" spans="1:4">
      <c r="A163" s="15" t="s">
        <v>497</v>
      </c>
      <c r="B163" s="15" t="s">
        <v>498</v>
      </c>
      <c r="C163" s="15" t="s">
        <v>499</v>
      </c>
      <c r="D163" s="15">
        <v>574</v>
      </c>
    </row>
    <row r="164" spans="1:4">
      <c r="A164" s="15" t="s">
        <v>500</v>
      </c>
      <c r="B164" s="15" t="s">
        <v>501</v>
      </c>
      <c r="C164" s="15" t="s">
        <v>502</v>
      </c>
      <c r="D164" s="15">
        <v>580</v>
      </c>
    </row>
    <row r="165" spans="1:4">
      <c r="A165" s="15" t="s">
        <v>503</v>
      </c>
      <c r="B165" s="15" t="s">
        <v>504</v>
      </c>
      <c r="C165" s="15" t="s">
        <v>505</v>
      </c>
      <c r="D165" s="15">
        <v>578</v>
      </c>
    </row>
    <row r="166" spans="1:4">
      <c r="A166" s="15" t="s">
        <v>506</v>
      </c>
      <c r="B166" s="15" t="s">
        <v>507</v>
      </c>
      <c r="C166" s="15" t="s">
        <v>508</v>
      </c>
      <c r="D166" s="15">
        <v>512</v>
      </c>
    </row>
    <row r="167" spans="1:4">
      <c r="A167" s="15" t="s">
        <v>509</v>
      </c>
      <c r="B167" s="15" t="s">
        <v>510</v>
      </c>
      <c r="C167" s="15" t="s">
        <v>511</v>
      </c>
      <c r="D167" s="15">
        <v>586</v>
      </c>
    </row>
    <row r="168" spans="1:4">
      <c r="A168" s="15" t="s">
        <v>512</v>
      </c>
      <c r="B168" s="15" t="s">
        <v>513</v>
      </c>
      <c r="C168" s="15" t="s">
        <v>514</v>
      </c>
      <c r="D168" s="15">
        <v>585</v>
      </c>
    </row>
    <row r="169" spans="1:4">
      <c r="A169" s="15" t="s">
        <v>515</v>
      </c>
      <c r="B169" s="15" t="s">
        <v>516</v>
      </c>
      <c r="C169" s="15" t="s">
        <v>517</v>
      </c>
      <c r="D169" s="15">
        <v>275</v>
      </c>
    </row>
    <row r="170" spans="1:4">
      <c r="A170" s="15" t="s">
        <v>518</v>
      </c>
      <c r="B170" s="15" t="s">
        <v>519</v>
      </c>
      <c r="C170" s="15" t="s">
        <v>520</v>
      </c>
      <c r="D170" s="15">
        <v>591</v>
      </c>
    </row>
    <row r="171" spans="1:4">
      <c r="A171" s="15" t="s">
        <v>521</v>
      </c>
      <c r="B171" s="15" t="s">
        <v>522</v>
      </c>
      <c r="C171" s="15" t="s">
        <v>523</v>
      </c>
      <c r="D171" s="15">
        <v>598</v>
      </c>
    </row>
    <row r="172" spans="1:4">
      <c r="A172" s="15" t="s">
        <v>524</v>
      </c>
      <c r="B172" s="15" t="s">
        <v>525</v>
      </c>
      <c r="C172" s="15" t="s">
        <v>526</v>
      </c>
      <c r="D172" s="15">
        <v>600</v>
      </c>
    </row>
    <row r="173" spans="1:4">
      <c r="A173" s="15" t="s">
        <v>527</v>
      </c>
      <c r="B173" s="15" t="s">
        <v>528</v>
      </c>
      <c r="C173" s="15" t="s">
        <v>529</v>
      </c>
      <c r="D173" s="15">
        <v>604</v>
      </c>
    </row>
    <row r="174" spans="1:4">
      <c r="A174" s="15" t="s">
        <v>530</v>
      </c>
      <c r="B174" s="15" t="s">
        <v>531</v>
      </c>
      <c r="C174" s="15" t="s">
        <v>532</v>
      </c>
      <c r="D174" s="15">
        <v>608</v>
      </c>
    </row>
    <row r="175" spans="1:4">
      <c r="A175" s="15" t="s">
        <v>533</v>
      </c>
      <c r="B175" s="15" t="s">
        <v>534</v>
      </c>
      <c r="C175" s="15" t="s">
        <v>535</v>
      </c>
      <c r="D175" s="15">
        <v>612</v>
      </c>
    </row>
    <row r="176" spans="1:4">
      <c r="A176" s="15" t="s">
        <v>536</v>
      </c>
      <c r="B176" s="15" t="s">
        <v>537</v>
      </c>
      <c r="C176" s="15" t="s">
        <v>538</v>
      </c>
      <c r="D176" s="15">
        <v>616</v>
      </c>
    </row>
    <row r="177" spans="1:4">
      <c r="A177" s="15" t="s">
        <v>539</v>
      </c>
      <c r="B177" s="15" t="s">
        <v>540</v>
      </c>
      <c r="C177" s="15" t="s">
        <v>541</v>
      </c>
      <c r="D177" s="15">
        <v>620</v>
      </c>
    </row>
    <row r="178" spans="1:4">
      <c r="A178" s="15" t="s">
        <v>542</v>
      </c>
      <c r="B178" s="15" t="s">
        <v>543</v>
      </c>
      <c r="C178" s="15" t="s">
        <v>544</v>
      </c>
      <c r="D178" s="15">
        <v>630</v>
      </c>
    </row>
    <row r="179" spans="1:4">
      <c r="A179" s="15" t="s">
        <v>545</v>
      </c>
      <c r="B179" s="15" t="s">
        <v>546</v>
      </c>
      <c r="C179" s="15" t="s">
        <v>547</v>
      </c>
      <c r="D179" s="15">
        <v>634</v>
      </c>
    </row>
    <row r="180" spans="1:4">
      <c r="A180" s="15" t="s">
        <v>548</v>
      </c>
      <c r="B180" s="15" t="s">
        <v>549</v>
      </c>
      <c r="C180" s="15" t="s">
        <v>550</v>
      </c>
      <c r="D180" s="15">
        <v>807</v>
      </c>
    </row>
    <row r="181" spans="1:4">
      <c r="A181" s="15" t="s">
        <v>551</v>
      </c>
      <c r="B181" s="15" t="s">
        <v>552</v>
      </c>
      <c r="C181" s="15" t="s">
        <v>553</v>
      </c>
      <c r="D181" s="15">
        <v>642</v>
      </c>
    </row>
    <row r="182" spans="1:4">
      <c r="A182" s="15" t="s">
        <v>554</v>
      </c>
      <c r="B182" s="15" t="s">
        <v>555</v>
      </c>
      <c r="C182" s="15" t="s">
        <v>556</v>
      </c>
      <c r="D182" s="15">
        <v>643</v>
      </c>
    </row>
    <row r="183" spans="1:4">
      <c r="A183" s="15" t="s">
        <v>557</v>
      </c>
      <c r="B183" s="15" t="s">
        <v>558</v>
      </c>
      <c r="C183" s="15" t="s">
        <v>559</v>
      </c>
      <c r="D183" s="15">
        <v>646</v>
      </c>
    </row>
    <row r="184" spans="1:4">
      <c r="A184" s="15" t="s">
        <v>560</v>
      </c>
      <c r="B184" s="15" t="s">
        <v>561</v>
      </c>
      <c r="C184" s="15" t="s">
        <v>562</v>
      </c>
      <c r="D184" s="15">
        <v>638</v>
      </c>
    </row>
    <row r="185" spans="1:4">
      <c r="A185" s="15" t="s">
        <v>563</v>
      </c>
      <c r="B185" s="15" t="s">
        <v>564</v>
      </c>
      <c r="C185" s="15" t="s">
        <v>565</v>
      </c>
      <c r="D185" s="15">
        <v>652</v>
      </c>
    </row>
    <row r="186" spans="1:4">
      <c r="A186" s="15" t="s">
        <v>566</v>
      </c>
      <c r="B186" s="15" t="s">
        <v>567</v>
      </c>
      <c r="C186" s="15" t="s">
        <v>568</v>
      </c>
      <c r="D186" s="15">
        <v>654</v>
      </c>
    </row>
    <row r="187" spans="1:4">
      <c r="A187" s="15" t="s">
        <v>569</v>
      </c>
      <c r="B187" s="15" t="s">
        <v>570</v>
      </c>
      <c r="C187" s="15" t="s">
        <v>571</v>
      </c>
      <c r="D187" s="15">
        <v>659</v>
      </c>
    </row>
    <row r="188" spans="1:4">
      <c r="A188" s="15" t="s">
        <v>572</v>
      </c>
      <c r="B188" s="15" t="s">
        <v>573</v>
      </c>
      <c r="C188" s="15" t="s">
        <v>574</v>
      </c>
      <c r="D188" s="15">
        <v>662</v>
      </c>
    </row>
    <row r="189" spans="1:4">
      <c r="A189" s="15" t="s">
        <v>575</v>
      </c>
      <c r="B189" s="15" t="s">
        <v>576</v>
      </c>
      <c r="C189" s="15" t="s">
        <v>577</v>
      </c>
      <c r="D189" s="15">
        <v>663</v>
      </c>
    </row>
    <row r="190" spans="1:4">
      <c r="A190" s="15" t="s">
        <v>578</v>
      </c>
      <c r="B190" s="15" t="s">
        <v>579</v>
      </c>
      <c r="C190" s="15" t="s">
        <v>580</v>
      </c>
      <c r="D190" s="15">
        <v>666</v>
      </c>
    </row>
    <row r="191" spans="1:4">
      <c r="A191" s="15" t="s">
        <v>581</v>
      </c>
      <c r="B191" s="15" t="s">
        <v>582</v>
      </c>
      <c r="C191" s="15" t="s">
        <v>583</v>
      </c>
      <c r="D191" s="15">
        <v>670</v>
      </c>
    </row>
    <row r="192" spans="1:4">
      <c r="A192" s="15" t="s">
        <v>584</v>
      </c>
      <c r="B192" s="15" t="s">
        <v>585</v>
      </c>
      <c r="C192" s="15" t="s">
        <v>586</v>
      </c>
      <c r="D192" s="15">
        <v>882</v>
      </c>
    </row>
    <row r="193" spans="1:4">
      <c r="A193" s="15" t="s">
        <v>587</v>
      </c>
      <c r="B193" s="15" t="s">
        <v>588</v>
      </c>
      <c r="C193" s="15" t="s">
        <v>589</v>
      </c>
      <c r="D193" s="15">
        <v>674</v>
      </c>
    </row>
    <row r="194" spans="1:4">
      <c r="A194" s="15" t="s">
        <v>590</v>
      </c>
      <c r="B194" s="15" t="s">
        <v>591</v>
      </c>
      <c r="C194" s="15" t="s">
        <v>592</v>
      </c>
      <c r="D194" s="15">
        <v>678</v>
      </c>
    </row>
    <row r="195" spans="1:4">
      <c r="A195" s="15" t="s">
        <v>593</v>
      </c>
      <c r="B195" s="15" t="s">
        <v>594</v>
      </c>
      <c r="C195" s="15" t="s">
        <v>595</v>
      </c>
      <c r="D195" s="15">
        <v>682</v>
      </c>
    </row>
    <row r="196" spans="1:4">
      <c r="A196" s="15" t="s">
        <v>596</v>
      </c>
      <c r="B196" s="15" t="s">
        <v>597</v>
      </c>
      <c r="C196" s="15" t="s">
        <v>598</v>
      </c>
      <c r="D196" s="15">
        <v>686</v>
      </c>
    </row>
    <row r="197" spans="1:4">
      <c r="A197" s="15" t="s">
        <v>599</v>
      </c>
      <c r="B197" s="15" t="s">
        <v>600</v>
      </c>
      <c r="C197" s="15" t="s">
        <v>601</v>
      </c>
      <c r="D197" s="15">
        <v>688</v>
      </c>
    </row>
    <row r="198" spans="1:4">
      <c r="A198" s="15" t="s">
        <v>602</v>
      </c>
      <c r="B198" s="15" t="s">
        <v>603</v>
      </c>
      <c r="C198" s="15" t="s">
        <v>604</v>
      </c>
      <c r="D198" s="15">
        <v>690</v>
      </c>
    </row>
    <row r="199" spans="1:4">
      <c r="A199" s="15" t="s">
        <v>605</v>
      </c>
      <c r="B199" s="15" t="s">
        <v>606</v>
      </c>
      <c r="C199" s="15" t="s">
        <v>607</v>
      </c>
      <c r="D199" s="15">
        <v>694</v>
      </c>
    </row>
    <row r="200" spans="1:4">
      <c r="A200" s="15" t="s">
        <v>12</v>
      </c>
      <c r="B200" s="15" t="s">
        <v>608</v>
      </c>
      <c r="C200" s="15" t="s">
        <v>609</v>
      </c>
      <c r="D200" s="15">
        <v>702</v>
      </c>
    </row>
    <row r="201" spans="1:4">
      <c r="A201" s="15" t="s">
        <v>610</v>
      </c>
      <c r="B201" s="15" t="s">
        <v>611</v>
      </c>
      <c r="C201" s="15" t="s">
        <v>612</v>
      </c>
      <c r="D201" s="15">
        <v>534</v>
      </c>
    </row>
    <row r="202" spans="1:4">
      <c r="A202" s="15" t="s">
        <v>613</v>
      </c>
      <c r="B202" s="15" t="s">
        <v>614</v>
      </c>
      <c r="C202" s="15" t="s">
        <v>615</v>
      </c>
      <c r="D202" s="15">
        <v>703</v>
      </c>
    </row>
    <row r="203" spans="1:4">
      <c r="A203" s="15" t="s">
        <v>616</v>
      </c>
      <c r="B203" s="15" t="s">
        <v>617</v>
      </c>
      <c r="C203" s="15" t="s">
        <v>618</v>
      </c>
      <c r="D203" s="15">
        <v>705</v>
      </c>
    </row>
    <row r="204" spans="1:4">
      <c r="A204" s="15" t="s">
        <v>619</v>
      </c>
      <c r="B204" s="15" t="s">
        <v>620</v>
      </c>
      <c r="C204" s="15" t="s">
        <v>621</v>
      </c>
      <c r="D204" s="15">
        <v>90</v>
      </c>
    </row>
    <row r="205" spans="1:4">
      <c r="A205" s="15" t="s">
        <v>622</v>
      </c>
      <c r="B205" s="15" t="s">
        <v>623</v>
      </c>
      <c r="C205" s="15" t="s">
        <v>624</v>
      </c>
      <c r="D205" s="15">
        <v>706</v>
      </c>
    </row>
    <row r="206" spans="1:4">
      <c r="A206" s="15" t="s">
        <v>625</v>
      </c>
      <c r="B206" s="15" t="s">
        <v>626</v>
      </c>
      <c r="C206" s="15" t="s">
        <v>627</v>
      </c>
      <c r="D206" s="15">
        <v>710</v>
      </c>
    </row>
    <row r="207" spans="1:4">
      <c r="A207" s="15" t="s">
        <v>628</v>
      </c>
      <c r="B207" s="15" t="s">
        <v>629</v>
      </c>
      <c r="C207" s="15" t="s">
        <v>630</v>
      </c>
      <c r="D207" s="15">
        <v>239</v>
      </c>
    </row>
    <row r="208" spans="1:4">
      <c r="A208" s="15" t="s">
        <v>631</v>
      </c>
      <c r="B208" s="15" t="s">
        <v>632</v>
      </c>
      <c r="C208" s="15" t="s">
        <v>633</v>
      </c>
      <c r="D208" s="15">
        <v>728</v>
      </c>
    </row>
    <row r="209" spans="1:4">
      <c r="A209" s="15" t="s">
        <v>634</v>
      </c>
      <c r="B209" s="15" t="s">
        <v>635</v>
      </c>
      <c r="C209" s="15" t="s">
        <v>636</v>
      </c>
      <c r="D209" s="15">
        <v>724</v>
      </c>
    </row>
    <row r="210" spans="1:4">
      <c r="A210" s="15" t="s">
        <v>637</v>
      </c>
      <c r="B210" s="15" t="s">
        <v>638</v>
      </c>
      <c r="C210" s="15" t="s">
        <v>639</v>
      </c>
      <c r="D210" s="15">
        <v>144</v>
      </c>
    </row>
    <row r="211" spans="1:4">
      <c r="A211" s="15" t="s">
        <v>640</v>
      </c>
      <c r="B211" s="15" t="s">
        <v>641</v>
      </c>
      <c r="C211" s="15" t="s">
        <v>642</v>
      </c>
      <c r="D211" s="15">
        <v>729</v>
      </c>
    </row>
    <row r="212" spans="1:4">
      <c r="A212" s="15" t="s">
        <v>643</v>
      </c>
      <c r="B212" s="15" t="s">
        <v>644</v>
      </c>
      <c r="C212" s="15" t="s">
        <v>645</v>
      </c>
      <c r="D212" s="15">
        <v>740</v>
      </c>
    </row>
    <row r="213" spans="1:4">
      <c r="A213" s="15" t="s">
        <v>646</v>
      </c>
      <c r="B213" s="15" t="s">
        <v>647</v>
      </c>
      <c r="C213" s="15" t="s">
        <v>648</v>
      </c>
      <c r="D213" s="15">
        <v>744</v>
      </c>
    </row>
    <row r="214" spans="1:4">
      <c r="A214" s="15" t="s">
        <v>649</v>
      </c>
      <c r="B214" s="15" t="s">
        <v>650</v>
      </c>
      <c r="C214" s="15" t="s">
        <v>651</v>
      </c>
      <c r="D214" s="15">
        <v>752</v>
      </c>
    </row>
    <row r="215" spans="1:4">
      <c r="A215" s="15" t="s">
        <v>652</v>
      </c>
      <c r="B215" s="15" t="s">
        <v>653</v>
      </c>
      <c r="C215" s="15" t="s">
        <v>654</v>
      </c>
      <c r="D215" s="15">
        <v>756</v>
      </c>
    </row>
    <row r="216" spans="1:4">
      <c r="A216" s="15" t="s">
        <v>655</v>
      </c>
      <c r="B216" s="15" t="s">
        <v>656</v>
      </c>
      <c r="C216" s="15" t="s">
        <v>657</v>
      </c>
      <c r="D216" s="15">
        <v>760</v>
      </c>
    </row>
    <row r="217" spans="1:4">
      <c r="A217" s="15" t="s">
        <v>658</v>
      </c>
      <c r="B217" s="15" t="s">
        <v>659</v>
      </c>
      <c r="C217" s="15" t="s">
        <v>660</v>
      </c>
      <c r="D217" s="15">
        <v>158</v>
      </c>
    </row>
    <row r="218" spans="1:4">
      <c r="A218" s="15" t="s">
        <v>661</v>
      </c>
      <c r="B218" s="15" t="s">
        <v>662</v>
      </c>
      <c r="C218" s="15" t="s">
        <v>663</v>
      </c>
      <c r="D218" s="15">
        <v>762</v>
      </c>
    </row>
    <row r="219" spans="1:4">
      <c r="A219" s="15" t="s">
        <v>664</v>
      </c>
      <c r="B219" s="15" t="s">
        <v>665</v>
      </c>
      <c r="C219" s="15" t="s">
        <v>666</v>
      </c>
      <c r="D219" s="15">
        <v>834</v>
      </c>
    </row>
    <row r="220" spans="1:4">
      <c r="A220" s="15" t="s">
        <v>13</v>
      </c>
      <c r="B220" s="15" t="s">
        <v>667</v>
      </c>
      <c r="C220" s="15" t="s">
        <v>668</v>
      </c>
      <c r="D220" s="15">
        <v>764</v>
      </c>
    </row>
    <row r="221" spans="1:4">
      <c r="A221" s="15" t="s">
        <v>669</v>
      </c>
      <c r="B221" s="15" t="s">
        <v>670</v>
      </c>
      <c r="C221" s="15" t="s">
        <v>671</v>
      </c>
      <c r="D221" s="15">
        <v>626</v>
      </c>
    </row>
    <row r="222" spans="1:4">
      <c r="A222" s="15" t="s">
        <v>672</v>
      </c>
      <c r="B222" s="15" t="s">
        <v>673</v>
      </c>
      <c r="C222" s="15" t="s">
        <v>674</v>
      </c>
      <c r="D222" s="15">
        <v>768</v>
      </c>
    </row>
    <row r="223" spans="1:4">
      <c r="A223" s="15" t="s">
        <v>675</v>
      </c>
      <c r="B223" s="15" t="s">
        <v>676</v>
      </c>
      <c r="C223" s="15" t="s">
        <v>677</v>
      </c>
      <c r="D223" s="15">
        <v>772</v>
      </c>
    </row>
    <row r="224" spans="1:4">
      <c r="A224" s="15" t="s">
        <v>678</v>
      </c>
      <c r="B224" s="15" t="s">
        <v>679</v>
      </c>
      <c r="C224" s="15" t="s">
        <v>680</v>
      </c>
      <c r="D224" s="15">
        <v>776</v>
      </c>
    </row>
    <row r="225" spans="1:4">
      <c r="A225" s="15" t="s">
        <v>681</v>
      </c>
      <c r="B225" s="15" t="s">
        <v>682</v>
      </c>
      <c r="C225" s="15" t="s">
        <v>683</v>
      </c>
      <c r="D225" s="15">
        <v>780</v>
      </c>
    </row>
    <row r="226" spans="1:4">
      <c r="A226" s="15" t="s">
        <v>684</v>
      </c>
      <c r="B226" s="15" t="s">
        <v>685</v>
      </c>
      <c r="C226" s="15" t="s">
        <v>686</v>
      </c>
      <c r="D226" s="15">
        <v>788</v>
      </c>
    </row>
    <row r="227" spans="1:4">
      <c r="A227" s="15" t="s">
        <v>687</v>
      </c>
      <c r="B227" s="15" t="s">
        <v>688</v>
      </c>
      <c r="C227" s="15" t="s">
        <v>689</v>
      </c>
      <c r="D227" s="15">
        <v>792</v>
      </c>
    </row>
    <row r="228" spans="1:4">
      <c r="A228" s="15" t="s">
        <v>690</v>
      </c>
      <c r="B228" s="15" t="s">
        <v>691</v>
      </c>
      <c r="C228" s="15" t="s">
        <v>692</v>
      </c>
      <c r="D228" s="15">
        <v>795</v>
      </c>
    </row>
    <row r="229" spans="1:4">
      <c r="A229" s="15" t="s">
        <v>693</v>
      </c>
      <c r="B229" s="15" t="s">
        <v>694</v>
      </c>
      <c r="C229" s="15" t="s">
        <v>695</v>
      </c>
      <c r="D229" s="15">
        <v>796</v>
      </c>
    </row>
    <row r="230" spans="1:4">
      <c r="A230" s="15" t="s">
        <v>696</v>
      </c>
      <c r="B230" s="15" t="s">
        <v>697</v>
      </c>
      <c r="C230" s="15" t="s">
        <v>698</v>
      </c>
      <c r="D230" s="15">
        <v>798</v>
      </c>
    </row>
    <row r="231" spans="1:4">
      <c r="A231" s="15" t="s">
        <v>699</v>
      </c>
      <c r="B231" s="15" t="s">
        <v>700</v>
      </c>
      <c r="C231" s="15" t="s">
        <v>701</v>
      </c>
      <c r="D231" s="15">
        <v>800</v>
      </c>
    </row>
    <row r="232" spans="1:4">
      <c r="A232" s="15" t="s">
        <v>702</v>
      </c>
      <c r="B232" s="15" t="s">
        <v>703</v>
      </c>
      <c r="C232" s="15" t="s">
        <v>704</v>
      </c>
      <c r="D232" s="15">
        <v>804</v>
      </c>
    </row>
    <row r="233" spans="1:4">
      <c r="A233" s="15" t="s">
        <v>705</v>
      </c>
      <c r="B233" s="15" t="s">
        <v>706</v>
      </c>
      <c r="C233" s="15" t="s">
        <v>707</v>
      </c>
      <c r="D233" s="15">
        <v>784</v>
      </c>
    </row>
    <row r="234" spans="1:4">
      <c r="A234" s="15" t="s">
        <v>708</v>
      </c>
      <c r="B234" s="15" t="s">
        <v>709</v>
      </c>
      <c r="C234" s="15" t="s">
        <v>710</v>
      </c>
      <c r="D234" s="15">
        <v>826</v>
      </c>
    </row>
    <row r="235" spans="1:4">
      <c r="A235" s="15" t="s">
        <v>711</v>
      </c>
      <c r="B235" s="15" t="s">
        <v>712</v>
      </c>
      <c r="C235" s="15" t="s">
        <v>713</v>
      </c>
      <c r="D235" s="15">
        <v>581</v>
      </c>
    </row>
    <row r="236" spans="1:4">
      <c r="A236" s="15" t="s">
        <v>714</v>
      </c>
      <c r="B236" s="15" t="s">
        <v>715</v>
      </c>
      <c r="C236" s="15" t="s">
        <v>716</v>
      </c>
      <c r="D236" s="15">
        <v>840</v>
      </c>
    </row>
    <row r="237" spans="1:4">
      <c r="A237" s="15" t="s">
        <v>717</v>
      </c>
      <c r="B237" s="15" t="s">
        <v>718</v>
      </c>
      <c r="C237" s="15" t="s">
        <v>719</v>
      </c>
      <c r="D237" s="15">
        <v>858</v>
      </c>
    </row>
    <row r="238" spans="1:4">
      <c r="A238" s="15" t="s">
        <v>720</v>
      </c>
      <c r="B238" s="15" t="s">
        <v>721</v>
      </c>
      <c r="C238" s="15" t="s">
        <v>722</v>
      </c>
      <c r="D238" s="15">
        <v>860</v>
      </c>
    </row>
    <row r="239" spans="1:4">
      <c r="A239" s="15" t="s">
        <v>723</v>
      </c>
      <c r="B239" s="15" t="s">
        <v>724</v>
      </c>
      <c r="C239" s="15" t="s">
        <v>725</v>
      </c>
      <c r="D239" s="15">
        <v>548</v>
      </c>
    </row>
    <row r="240" spans="1:4">
      <c r="A240" s="15" t="s">
        <v>726</v>
      </c>
      <c r="B240" s="15" t="s">
        <v>727</v>
      </c>
      <c r="C240" s="15" t="s">
        <v>728</v>
      </c>
      <c r="D240" s="15">
        <v>862</v>
      </c>
    </row>
    <row r="241" spans="1:4">
      <c r="A241" s="15" t="s">
        <v>16</v>
      </c>
      <c r="B241" s="15" t="s">
        <v>729</v>
      </c>
      <c r="C241" s="15" t="s">
        <v>730</v>
      </c>
      <c r="D241" s="15">
        <v>704</v>
      </c>
    </row>
    <row r="242" spans="1:4">
      <c r="A242" s="15" t="s">
        <v>731</v>
      </c>
      <c r="B242" s="15" t="s">
        <v>732</v>
      </c>
      <c r="C242" s="15" t="s">
        <v>733</v>
      </c>
      <c r="D242" s="15">
        <v>92</v>
      </c>
    </row>
    <row r="243" spans="1:4">
      <c r="A243" s="15" t="s">
        <v>734</v>
      </c>
      <c r="B243" s="15" t="s">
        <v>735</v>
      </c>
      <c r="C243" s="15" t="s">
        <v>736</v>
      </c>
      <c r="D243" s="15">
        <v>850</v>
      </c>
    </row>
    <row r="244" spans="1:4">
      <c r="A244" s="15" t="s">
        <v>737</v>
      </c>
      <c r="B244" s="15" t="s">
        <v>738</v>
      </c>
      <c r="C244" s="15" t="s">
        <v>739</v>
      </c>
      <c r="D244" s="15">
        <v>876</v>
      </c>
    </row>
    <row r="245" spans="1:4">
      <c r="A245" s="15" t="s">
        <v>740</v>
      </c>
      <c r="B245" s="15" t="s">
        <v>741</v>
      </c>
      <c r="C245" s="15" t="s">
        <v>742</v>
      </c>
      <c r="D245" s="15">
        <v>732</v>
      </c>
    </row>
    <row r="246" spans="1:4">
      <c r="A246" s="15" t="s">
        <v>743</v>
      </c>
      <c r="B246" s="15" t="s">
        <v>744</v>
      </c>
      <c r="C246" s="15" t="s">
        <v>745</v>
      </c>
      <c r="D246" s="15">
        <v>887</v>
      </c>
    </row>
    <row r="247" spans="1:4">
      <c r="A247" s="15" t="s">
        <v>746</v>
      </c>
      <c r="B247" s="15" t="s">
        <v>747</v>
      </c>
      <c r="C247" s="15" t="s">
        <v>748</v>
      </c>
      <c r="D247" s="15">
        <v>894</v>
      </c>
    </row>
    <row r="248" spans="1:4">
      <c r="A248" s="15" t="s">
        <v>749</v>
      </c>
      <c r="B248" s="15" t="s">
        <v>750</v>
      </c>
      <c r="C248" s="15" t="s">
        <v>751</v>
      </c>
      <c r="D248" s="15">
        <v>716</v>
      </c>
    </row>
    <row r="249" spans="1:4">
      <c r="A249" s="15" t="s">
        <v>752</v>
      </c>
      <c r="B249" s="15" t="s">
        <v>753</v>
      </c>
      <c r="C249" s="15" t="s">
        <v>754</v>
      </c>
      <c r="D249" s="15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5CE53-6423-3541-A56C-0582158BA7A2}">
  <dimension ref="B1:L23"/>
  <sheetViews>
    <sheetView workbookViewId="0">
      <selection activeCell="H6" sqref="H6"/>
    </sheetView>
  </sheetViews>
  <sheetFormatPr baseColWidth="10" defaultRowHeight="16"/>
  <cols>
    <col min="2" max="2" width="12.33203125" bestFit="1" customWidth="1"/>
    <col min="3" max="3" width="13.1640625" customWidth="1"/>
    <col min="5" max="5" width="22.6640625" bestFit="1" customWidth="1"/>
    <col min="6" max="6" width="22.33203125" bestFit="1" customWidth="1"/>
    <col min="7" max="7" width="13.1640625" bestFit="1" customWidth="1"/>
    <col min="8" max="8" width="24.5" bestFit="1" customWidth="1"/>
    <col min="9" max="9" width="17.6640625" bestFit="1" customWidth="1"/>
    <col min="10" max="10" width="22.1640625" bestFit="1" customWidth="1"/>
    <col min="11" max="11" width="17.6640625" bestFit="1" customWidth="1"/>
    <col min="12" max="12" width="17.33203125" bestFit="1" customWidth="1"/>
  </cols>
  <sheetData>
    <row r="1" spans="2:12" ht="17" thickBot="1"/>
    <row r="2" spans="2:12">
      <c r="B2" t="s">
        <v>817</v>
      </c>
      <c r="C2" t="s">
        <v>818</v>
      </c>
      <c r="D2" t="s">
        <v>819</v>
      </c>
      <c r="E2" t="s">
        <v>820</v>
      </c>
      <c r="F2" t="s">
        <v>821</v>
      </c>
      <c r="G2" t="s">
        <v>822</v>
      </c>
      <c r="H2" t="s">
        <v>823</v>
      </c>
      <c r="I2" t="s">
        <v>824</v>
      </c>
      <c r="J2" s="16" t="s">
        <v>825</v>
      </c>
      <c r="K2" t="s">
        <v>826</v>
      </c>
      <c r="L2" t="s">
        <v>827</v>
      </c>
    </row>
    <row r="3" spans="2:12">
      <c r="B3">
        <v>36</v>
      </c>
      <c r="C3" t="s">
        <v>56</v>
      </c>
      <c r="D3" t="s">
        <v>9</v>
      </c>
      <c r="E3" s="17">
        <v>18296.8567992354</v>
      </c>
      <c r="F3" s="17">
        <v>167612.390130855</v>
      </c>
      <c r="G3" s="18">
        <f>F3-E3</f>
        <v>149315.5333316196</v>
      </c>
      <c r="H3" s="19">
        <f>E3/F3*I3</f>
        <v>36590337.197902627</v>
      </c>
      <c r="I3" s="1">
        <v>335193850</v>
      </c>
      <c r="J3" s="20">
        <f>(I3-H3)/1000</f>
        <v>298603.51280209736</v>
      </c>
      <c r="K3" s="18">
        <f>E3/H3*1000</f>
        <v>0.50004613787172703</v>
      </c>
      <c r="L3" s="18">
        <f>F3/I3*1000</f>
        <v>0.50004613787172703</v>
      </c>
    </row>
    <row r="4" spans="2:12">
      <c r="B4">
        <v>96</v>
      </c>
      <c r="C4" t="s">
        <v>116</v>
      </c>
      <c r="D4" t="s">
        <v>828</v>
      </c>
      <c r="E4" s="17">
        <v>221.19880000000001</v>
      </c>
      <c r="F4">
        <v>0</v>
      </c>
      <c r="G4" s="18">
        <f t="shared" ref="G4:G12" si="0">F4-E4</f>
        <v>-221.19880000000001</v>
      </c>
      <c r="H4" s="1">
        <v>376394.72</v>
      </c>
      <c r="I4" s="1">
        <v>0</v>
      </c>
      <c r="J4" s="20">
        <f t="shared" ref="J4:J12" si="1">(I4-H4)/1000</f>
        <v>-376.39471999999995</v>
      </c>
      <c r="K4" s="18">
        <f t="shared" ref="K4:L12" si="2">E4/H4*1000</f>
        <v>0.58767774425741159</v>
      </c>
      <c r="L4" s="18" t="e">
        <f t="shared" si="2"/>
        <v>#DIV/0!</v>
      </c>
    </row>
    <row r="5" spans="2:12">
      <c r="B5">
        <v>116</v>
      </c>
      <c r="C5" t="s">
        <v>129</v>
      </c>
      <c r="D5" t="s">
        <v>15</v>
      </c>
      <c r="E5" s="17">
        <v>441.86101000000002</v>
      </c>
      <c r="F5">
        <v>0</v>
      </c>
      <c r="G5" s="18">
        <f t="shared" si="0"/>
        <v>-441.86101000000002</v>
      </c>
      <c r="H5" s="1">
        <v>440568</v>
      </c>
      <c r="I5" s="1">
        <v>0</v>
      </c>
      <c r="J5" s="20">
        <f t="shared" si="1"/>
        <v>-440.56799999999998</v>
      </c>
      <c r="K5" s="18">
        <f t="shared" si="2"/>
        <v>1.0029348704399774</v>
      </c>
      <c r="L5" s="18" t="e">
        <f t="shared" si="2"/>
        <v>#DIV/0!</v>
      </c>
    </row>
    <row r="6" spans="2:12">
      <c r="B6">
        <v>360</v>
      </c>
      <c r="C6" t="s">
        <v>324</v>
      </c>
      <c r="D6" t="s">
        <v>1</v>
      </c>
      <c r="E6" s="17">
        <v>24201.466</v>
      </c>
      <c r="F6" s="17">
        <v>897900.41248000006</v>
      </c>
      <c r="G6" s="18">
        <f t="shared" si="0"/>
        <v>873698.94648000004</v>
      </c>
      <c r="H6" s="19">
        <f>E6/F6*I6</f>
        <v>48256888.255555294</v>
      </c>
      <c r="I6" s="1">
        <v>1790382445</v>
      </c>
      <c r="J6" s="20">
        <f t="shared" si="1"/>
        <v>1742125.5567444446</v>
      </c>
      <c r="K6" s="18">
        <f t="shared" si="2"/>
        <v>0.50151319065240285</v>
      </c>
      <c r="L6" s="18">
        <f t="shared" si="2"/>
        <v>0.50151319065240285</v>
      </c>
    </row>
    <row r="7" spans="2:12">
      <c r="B7">
        <v>458</v>
      </c>
      <c r="C7" t="s">
        <v>413</v>
      </c>
      <c r="D7" t="s">
        <v>6</v>
      </c>
      <c r="E7" s="17">
        <v>3400.8510474937002</v>
      </c>
      <c r="F7" s="17">
        <v>263875.480410558</v>
      </c>
      <c r="G7" s="18">
        <f t="shared" si="0"/>
        <v>260474.6293630643</v>
      </c>
      <c r="H7" s="1">
        <v>5680588.8399999999</v>
      </c>
      <c r="I7" s="1">
        <v>517080254</v>
      </c>
      <c r="J7" s="20">
        <f t="shared" si="1"/>
        <v>511399.66516000003</v>
      </c>
      <c r="K7" s="18">
        <f t="shared" si="2"/>
        <v>0.59867931710644628</v>
      </c>
      <c r="L7" s="18">
        <f t="shared" si="2"/>
        <v>0.51031823081482042</v>
      </c>
    </row>
    <row r="8" spans="2:12">
      <c r="B8">
        <v>554</v>
      </c>
      <c r="C8" t="s">
        <v>484</v>
      </c>
      <c r="D8" t="s">
        <v>482</v>
      </c>
      <c r="E8" s="17">
        <v>138.38095855765999</v>
      </c>
      <c r="F8" s="17">
        <v>1.6020653493000001</v>
      </c>
      <c r="G8" s="18">
        <f t="shared" si="0"/>
        <v>-136.77889320835999</v>
      </c>
      <c r="H8" s="1">
        <v>102694.145666856</v>
      </c>
      <c r="I8" s="1">
        <v>602</v>
      </c>
      <c r="J8" s="20">
        <f t="shared" si="1"/>
        <v>-102.092145666856</v>
      </c>
      <c r="K8" s="18">
        <f t="shared" si="2"/>
        <v>1.3475058160235682</v>
      </c>
      <c r="L8" s="18">
        <f t="shared" si="2"/>
        <v>2.6612381217607974</v>
      </c>
    </row>
    <row r="9" spans="2:12">
      <c r="B9">
        <v>608</v>
      </c>
      <c r="C9" t="s">
        <v>532</v>
      </c>
      <c r="D9" t="s">
        <v>780</v>
      </c>
      <c r="E9" s="17">
        <v>4284.3270000000002</v>
      </c>
      <c r="F9" s="17">
        <v>0</v>
      </c>
      <c r="G9" s="18">
        <f t="shared" si="0"/>
        <v>-4284.3270000000002</v>
      </c>
      <c r="H9" s="1">
        <v>11774798.48</v>
      </c>
      <c r="I9" s="1">
        <v>0</v>
      </c>
      <c r="J9" s="20">
        <f t="shared" si="1"/>
        <v>-11774.798480000001</v>
      </c>
      <c r="K9" s="18">
        <f t="shared" si="2"/>
        <v>0.36385565385913937</v>
      </c>
      <c r="L9" s="18" t="e">
        <f t="shared" si="2"/>
        <v>#DIV/0!</v>
      </c>
    </row>
    <row r="10" spans="2:12">
      <c r="B10">
        <v>702</v>
      </c>
      <c r="C10" t="s">
        <v>609</v>
      </c>
      <c r="D10" t="s">
        <v>12</v>
      </c>
      <c r="E10" s="17">
        <v>39031.558790000003</v>
      </c>
      <c r="F10" s="17">
        <v>572.45513000000005</v>
      </c>
      <c r="G10" s="18">
        <f t="shared" si="0"/>
        <v>-38459.103660000001</v>
      </c>
      <c r="H10" s="1">
        <v>62565394.700000003</v>
      </c>
      <c r="I10" s="1">
        <v>25498.32</v>
      </c>
      <c r="J10" s="20">
        <f t="shared" si="1"/>
        <v>-62539.896380000006</v>
      </c>
      <c r="K10" s="18">
        <f t="shared" si="2"/>
        <v>0.6238521946062302</v>
      </c>
      <c r="L10" s="18">
        <f t="shared" si="2"/>
        <v>22.450699889247606</v>
      </c>
    </row>
    <row r="11" spans="2:12">
      <c r="B11">
        <v>764</v>
      </c>
      <c r="C11" t="s">
        <v>668</v>
      </c>
      <c r="D11" t="s">
        <v>13</v>
      </c>
      <c r="E11" s="17">
        <v>247511.74494</v>
      </c>
      <c r="F11" s="17">
        <v>897.40512000000001</v>
      </c>
      <c r="G11" s="18">
        <f t="shared" si="0"/>
        <v>-246614.33981999999</v>
      </c>
      <c r="H11" s="1">
        <v>438447585</v>
      </c>
      <c r="I11" s="1">
        <v>1249373</v>
      </c>
      <c r="J11" s="20">
        <f t="shared" si="1"/>
        <v>-437198.212</v>
      </c>
      <c r="K11" s="18">
        <f t="shared" si="2"/>
        <v>0.56451843597222695</v>
      </c>
      <c r="L11" s="18">
        <f t="shared" si="2"/>
        <v>0.71828438744874434</v>
      </c>
    </row>
    <row r="12" spans="2:12" ht="17" thickBot="1">
      <c r="B12">
        <v>704</v>
      </c>
      <c r="C12" t="s">
        <v>730</v>
      </c>
      <c r="D12" t="s">
        <v>16</v>
      </c>
      <c r="E12" s="17">
        <v>73396.474254999994</v>
      </c>
      <c r="F12" s="17">
        <v>386.10076479999998</v>
      </c>
      <c r="G12" s="18">
        <f t="shared" si="0"/>
        <v>-73010.3734902</v>
      </c>
      <c r="H12" s="1">
        <v>133998529.75148</v>
      </c>
      <c r="I12" s="1">
        <v>699397.17</v>
      </c>
      <c r="J12" s="21">
        <f t="shared" si="1"/>
        <v>-133299.13258147999</v>
      </c>
      <c r="K12" s="18">
        <f t="shared" si="2"/>
        <v>0.54774089231519607</v>
      </c>
      <c r="L12" s="18">
        <f t="shared" si="2"/>
        <v>0.55204793693975041</v>
      </c>
    </row>
    <row r="18" spans="3:8">
      <c r="H18" s="22" t="s">
        <v>829</v>
      </c>
    </row>
    <row r="22" spans="3:8">
      <c r="C22" t="s">
        <v>830</v>
      </c>
    </row>
    <row r="23" spans="3:8">
      <c r="C23" s="3" t="s">
        <v>831</v>
      </c>
    </row>
  </sheetData>
  <conditionalFormatting sqref="G3:G12">
    <cfRule type="cellIs" dxfId="1" priority="2" operator="lessThan">
      <formula>0</formula>
    </cfRule>
  </conditionalFormatting>
  <conditionalFormatting sqref="J3:J12">
    <cfRule type="cellIs" dxfId="0" priority="1" operator="lessThan">
      <formula>0</formula>
    </cfRule>
  </conditionalFormatting>
  <hyperlinks>
    <hyperlink ref="C23" r:id="rId1" xr:uid="{E499F9F8-8049-4F46-819C-8B13161AC68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46BE4-9F0D-9C42-A32B-33BF9EF22DF1}">
  <dimension ref="B1:E18"/>
  <sheetViews>
    <sheetView workbookViewId="0">
      <selection activeCell="E12" sqref="E12"/>
    </sheetView>
  </sheetViews>
  <sheetFormatPr baseColWidth="10" defaultRowHeight="16"/>
  <cols>
    <col min="2" max="2" width="14.6640625" bestFit="1" customWidth="1"/>
    <col min="3" max="3" width="15.5" bestFit="1" customWidth="1"/>
    <col min="4" max="4" width="13.6640625" bestFit="1" customWidth="1"/>
    <col min="5" max="5" width="14.33203125" bestFit="1" customWidth="1"/>
  </cols>
  <sheetData>
    <row r="1" spans="2:5">
      <c r="C1" t="s">
        <v>839</v>
      </c>
    </row>
    <row r="3" spans="2:5">
      <c r="B3" s="14" t="s">
        <v>838</v>
      </c>
      <c r="C3" s="14" t="s">
        <v>790</v>
      </c>
    </row>
    <row r="4" spans="2:5">
      <c r="B4" s="14" t="s">
        <v>786</v>
      </c>
      <c r="C4" t="s">
        <v>837</v>
      </c>
      <c r="D4" t="s">
        <v>836</v>
      </c>
      <c r="E4" t="s">
        <v>835</v>
      </c>
    </row>
    <row r="5" spans="2:5">
      <c r="B5" s="13" t="s">
        <v>9</v>
      </c>
      <c r="C5" s="1">
        <v>7570751.9800000004</v>
      </c>
      <c r="D5" s="1"/>
      <c r="E5" s="1">
        <f t="shared" ref="E5:E18" si="0">GETPIVOTDATA("Quantity",$B$3,"TradeFlowName","Gross Exports","ReporterName",B5)-GETPIVOTDATA("Quantity",$B$3,"TradeFlowName","Gross Imports","ReporterName",B5)</f>
        <v>7570751.9800000004</v>
      </c>
    </row>
    <row r="6" spans="2:5">
      <c r="B6" s="13" t="s">
        <v>828</v>
      </c>
      <c r="C6" s="1">
        <v>1126659400</v>
      </c>
      <c r="D6" s="1">
        <v>752</v>
      </c>
      <c r="E6" s="23">
        <f t="shared" si="0"/>
        <v>1126658648</v>
      </c>
    </row>
    <row r="7" spans="2:5">
      <c r="B7" s="13" t="s">
        <v>15</v>
      </c>
      <c r="C7" s="1"/>
      <c r="D7" s="1">
        <v>8671118</v>
      </c>
      <c r="E7" s="1">
        <f t="shared" si="0"/>
        <v>-8671118</v>
      </c>
    </row>
    <row r="8" spans="2:5">
      <c r="B8" s="13" t="s">
        <v>7</v>
      </c>
      <c r="C8" s="1">
        <v>785681784</v>
      </c>
      <c r="D8" s="1">
        <v>11198021487.918476</v>
      </c>
      <c r="E8" s="1">
        <f t="shared" si="0"/>
        <v>-10412339703.918476</v>
      </c>
    </row>
    <row r="9" spans="2:5">
      <c r="B9" s="13" t="s">
        <v>8</v>
      </c>
      <c r="C9" s="1">
        <v>25793552.7241772</v>
      </c>
      <c r="D9" s="1">
        <v>2366049659</v>
      </c>
      <c r="E9" s="1">
        <f t="shared" si="0"/>
        <v>-2340256106.2758226</v>
      </c>
    </row>
    <row r="10" spans="2:5">
      <c r="B10" s="13" t="s">
        <v>1</v>
      </c>
      <c r="C10" s="1">
        <v>280283142.10000002</v>
      </c>
      <c r="D10" s="1">
        <v>1959960570.699388</v>
      </c>
      <c r="E10" s="1">
        <f t="shared" si="0"/>
        <v>-1679677428.5993881</v>
      </c>
    </row>
    <row r="11" spans="2:5">
      <c r="B11" s="13" t="s">
        <v>834</v>
      </c>
      <c r="C11" s="1"/>
      <c r="D11" s="1">
        <v>480374</v>
      </c>
      <c r="E11" s="1">
        <f t="shared" si="0"/>
        <v>-480374</v>
      </c>
    </row>
    <row r="12" spans="2:5">
      <c r="B12" s="13" t="s">
        <v>6</v>
      </c>
      <c r="C12" s="1">
        <v>2862052364</v>
      </c>
      <c r="D12" s="1">
        <v>860068433.66000009</v>
      </c>
      <c r="E12" s="23">
        <f t="shared" si="0"/>
        <v>2001983930.3399999</v>
      </c>
    </row>
    <row r="13" spans="2:5">
      <c r="B13" s="13" t="s">
        <v>14</v>
      </c>
      <c r="C13" s="1"/>
      <c r="D13" s="1">
        <v>3268965.1952144206</v>
      </c>
      <c r="E13" s="1">
        <f t="shared" si="0"/>
        <v>-3268965.1952144206</v>
      </c>
    </row>
    <row r="14" spans="2:5">
      <c r="B14" s="13" t="s">
        <v>482</v>
      </c>
      <c r="C14" s="1">
        <v>1418182094</v>
      </c>
      <c r="D14" s="1">
        <v>1204408</v>
      </c>
      <c r="E14" s="1">
        <f t="shared" si="0"/>
        <v>1416977686</v>
      </c>
    </row>
    <row r="15" spans="2:5">
      <c r="B15" s="13" t="s">
        <v>780</v>
      </c>
      <c r="C15" s="1">
        <v>10555756.4</v>
      </c>
      <c r="D15" s="1">
        <v>330175036.46006161</v>
      </c>
      <c r="E15" s="1">
        <f t="shared" si="0"/>
        <v>-319619280.06006163</v>
      </c>
    </row>
    <row r="16" spans="2:5">
      <c r="B16" s="13" t="s">
        <v>12</v>
      </c>
      <c r="C16" s="1">
        <v>66164215.990365565</v>
      </c>
      <c r="D16" s="1">
        <v>669828058.15510643</v>
      </c>
      <c r="E16" s="1">
        <f t="shared" si="0"/>
        <v>-603663842.1647408</v>
      </c>
    </row>
    <row r="17" spans="2:5">
      <c r="B17" s="13" t="s">
        <v>13</v>
      </c>
      <c r="C17" s="1">
        <v>7100699.3170738611</v>
      </c>
      <c r="D17" s="1">
        <v>1611983474.9089017</v>
      </c>
      <c r="E17" s="1">
        <f t="shared" si="0"/>
        <v>-1604882775.5918279</v>
      </c>
    </row>
    <row r="18" spans="2:5">
      <c r="B18" s="13" t="s">
        <v>16</v>
      </c>
      <c r="C18" s="1">
        <v>3100218.1622000202</v>
      </c>
      <c r="D18" s="1">
        <v>600666714.2496717</v>
      </c>
      <c r="E18" s="1">
        <f t="shared" si="0"/>
        <v>-597566496.08747172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50DAB-8493-2246-BB56-01C8784678A1}">
  <dimension ref="A1:H26"/>
  <sheetViews>
    <sheetView workbookViewId="0">
      <selection activeCell="E3" sqref="E3"/>
    </sheetView>
  </sheetViews>
  <sheetFormatPr baseColWidth="10" defaultRowHeight="16"/>
  <cols>
    <col min="2" max="2" width="19.1640625" bestFit="1" customWidth="1"/>
    <col min="4" max="4" width="12.33203125" bestFit="1" customWidth="1"/>
    <col min="5" max="5" width="15.83203125" bestFit="1" customWidth="1"/>
  </cols>
  <sheetData>
    <row r="1" spans="1:8">
      <c r="A1" t="s">
        <v>5</v>
      </c>
      <c r="B1" t="s">
        <v>0</v>
      </c>
      <c r="C1" t="s">
        <v>865</v>
      </c>
      <c r="D1" t="s">
        <v>864</v>
      </c>
      <c r="E1" t="s">
        <v>863</v>
      </c>
      <c r="F1" t="s">
        <v>862</v>
      </c>
      <c r="G1" t="s">
        <v>861</v>
      </c>
      <c r="H1" t="s">
        <v>860</v>
      </c>
    </row>
    <row r="2" spans="1:8">
      <c r="A2" t="s">
        <v>854</v>
      </c>
      <c r="B2" t="s">
        <v>853</v>
      </c>
      <c r="C2" t="s">
        <v>852</v>
      </c>
      <c r="D2" s="26">
        <v>150000</v>
      </c>
      <c r="E2" s="26">
        <v>150000</v>
      </c>
      <c r="G2" t="s">
        <v>468</v>
      </c>
    </row>
    <row r="3" spans="1:8">
      <c r="A3" t="s">
        <v>854</v>
      </c>
      <c r="B3" t="s">
        <v>7</v>
      </c>
      <c r="C3" t="s">
        <v>852</v>
      </c>
      <c r="D3" s="26">
        <v>42000</v>
      </c>
      <c r="E3" s="26">
        <v>42000</v>
      </c>
      <c r="G3" t="s">
        <v>468</v>
      </c>
    </row>
    <row r="4" spans="1:8">
      <c r="A4" t="s">
        <v>854</v>
      </c>
      <c r="B4" t="s">
        <v>856</v>
      </c>
      <c r="C4" t="s">
        <v>852</v>
      </c>
      <c r="D4" s="26">
        <v>16300</v>
      </c>
      <c r="E4" s="26">
        <v>16000</v>
      </c>
      <c r="G4" t="s">
        <v>468</v>
      </c>
    </row>
    <row r="5" spans="1:8">
      <c r="A5" t="s">
        <v>854</v>
      </c>
      <c r="B5" t="s">
        <v>859</v>
      </c>
      <c r="C5" t="s">
        <v>852</v>
      </c>
      <c r="D5" s="26">
        <v>12700</v>
      </c>
      <c r="E5" s="26">
        <v>13000</v>
      </c>
      <c r="G5" t="s">
        <v>468</v>
      </c>
    </row>
    <row r="6" spans="1:8">
      <c r="A6" t="s">
        <v>854</v>
      </c>
      <c r="B6" t="s">
        <v>855</v>
      </c>
      <c r="C6" t="s">
        <v>852</v>
      </c>
      <c r="D6" s="26">
        <v>14500</v>
      </c>
      <c r="E6" s="26">
        <v>13000</v>
      </c>
      <c r="G6" t="s">
        <v>468</v>
      </c>
    </row>
    <row r="7" spans="1:8">
      <c r="A7" t="s">
        <v>854</v>
      </c>
      <c r="B7" t="s">
        <v>8</v>
      </c>
      <c r="C7" t="s">
        <v>852</v>
      </c>
      <c r="D7" s="26">
        <v>12100</v>
      </c>
      <c r="E7" s="26">
        <v>12000</v>
      </c>
      <c r="G7" t="s">
        <v>468</v>
      </c>
    </row>
    <row r="8" spans="1:8">
      <c r="A8" t="s">
        <v>854</v>
      </c>
      <c r="B8" t="s">
        <v>1</v>
      </c>
      <c r="C8" t="s">
        <v>852</v>
      </c>
      <c r="D8" s="26">
        <v>6000</v>
      </c>
      <c r="E8" s="26">
        <v>6000</v>
      </c>
      <c r="G8" t="s">
        <v>468</v>
      </c>
    </row>
    <row r="9" spans="1:8">
      <c r="A9" t="s">
        <v>854</v>
      </c>
      <c r="B9" t="s">
        <v>593</v>
      </c>
      <c r="C9" t="s">
        <v>852</v>
      </c>
      <c r="D9" s="26">
        <v>4300</v>
      </c>
      <c r="E9" s="26">
        <v>4300</v>
      </c>
      <c r="G9" t="s">
        <v>468</v>
      </c>
    </row>
    <row r="10" spans="1:8">
      <c r="A10" t="s">
        <v>854</v>
      </c>
      <c r="B10" t="s">
        <v>681</v>
      </c>
      <c r="C10" t="s">
        <v>852</v>
      </c>
      <c r="D10" s="26">
        <v>4050</v>
      </c>
      <c r="E10" s="26">
        <v>4200</v>
      </c>
      <c r="G10" t="s">
        <v>468</v>
      </c>
    </row>
    <row r="11" spans="1:8">
      <c r="A11" t="s">
        <v>854</v>
      </c>
      <c r="B11" t="s">
        <v>207</v>
      </c>
      <c r="C11" t="s">
        <v>852</v>
      </c>
      <c r="D11" s="26">
        <v>4000</v>
      </c>
      <c r="E11" s="26">
        <v>4000</v>
      </c>
      <c r="G11" t="s">
        <v>468</v>
      </c>
    </row>
    <row r="12" spans="1:8">
      <c r="A12" t="s">
        <v>854</v>
      </c>
      <c r="B12" t="s">
        <v>858</v>
      </c>
      <c r="C12" t="s">
        <v>852</v>
      </c>
      <c r="D12" s="26">
        <v>4000</v>
      </c>
      <c r="E12" s="26">
        <v>4000</v>
      </c>
      <c r="G12" t="s">
        <v>468</v>
      </c>
    </row>
    <row r="13" spans="1:8">
      <c r="A13" t="s">
        <v>854</v>
      </c>
      <c r="B13" t="s">
        <v>133</v>
      </c>
      <c r="C13" t="s">
        <v>852</v>
      </c>
      <c r="D13" s="26">
        <v>3760</v>
      </c>
      <c r="E13" s="26">
        <v>3800</v>
      </c>
      <c r="G13" t="s">
        <v>468</v>
      </c>
    </row>
    <row r="14" spans="1:8">
      <c r="A14" t="s">
        <v>854</v>
      </c>
      <c r="B14" t="s">
        <v>509</v>
      </c>
      <c r="C14" t="s">
        <v>852</v>
      </c>
      <c r="D14" s="26">
        <v>3400</v>
      </c>
      <c r="E14" s="26">
        <v>3400</v>
      </c>
      <c r="G14" t="s">
        <v>468</v>
      </c>
    </row>
    <row r="15" spans="1:8">
      <c r="A15" t="s">
        <v>854</v>
      </c>
      <c r="B15" t="s">
        <v>545</v>
      </c>
      <c r="C15" t="s">
        <v>852</v>
      </c>
      <c r="D15" s="26">
        <v>3270</v>
      </c>
      <c r="E15" s="26">
        <v>3300</v>
      </c>
      <c r="G15" t="s">
        <v>468</v>
      </c>
    </row>
    <row r="16" spans="1:8">
      <c r="A16" t="s">
        <v>854</v>
      </c>
      <c r="B16" t="s">
        <v>25</v>
      </c>
      <c r="C16" t="s">
        <v>852</v>
      </c>
      <c r="D16" s="26">
        <v>2600</v>
      </c>
      <c r="E16" s="26">
        <v>2600</v>
      </c>
      <c r="G16" t="s">
        <v>468</v>
      </c>
    </row>
    <row r="17" spans="1:7">
      <c r="A17" t="s">
        <v>854</v>
      </c>
      <c r="B17" t="s">
        <v>536</v>
      </c>
      <c r="C17" t="s">
        <v>852</v>
      </c>
      <c r="D17" s="26">
        <v>2100</v>
      </c>
      <c r="E17" s="26">
        <v>2100</v>
      </c>
      <c r="G17" t="s">
        <v>468</v>
      </c>
    </row>
    <row r="18" spans="1:7">
      <c r="A18" t="s">
        <v>854</v>
      </c>
      <c r="B18" t="s">
        <v>261</v>
      </c>
      <c r="C18" t="s">
        <v>852</v>
      </c>
      <c r="D18" s="26">
        <v>2290</v>
      </c>
      <c r="E18" s="26">
        <v>2000</v>
      </c>
      <c r="G18" t="s">
        <v>468</v>
      </c>
    </row>
    <row r="19" spans="1:7">
      <c r="A19" t="s">
        <v>854</v>
      </c>
      <c r="B19" t="s">
        <v>857</v>
      </c>
      <c r="C19" t="s">
        <v>852</v>
      </c>
      <c r="D19" s="26">
        <v>2000</v>
      </c>
      <c r="E19" s="26">
        <v>2000</v>
      </c>
      <c r="G19" t="s">
        <v>468</v>
      </c>
    </row>
    <row r="20" spans="1:7">
      <c r="A20" t="s">
        <v>854</v>
      </c>
      <c r="B20" t="s">
        <v>702</v>
      </c>
      <c r="C20" t="s">
        <v>852</v>
      </c>
      <c r="D20" s="26">
        <v>2170</v>
      </c>
      <c r="E20" s="26">
        <v>2000</v>
      </c>
      <c r="G20" t="s">
        <v>468</v>
      </c>
    </row>
    <row r="21" spans="1:7">
      <c r="A21" t="s">
        <v>854</v>
      </c>
      <c r="B21" t="s">
        <v>9</v>
      </c>
      <c r="C21" t="s">
        <v>852</v>
      </c>
      <c r="D21" s="26">
        <v>1700</v>
      </c>
      <c r="E21" s="26">
        <v>1700</v>
      </c>
      <c r="G21" t="s">
        <v>468</v>
      </c>
    </row>
    <row r="22" spans="1:7">
      <c r="A22" t="s">
        <v>854</v>
      </c>
      <c r="B22" t="s">
        <v>506</v>
      </c>
      <c r="C22" t="s">
        <v>852</v>
      </c>
      <c r="D22" s="26">
        <v>1730</v>
      </c>
      <c r="E22" s="26">
        <v>1700</v>
      </c>
      <c r="G22" t="s">
        <v>468</v>
      </c>
    </row>
    <row r="23" spans="1:7">
      <c r="A23" t="s">
        <v>854</v>
      </c>
      <c r="B23" t="s">
        <v>6</v>
      </c>
      <c r="C23" t="s">
        <v>852</v>
      </c>
      <c r="D23" s="26">
        <v>1400</v>
      </c>
      <c r="E23" s="26">
        <v>1400</v>
      </c>
      <c r="G23" t="s">
        <v>468</v>
      </c>
    </row>
    <row r="24" spans="1:7">
      <c r="A24" t="s">
        <v>854</v>
      </c>
      <c r="B24" t="s">
        <v>781</v>
      </c>
      <c r="C24" t="s">
        <v>852</v>
      </c>
      <c r="D24" s="26">
        <v>1050</v>
      </c>
      <c r="E24" s="26">
        <v>1200</v>
      </c>
      <c r="G24" t="s">
        <v>468</v>
      </c>
    </row>
    <row r="25" spans="1:7">
      <c r="A25" t="s">
        <v>854</v>
      </c>
      <c r="B25" t="s">
        <v>491</v>
      </c>
      <c r="C25" t="s">
        <v>852</v>
      </c>
      <c r="D25" s="26">
        <v>1100</v>
      </c>
      <c r="E25" s="26">
        <v>1100</v>
      </c>
      <c r="G25" t="s">
        <v>468</v>
      </c>
    </row>
    <row r="26" spans="1:7">
      <c r="A26" t="s">
        <v>854</v>
      </c>
      <c r="B26" t="s">
        <v>720</v>
      </c>
      <c r="C26" t="s">
        <v>852</v>
      </c>
      <c r="D26" s="26">
        <v>1200</v>
      </c>
      <c r="E26" s="26">
        <v>1100</v>
      </c>
      <c r="G26" t="s">
        <v>468</v>
      </c>
    </row>
  </sheetData>
  <autoFilter ref="A1:H26" xr:uid="{2A750DAB-8493-2246-BB56-01C8784678A1}">
    <sortState xmlns:xlrd2="http://schemas.microsoft.com/office/spreadsheetml/2017/richdata2" ref="A2:H26">
      <sortCondition descending="1" ref="E1:E26"/>
    </sortState>
  </autoFilter>
  <sortState xmlns:xlrd2="http://schemas.microsoft.com/office/spreadsheetml/2017/richdata2" ref="A2:H26">
    <sortCondition ref="E2:E2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All</vt:lpstr>
      <vt:lpstr>Cofiring coal</vt:lpstr>
      <vt:lpstr>Conversion_Assump</vt:lpstr>
      <vt:lpstr>Refinery_EI</vt:lpstr>
      <vt:lpstr>Fertilizer_FAOSTAT</vt:lpstr>
      <vt:lpstr>ASEAN_ISO</vt:lpstr>
      <vt:lpstr>ISO 3166</vt:lpstr>
      <vt:lpstr>Ammonia_NetExport_WITS</vt:lpstr>
      <vt:lpstr>Methanol_NetExport_WITS</vt:lpstr>
      <vt:lpstr>AmmoniaProd_USGS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 Kaswiyanto</dc:creator>
  <cp:lastModifiedBy>Rio Kaswiyanto</cp:lastModifiedBy>
  <dcterms:created xsi:type="dcterms:W3CDTF">2023-03-19T23:33:22Z</dcterms:created>
  <dcterms:modified xsi:type="dcterms:W3CDTF">2024-02-26T06:49:20Z</dcterms:modified>
</cp:coreProperties>
</file>