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20015673\Documents\Sports\"/>
    </mc:Choice>
  </mc:AlternateContent>
  <bookViews>
    <workbookView xWindow="0" yWindow="0" windowWidth="28800" windowHeight="12000" tabRatio="713"/>
  </bookViews>
  <sheets>
    <sheet name="Upcoming Game Import" sheetId="1" r:id="rId1"/>
    <sheet name="Result Import" sheetId="4" r:id="rId2"/>
    <sheet name="Results" sheetId="5" r:id="rId3"/>
    <sheet name="HomePageOrganizer" sheetId="8" r:id="rId4"/>
    <sheet name="SiteResultsOrganizer" sheetId="6" r:id="rId5"/>
    <sheet name="SitePicksOrganizer" sheetId="7" r:id="rId6"/>
    <sheet name="Sheet1" sheetId="9" r:id="rId7"/>
  </sheets>
  <definedNames>
    <definedName name="_xlnm._FilterDatabase" localSheetId="6" hidden="1">Sheet1!$A$1:$E$26</definedName>
    <definedName name="OU" localSheetId="3">#REF!</definedName>
    <definedName name="OU" localSheetId="5">#REF!</definedName>
    <definedName name="OU">#REF!</definedName>
    <definedName name="SFO" localSheetId="3">#REF!</definedName>
    <definedName name="SFO" localSheetId="5">#REF!</definedName>
    <definedName name="SFO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8" i="4" l="1"/>
  <c r="I69" i="4"/>
  <c r="B3" i="9" l="1"/>
  <c r="B2" i="9"/>
  <c r="V93" i="4" l="1"/>
  <c r="V94" i="4"/>
  <c r="X94" i="4" l="1"/>
  <c r="U94" i="4"/>
  <c r="U93" i="4"/>
  <c r="V92" i="4"/>
  <c r="U92" i="4" l="1"/>
  <c r="V85" i="4" l="1"/>
  <c r="V86" i="4"/>
  <c r="V87" i="4"/>
  <c r="V88" i="4"/>
  <c r="V89" i="4"/>
  <c r="V90" i="4"/>
  <c r="V91" i="4"/>
  <c r="U87" i="4" l="1"/>
  <c r="U88" i="4"/>
  <c r="U91" i="4"/>
  <c r="U90" i="4"/>
  <c r="U86" i="4"/>
  <c r="U89" i="4"/>
  <c r="U85" i="4"/>
  <c r="V79" i="4"/>
  <c r="V80" i="4"/>
  <c r="V81" i="4"/>
  <c r="V82" i="4"/>
  <c r="V83" i="4"/>
  <c r="V84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D2" i="4"/>
  <c r="C2" i="4" s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U70" i="4" l="1"/>
  <c r="U58" i="4"/>
  <c r="U46" i="4"/>
  <c r="U18" i="4"/>
  <c r="U82" i="4"/>
  <c r="U50" i="4"/>
  <c r="U26" i="4"/>
  <c r="U81" i="4"/>
  <c r="U84" i="4"/>
  <c r="U80" i="4"/>
  <c r="U83" i="4"/>
  <c r="U79" i="4"/>
  <c r="U78" i="4"/>
  <c r="U66" i="4"/>
  <c r="U54" i="4"/>
  <c r="U42" i="4"/>
  <c r="U34" i="4"/>
  <c r="U22" i="4"/>
  <c r="U14" i="4"/>
  <c r="U77" i="4"/>
  <c r="U73" i="4"/>
  <c r="U69" i="4"/>
  <c r="U65" i="4"/>
  <c r="U61" i="4"/>
  <c r="U57" i="4"/>
  <c r="U53" i="4"/>
  <c r="U49" i="4"/>
  <c r="U45" i="4"/>
  <c r="U41" i="4"/>
  <c r="U37" i="4"/>
  <c r="U33" i="4"/>
  <c r="U29" i="4"/>
  <c r="U25" i="4"/>
  <c r="U21" i="4"/>
  <c r="U17" i="4"/>
  <c r="U13" i="4"/>
  <c r="U9" i="4"/>
  <c r="U5" i="4"/>
  <c r="U30" i="4"/>
  <c r="U6" i="4"/>
  <c r="U76" i="4"/>
  <c r="U72" i="4"/>
  <c r="U68" i="4"/>
  <c r="U64" i="4"/>
  <c r="U60" i="4"/>
  <c r="U56" i="4"/>
  <c r="U52" i="4"/>
  <c r="U48" i="4"/>
  <c r="U44" i="4"/>
  <c r="U40" i="4"/>
  <c r="U36" i="4"/>
  <c r="U32" i="4"/>
  <c r="U28" i="4"/>
  <c r="U24" i="4"/>
  <c r="U20" i="4"/>
  <c r="U16" i="4"/>
  <c r="U12" i="4"/>
  <c r="U8" i="4"/>
  <c r="U4" i="4"/>
  <c r="U74" i="4"/>
  <c r="U62" i="4"/>
  <c r="U38" i="4"/>
  <c r="U10" i="4"/>
  <c r="U75" i="4"/>
  <c r="U71" i="4"/>
  <c r="U67" i="4"/>
  <c r="U63" i="4"/>
  <c r="U59" i="4"/>
  <c r="U55" i="4"/>
  <c r="U51" i="4"/>
  <c r="U47" i="4"/>
  <c r="U43" i="4"/>
  <c r="U39" i="4"/>
  <c r="U35" i="4"/>
  <c r="U31" i="4"/>
  <c r="U27" i="4"/>
  <c r="U23" i="4"/>
  <c r="U19" i="4"/>
  <c r="U15" i="4"/>
  <c r="U11" i="4"/>
  <c r="U7" i="4"/>
  <c r="U3" i="4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D122" i="4" l="1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3" i="1" l="1"/>
  <c r="F3" i="1"/>
  <c r="D4" i="1"/>
  <c r="F4" i="1"/>
  <c r="D5" i="1"/>
  <c r="F5" i="1"/>
  <c r="D6" i="1"/>
  <c r="F6" i="1"/>
  <c r="D7" i="1"/>
  <c r="F7" i="1"/>
  <c r="D8" i="1"/>
  <c r="F8" i="1"/>
  <c r="D9" i="1"/>
  <c r="F9" i="1"/>
  <c r="D10" i="1"/>
  <c r="F10" i="1"/>
  <c r="D11" i="1"/>
  <c r="F11" i="1"/>
  <c r="D12" i="1"/>
  <c r="F12" i="1"/>
  <c r="D13" i="1"/>
  <c r="F13" i="1"/>
  <c r="D14" i="1"/>
  <c r="F14" i="1"/>
  <c r="D15" i="1"/>
  <c r="F15" i="1"/>
  <c r="D16" i="1"/>
  <c r="F16" i="1"/>
  <c r="D17" i="1"/>
  <c r="F17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D30" i="1"/>
  <c r="F30" i="1"/>
  <c r="D31" i="1"/>
  <c r="F31" i="1"/>
  <c r="D32" i="1"/>
  <c r="F32" i="1"/>
  <c r="D33" i="1"/>
  <c r="F33" i="1"/>
  <c r="D34" i="1"/>
  <c r="F34" i="1"/>
  <c r="D35" i="1"/>
  <c r="F35" i="1"/>
  <c r="D36" i="1"/>
  <c r="F36" i="1"/>
  <c r="D37" i="1"/>
  <c r="F37" i="1"/>
  <c r="D38" i="1"/>
  <c r="F38" i="1"/>
  <c r="D39" i="1"/>
  <c r="F39" i="1"/>
  <c r="D40" i="1"/>
  <c r="F40" i="1"/>
  <c r="D41" i="1"/>
  <c r="F41" i="1"/>
  <c r="D42" i="1"/>
  <c r="F42" i="1"/>
  <c r="D43" i="1"/>
  <c r="F43" i="1"/>
  <c r="D44" i="1"/>
  <c r="F44" i="1"/>
  <c r="D45" i="1"/>
  <c r="F45" i="1"/>
  <c r="D46" i="1"/>
  <c r="F46" i="1"/>
  <c r="D47" i="1"/>
  <c r="F47" i="1"/>
  <c r="D48" i="1"/>
  <c r="F48" i="1"/>
  <c r="D49" i="1"/>
  <c r="F49" i="1"/>
  <c r="D50" i="1"/>
  <c r="F50" i="1"/>
  <c r="D51" i="1"/>
  <c r="F51" i="1"/>
  <c r="D52" i="1"/>
  <c r="F52" i="1"/>
  <c r="D53" i="1"/>
  <c r="F53" i="1"/>
  <c r="D54" i="1"/>
  <c r="F54" i="1"/>
  <c r="D55" i="1"/>
  <c r="F55" i="1"/>
  <c r="D56" i="1"/>
  <c r="F56" i="1"/>
  <c r="D57" i="1"/>
  <c r="F57" i="1"/>
  <c r="D58" i="1"/>
  <c r="F58" i="1"/>
  <c r="D59" i="1"/>
  <c r="F59" i="1"/>
  <c r="D60" i="1"/>
  <c r="F60" i="1"/>
  <c r="D61" i="1"/>
  <c r="F61" i="1"/>
  <c r="D62" i="1"/>
  <c r="F62" i="1"/>
  <c r="D63" i="1"/>
  <c r="F63" i="1"/>
  <c r="D64" i="1"/>
  <c r="F64" i="1"/>
  <c r="D65" i="1"/>
  <c r="F65" i="1"/>
  <c r="D66" i="1"/>
  <c r="F66" i="1"/>
  <c r="D67" i="1"/>
  <c r="F67" i="1"/>
  <c r="D68" i="1"/>
  <c r="F68" i="1"/>
  <c r="D69" i="1"/>
  <c r="F69" i="1"/>
  <c r="D70" i="1"/>
  <c r="F70" i="1"/>
  <c r="D71" i="1"/>
  <c r="F71" i="1"/>
  <c r="D72" i="1"/>
  <c r="F72" i="1"/>
  <c r="D73" i="1"/>
  <c r="F73" i="1"/>
  <c r="D74" i="1"/>
  <c r="F74" i="1"/>
  <c r="D75" i="1"/>
  <c r="F75" i="1"/>
  <c r="D76" i="1"/>
  <c r="F76" i="1"/>
  <c r="D77" i="1"/>
  <c r="F77" i="1"/>
  <c r="D78" i="1"/>
  <c r="F78" i="1"/>
  <c r="D79" i="1"/>
  <c r="F79" i="1"/>
  <c r="D80" i="1"/>
  <c r="F80" i="1"/>
  <c r="D81" i="1"/>
  <c r="F81" i="1"/>
  <c r="D82" i="1"/>
  <c r="F82" i="1"/>
  <c r="D83" i="1"/>
  <c r="F83" i="1"/>
  <c r="D84" i="1"/>
  <c r="F84" i="1"/>
  <c r="D85" i="1"/>
  <c r="F85" i="1"/>
  <c r="D86" i="1"/>
  <c r="F86" i="1"/>
  <c r="D87" i="1"/>
  <c r="F87" i="1"/>
  <c r="D88" i="1"/>
  <c r="F88" i="1"/>
  <c r="D89" i="1"/>
  <c r="F89" i="1"/>
  <c r="D90" i="1"/>
  <c r="F90" i="1"/>
  <c r="D91" i="1"/>
  <c r="F91" i="1"/>
  <c r="D92" i="1"/>
  <c r="F92" i="1"/>
  <c r="D93" i="1"/>
  <c r="F93" i="1"/>
  <c r="D94" i="1"/>
  <c r="F94" i="1"/>
  <c r="D95" i="1"/>
  <c r="F95" i="1"/>
  <c r="D96" i="1"/>
  <c r="F96" i="1"/>
  <c r="D97" i="1"/>
  <c r="F97" i="1"/>
  <c r="D98" i="1"/>
  <c r="F98" i="1"/>
  <c r="D99" i="1"/>
  <c r="F99" i="1"/>
  <c r="D100" i="1"/>
  <c r="F100" i="1"/>
  <c r="D101" i="1"/>
  <c r="F101" i="1"/>
  <c r="D102" i="1"/>
  <c r="F102" i="1"/>
  <c r="D103" i="1"/>
  <c r="F103" i="1"/>
  <c r="D104" i="1"/>
  <c r="F104" i="1"/>
  <c r="D105" i="1"/>
  <c r="F105" i="1"/>
  <c r="D106" i="1"/>
  <c r="F106" i="1"/>
  <c r="D107" i="1"/>
  <c r="F107" i="1"/>
  <c r="D108" i="1"/>
  <c r="F108" i="1"/>
  <c r="D109" i="1"/>
  <c r="F109" i="1"/>
  <c r="D110" i="1"/>
  <c r="F110" i="1"/>
  <c r="D111" i="1"/>
  <c r="F111" i="1"/>
  <c r="D112" i="1"/>
  <c r="F112" i="1"/>
  <c r="D113" i="1"/>
  <c r="F113" i="1"/>
  <c r="D114" i="1"/>
  <c r="F114" i="1"/>
  <c r="D115" i="1"/>
  <c r="F115" i="1"/>
  <c r="D116" i="1"/>
  <c r="F116" i="1"/>
  <c r="D117" i="1"/>
  <c r="F117" i="1"/>
  <c r="D118" i="1"/>
  <c r="F118" i="1"/>
  <c r="D119" i="1"/>
  <c r="F119" i="1"/>
  <c r="D120" i="1"/>
  <c r="F120" i="1"/>
  <c r="D121" i="1"/>
  <c r="F121" i="1"/>
  <c r="D122" i="1"/>
  <c r="F122" i="1"/>
  <c r="D123" i="1"/>
  <c r="F123" i="1"/>
  <c r="D124" i="1"/>
  <c r="F124" i="1"/>
  <c r="D125" i="1"/>
  <c r="F125" i="1"/>
  <c r="D126" i="1"/>
  <c r="F126" i="1"/>
  <c r="D127" i="1"/>
  <c r="F127" i="1"/>
  <c r="D128" i="1"/>
  <c r="F128" i="1"/>
  <c r="D129" i="1"/>
  <c r="F129" i="1"/>
  <c r="D130" i="1"/>
  <c r="F130" i="1"/>
  <c r="D131" i="1"/>
  <c r="F131" i="1"/>
  <c r="D132" i="1"/>
  <c r="F132" i="1"/>
  <c r="D133" i="1"/>
  <c r="F133" i="1"/>
  <c r="D134" i="1"/>
  <c r="F134" i="1"/>
  <c r="D135" i="1"/>
  <c r="F135" i="1"/>
  <c r="D136" i="1"/>
  <c r="F136" i="1"/>
  <c r="D137" i="1"/>
  <c r="F137" i="1"/>
  <c r="D138" i="1"/>
  <c r="F138" i="1"/>
  <c r="D139" i="1"/>
  <c r="F139" i="1"/>
  <c r="D140" i="1"/>
  <c r="F140" i="1"/>
  <c r="D141" i="1"/>
  <c r="F141" i="1"/>
  <c r="D142" i="1"/>
  <c r="F142" i="1"/>
  <c r="D143" i="1"/>
  <c r="F143" i="1"/>
  <c r="D144" i="1"/>
  <c r="F144" i="1"/>
  <c r="D145" i="1"/>
  <c r="F145" i="1"/>
  <c r="D146" i="1"/>
  <c r="F146" i="1"/>
  <c r="D147" i="1"/>
  <c r="F147" i="1"/>
  <c r="D148" i="1"/>
  <c r="F148" i="1"/>
  <c r="D149" i="1"/>
  <c r="F149" i="1"/>
  <c r="D150" i="1"/>
  <c r="F150" i="1"/>
  <c r="D151" i="1"/>
  <c r="F151" i="1"/>
  <c r="D152" i="1"/>
  <c r="F152" i="1"/>
  <c r="D153" i="1"/>
  <c r="F153" i="1"/>
  <c r="D154" i="1"/>
  <c r="F154" i="1"/>
  <c r="D155" i="1"/>
  <c r="F155" i="1"/>
  <c r="D156" i="1"/>
  <c r="F156" i="1"/>
  <c r="D157" i="1"/>
  <c r="F157" i="1"/>
  <c r="D158" i="1"/>
  <c r="F158" i="1"/>
  <c r="D159" i="1"/>
  <c r="F159" i="1"/>
  <c r="D160" i="1"/>
  <c r="F160" i="1"/>
  <c r="D161" i="1"/>
  <c r="F161" i="1"/>
  <c r="D162" i="1"/>
  <c r="F162" i="1"/>
  <c r="D163" i="1"/>
  <c r="F163" i="1"/>
  <c r="D164" i="1"/>
  <c r="F164" i="1"/>
  <c r="D165" i="1"/>
  <c r="F165" i="1"/>
  <c r="D166" i="1"/>
  <c r="F166" i="1"/>
  <c r="D167" i="1"/>
  <c r="F167" i="1"/>
  <c r="D168" i="1"/>
  <c r="F168" i="1"/>
  <c r="D169" i="1"/>
  <c r="F169" i="1"/>
  <c r="D170" i="1"/>
  <c r="F170" i="1"/>
  <c r="D171" i="1"/>
  <c r="F171" i="1"/>
  <c r="D172" i="1"/>
  <c r="F172" i="1"/>
  <c r="D173" i="1"/>
  <c r="F173" i="1"/>
  <c r="D174" i="1"/>
  <c r="F174" i="1"/>
  <c r="D175" i="1"/>
  <c r="F175" i="1"/>
  <c r="D176" i="1"/>
  <c r="F176" i="1"/>
  <c r="D177" i="1"/>
  <c r="F177" i="1"/>
  <c r="D178" i="1"/>
  <c r="F178" i="1"/>
  <c r="D179" i="1"/>
  <c r="F179" i="1"/>
  <c r="D180" i="1"/>
  <c r="F180" i="1"/>
  <c r="D181" i="1"/>
  <c r="F181" i="1"/>
  <c r="D182" i="1"/>
  <c r="F182" i="1"/>
  <c r="D183" i="1"/>
  <c r="F183" i="1"/>
  <c r="D184" i="1"/>
  <c r="F184" i="1"/>
  <c r="D185" i="1"/>
  <c r="F185" i="1"/>
  <c r="D186" i="1"/>
  <c r="F186" i="1"/>
  <c r="D187" i="1"/>
  <c r="F187" i="1"/>
  <c r="D188" i="1"/>
  <c r="F188" i="1"/>
  <c r="D189" i="1"/>
  <c r="F189" i="1"/>
  <c r="D190" i="1"/>
  <c r="F190" i="1"/>
  <c r="D191" i="1"/>
  <c r="F191" i="1"/>
  <c r="D192" i="1"/>
  <c r="F192" i="1"/>
  <c r="D193" i="1"/>
  <c r="F193" i="1"/>
  <c r="D194" i="1"/>
  <c r="F194" i="1"/>
  <c r="D195" i="1"/>
  <c r="F195" i="1"/>
  <c r="D196" i="1"/>
  <c r="F196" i="1"/>
  <c r="D197" i="1"/>
  <c r="F197" i="1"/>
  <c r="D198" i="1"/>
  <c r="F198" i="1"/>
  <c r="D199" i="1"/>
  <c r="F199" i="1"/>
  <c r="D200" i="1"/>
  <c r="F200" i="1"/>
  <c r="D201" i="1"/>
  <c r="F201" i="1"/>
  <c r="D202" i="1"/>
  <c r="F202" i="1"/>
  <c r="D203" i="1"/>
  <c r="F203" i="1"/>
  <c r="D204" i="1"/>
  <c r="F204" i="1"/>
  <c r="D205" i="1"/>
  <c r="F205" i="1"/>
  <c r="D206" i="1"/>
  <c r="F206" i="1"/>
  <c r="D207" i="1"/>
  <c r="F207" i="1"/>
  <c r="D208" i="1"/>
  <c r="F208" i="1"/>
  <c r="D209" i="1"/>
  <c r="F209" i="1"/>
  <c r="D210" i="1"/>
  <c r="F210" i="1"/>
  <c r="D211" i="1"/>
  <c r="F211" i="1"/>
  <c r="D212" i="1"/>
  <c r="F212" i="1"/>
  <c r="D213" i="1"/>
  <c r="F213" i="1"/>
  <c r="D214" i="1"/>
  <c r="F214" i="1"/>
  <c r="D215" i="1"/>
  <c r="F215" i="1"/>
  <c r="D216" i="1"/>
  <c r="F216" i="1"/>
  <c r="D217" i="1"/>
  <c r="F217" i="1"/>
  <c r="D218" i="1"/>
  <c r="F218" i="1"/>
  <c r="D219" i="1"/>
  <c r="F219" i="1"/>
  <c r="D220" i="1"/>
  <c r="F220" i="1"/>
  <c r="D221" i="1"/>
  <c r="F221" i="1"/>
  <c r="D222" i="1"/>
  <c r="F222" i="1"/>
  <c r="D223" i="1"/>
  <c r="F223" i="1"/>
  <c r="D224" i="1"/>
  <c r="F224" i="1"/>
  <c r="D225" i="1"/>
  <c r="F225" i="1"/>
  <c r="D226" i="1"/>
  <c r="F226" i="1"/>
  <c r="D227" i="1"/>
  <c r="F227" i="1"/>
  <c r="D228" i="1"/>
  <c r="F228" i="1"/>
  <c r="D229" i="1"/>
  <c r="F229" i="1"/>
  <c r="D230" i="1"/>
  <c r="F230" i="1"/>
  <c r="D231" i="1"/>
  <c r="F231" i="1"/>
  <c r="D232" i="1"/>
  <c r="F232" i="1"/>
  <c r="D233" i="1"/>
  <c r="F233" i="1"/>
  <c r="D234" i="1"/>
  <c r="F234" i="1"/>
  <c r="D235" i="1"/>
  <c r="F235" i="1"/>
  <c r="D236" i="1"/>
  <c r="F236" i="1"/>
  <c r="D237" i="1"/>
  <c r="F237" i="1"/>
  <c r="D238" i="1"/>
  <c r="F238" i="1"/>
  <c r="D239" i="1"/>
  <c r="F239" i="1"/>
  <c r="D240" i="1"/>
  <c r="F240" i="1"/>
  <c r="D241" i="1"/>
  <c r="F241" i="1"/>
  <c r="D242" i="1"/>
  <c r="F242" i="1"/>
  <c r="D243" i="1"/>
  <c r="F243" i="1"/>
  <c r="D244" i="1"/>
  <c r="F244" i="1"/>
  <c r="D245" i="1"/>
  <c r="F245" i="1"/>
  <c r="D246" i="1"/>
  <c r="F246" i="1"/>
  <c r="D247" i="1"/>
  <c r="F247" i="1"/>
  <c r="D248" i="1"/>
  <c r="F248" i="1"/>
  <c r="D249" i="1"/>
  <c r="F249" i="1"/>
  <c r="D250" i="1"/>
  <c r="F250" i="1"/>
  <c r="D251" i="1"/>
  <c r="F251" i="1"/>
  <c r="D252" i="1"/>
  <c r="F252" i="1"/>
  <c r="D253" i="1"/>
  <c r="F253" i="1"/>
  <c r="D254" i="1"/>
  <c r="F254" i="1"/>
  <c r="D255" i="1"/>
  <c r="F255" i="1"/>
  <c r="D256" i="1"/>
  <c r="F256" i="1"/>
  <c r="D257" i="1"/>
  <c r="F257" i="1"/>
  <c r="D258" i="1"/>
  <c r="F258" i="1"/>
  <c r="D259" i="1"/>
  <c r="F259" i="1"/>
  <c r="D260" i="1"/>
  <c r="F260" i="1"/>
  <c r="D261" i="1"/>
  <c r="F261" i="1"/>
  <c r="D262" i="1"/>
  <c r="F262" i="1"/>
  <c r="D263" i="1"/>
  <c r="F263" i="1"/>
  <c r="D264" i="1"/>
  <c r="F264" i="1"/>
  <c r="D265" i="1"/>
  <c r="F265" i="1"/>
  <c r="D266" i="1"/>
  <c r="F266" i="1"/>
  <c r="D267" i="1"/>
  <c r="F267" i="1"/>
  <c r="D268" i="1"/>
  <c r="F268" i="1"/>
  <c r="D269" i="1"/>
  <c r="F269" i="1"/>
  <c r="D270" i="1"/>
  <c r="F270" i="1"/>
  <c r="D271" i="1"/>
  <c r="F271" i="1"/>
  <c r="D272" i="1"/>
  <c r="F272" i="1"/>
  <c r="D273" i="1"/>
  <c r="F273" i="1"/>
  <c r="D274" i="1"/>
  <c r="F274" i="1"/>
  <c r="D275" i="1"/>
  <c r="F275" i="1"/>
  <c r="D276" i="1"/>
  <c r="F276" i="1"/>
  <c r="D277" i="1"/>
  <c r="F277" i="1"/>
  <c r="D278" i="1"/>
  <c r="F278" i="1"/>
  <c r="D279" i="1"/>
  <c r="F279" i="1"/>
  <c r="D280" i="1"/>
  <c r="F280" i="1"/>
  <c r="D281" i="1"/>
  <c r="F281" i="1"/>
  <c r="D282" i="1"/>
  <c r="F282" i="1"/>
  <c r="D283" i="1"/>
  <c r="F283" i="1"/>
  <c r="D284" i="1"/>
  <c r="F284" i="1"/>
  <c r="D285" i="1"/>
  <c r="F285" i="1"/>
  <c r="D286" i="1"/>
  <c r="F286" i="1"/>
  <c r="D287" i="1"/>
  <c r="F287" i="1"/>
  <c r="D288" i="1"/>
  <c r="F288" i="1"/>
  <c r="D289" i="1"/>
  <c r="F289" i="1"/>
  <c r="D290" i="1"/>
  <c r="F290" i="1"/>
  <c r="D291" i="1"/>
  <c r="F291" i="1"/>
  <c r="D292" i="1"/>
  <c r="F292" i="1"/>
  <c r="D293" i="1"/>
  <c r="F293" i="1"/>
  <c r="D294" i="1"/>
  <c r="F294" i="1"/>
  <c r="D295" i="1"/>
  <c r="F295" i="1"/>
  <c r="D296" i="1"/>
  <c r="F296" i="1"/>
  <c r="D297" i="1"/>
  <c r="F297" i="1"/>
  <c r="D298" i="1"/>
  <c r="F298" i="1"/>
  <c r="D299" i="1"/>
  <c r="F299" i="1"/>
  <c r="D300" i="1"/>
  <c r="F300" i="1"/>
  <c r="D301" i="1"/>
  <c r="F301" i="1"/>
  <c r="D302" i="1"/>
  <c r="F302" i="1"/>
  <c r="D303" i="1"/>
  <c r="F303" i="1"/>
  <c r="D304" i="1"/>
  <c r="F304" i="1"/>
  <c r="D305" i="1"/>
  <c r="F305" i="1"/>
  <c r="D306" i="1"/>
  <c r="F306" i="1"/>
  <c r="D307" i="1"/>
  <c r="F307" i="1"/>
  <c r="D308" i="1"/>
  <c r="F308" i="1"/>
  <c r="D309" i="1"/>
  <c r="F309" i="1"/>
  <c r="D310" i="1"/>
  <c r="F310" i="1"/>
  <c r="D311" i="1"/>
  <c r="F311" i="1"/>
  <c r="D312" i="1"/>
  <c r="F312" i="1"/>
  <c r="D313" i="1"/>
  <c r="F313" i="1"/>
  <c r="D314" i="1"/>
  <c r="F314" i="1"/>
  <c r="D315" i="1"/>
  <c r="F315" i="1"/>
  <c r="D316" i="1"/>
  <c r="F316" i="1"/>
  <c r="D317" i="1"/>
  <c r="F317" i="1"/>
  <c r="D318" i="1"/>
  <c r="F318" i="1"/>
  <c r="D319" i="1"/>
  <c r="F319" i="1"/>
  <c r="D320" i="1"/>
  <c r="F320" i="1"/>
  <c r="D321" i="1"/>
  <c r="F321" i="1"/>
  <c r="D322" i="1"/>
  <c r="F322" i="1"/>
  <c r="D323" i="1"/>
  <c r="F323" i="1"/>
  <c r="D324" i="1"/>
  <c r="F324" i="1"/>
  <c r="D325" i="1"/>
  <c r="F325" i="1"/>
  <c r="D326" i="1"/>
  <c r="F326" i="1"/>
  <c r="D327" i="1"/>
  <c r="F327" i="1"/>
  <c r="D328" i="1"/>
  <c r="F328" i="1"/>
  <c r="D329" i="1"/>
  <c r="F329" i="1"/>
  <c r="D330" i="1"/>
  <c r="F330" i="1"/>
  <c r="D331" i="1"/>
  <c r="F331" i="1"/>
  <c r="D332" i="1"/>
  <c r="F332" i="1"/>
  <c r="D333" i="1"/>
  <c r="F333" i="1"/>
  <c r="D334" i="1"/>
  <c r="F334" i="1"/>
  <c r="D335" i="1"/>
  <c r="F335" i="1"/>
  <c r="D336" i="1"/>
  <c r="F336" i="1"/>
  <c r="D337" i="1"/>
  <c r="F337" i="1"/>
  <c r="D338" i="1"/>
  <c r="F338" i="1"/>
  <c r="D339" i="1"/>
  <c r="F339" i="1"/>
  <c r="D340" i="1"/>
  <c r="F340" i="1"/>
  <c r="D341" i="1"/>
  <c r="F341" i="1"/>
  <c r="D342" i="1"/>
  <c r="F342" i="1"/>
  <c r="D343" i="1"/>
  <c r="F343" i="1"/>
  <c r="D344" i="1"/>
  <c r="F344" i="1"/>
  <c r="D345" i="1"/>
  <c r="F345" i="1"/>
  <c r="D346" i="1"/>
  <c r="F346" i="1"/>
  <c r="D347" i="1"/>
  <c r="F347" i="1"/>
  <c r="D348" i="1"/>
  <c r="F348" i="1"/>
  <c r="D349" i="1"/>
  <c r="F349" i="1"/>
  <c r="D350" i="1"/>
  <c r="F350" i="1"/>
  <c r="D351" i="1"/>
  <c r="F351" i="1"/>
  <c r="D352" i="1"/>
  <c r="F352" i="1"/>
  <c r="D353" i="1"/>
  <c r="F353" i="1"/>
  <c r="D354" i="1"/>
  <c r="F354" i="1"/>
  <c r="D355" i="1"/>
  <c r="F355" i="1"/>
  <c r="D356" i="1"/>
  <c r="F356" i="1"/>
  <c r="D357" i="1"/>
  <c r="F357" i="1"/>
  <c r="D358" i="1"/>
  <c r="F358" i="1"/>
  <c r="D359" i="1"/>
  <c r="F359" i="1"/>
  <c r="D360" i="1"/>
  <c r="F360" i="1"/>
  <c r="D361" i="1"/>
  <c r="F361" i="1"/>
  <c r="D362" i="1"/>
  <c r="F362" i="1"/>
  <c r="D363" i="1"/>
  <c r="F363" i="1"/>
  <c r="D364" i="1"/>
  <c r="F364" i="1"/>
  <c r="D365" i="1"/>
  <c r="F365" i="1"/>
  <c r="D366" i="1"/>
  <c r="F366" i="1"/>
  <c r="D367" i="1"/>
  <c r="F367" i="1"/>
  <c r="D368" i="1"/>
  <c r="F368" i="1"/>
  <c r="D369" i="1"/>
  <c r="F369" i="1"/>
  <c r="D370" i="1"/>
  <c r="F370" i="1"/>
  <c r="D371" i="1"/>
  <c r="F371" i="1"/>
  <c r="D372" i="1"/>
  <c r="F372" i="1"/>
  <c r="D373" i="1"/>
  <c r="F373" i="1"/>
  <c r="D374" i="1"/>
  <c r="F374" i="1"/>
  <c r="D375" i="1"/>
  <c r="F375" i="1"/>
  <c r="D376" i="1"/>
  <c r="F376" i="1"/>
  <c r="D377" i="1"/>
  <c r="F377" i="1"/>
  <c r="D378" i="1"/>
  <c r="F378" i="1"/>
  <c r="D379" i="1"/>
  <c r="F379" i="1"/>
  <c r="D380" i="1"/>
  <c r="F380" i="1"/>
  <c r="D381" i="1"/>
  <c r="F381" i="1"/>
  <c r="D382" i="1"/>
  <c r="F382" i="1"/>
  <c r="D383" i="1"/>
  <c r="F383" i="1"/>
  <c r="D384" i="1"/>
  <c r="F384" i="1"/>
  <c r="D385" i="1"/>
  <c r="F385" i="1"/>
  <c r="D386" i="1"/>
  <c r="F386" i="1"/>
  <c r="D387" i="1"/>
  <c r="F387" i="1"/>
  <c r="D388" i="1"/>
  <c r="F388" i="1"/>
  <c r="D389" i="1"/>
  <c r="F389" i="1"/>
  <c r="D390" i="1"/>
  <c r="F390" i="1"/>
  <c r="D391" i="1"/>
  <c r="F391" i="1"/>
  <c r="D392" i="1"/>
  <c r="F392" i="1"/>
  <c r="D393" i="1"/>
  <c r="F393" i="1"/>
  <c r="D394" i="1"/>
  <c r="F394" i="1"/>
  <c r="D395" i="1"/>
  <c r="F395" i="1"/>
  <c r="D396" i="1"/>
  <c r="F396" i="1"/>
  <c r="D397" i="1"/>
  <c r="F397" i="1"/>
  <c r="D398" i="1"/>
  <c r="F398" i="1"/>
  <c r="D399" i="1"/>
  <c r="F399" i="1"/>
  <c r="D400" i="1"/>
  <c r="F400" i="1"/>
  <c r="D401" i="1"/>
  <c r="F401" i="1"/>
  <c r="D402" i="1"/>
  <c r="F402" i="1"/>
  <c r="D403" i="1"/>
  <c r="F403" i="1"/>
  <c r="D404" i="1"/>
  <c r="F404" i="1"/>
  <c r="D405" i="1"/>
  <c r="F405" i="1"/>
  <c r="D406" i="1"/>
  <c r="F406" i="1"/>
  <c r="D407" i="1"/>
  <c r="F407" i="1"/>
  <c r="D408" i="1"/>
  <c r="F408" i="1"/>
  <c r="D409" i="1"/>
  <c r="F409" i="1"/>
  <c r="D410" i="1"/>
  <c r="F410" i="1"/>
  <c r="D411" i="1"/>
  <c r="F411" i="1"/>
  <c r="D412" i="1"/>
  <c r="F412" i="1"/>
  <c r="D413" i="1"/>
  <c r="F413" i="1"/>
  <c r="D414" i="1"/>
  <c r="F414" i="1"/>
  <c r="D415" i="1"/>
  <c r="F415" i="1"/>
  <c r="D416" i="1"/>
  <c r="F416" i="1"/>
  <c r="D417" i="1"/>
  <c r="F417" i="1"/>
  <c r="D418" i="1"/>
  <c r="F418" i="1"/>
  <c r="D419" i="1"/>
  <c r="F419" i="1"/>
  <c r="D420" i="1"/>
  <c r="F420" i="1"/>
  <c r="D421" i="1"/>
  <c r="F421" i="1"/>
  <c r="D422" i="1"/>
  <c r="F422" i="1"/>
  <c r="D423" i="1"/>
  <c r="F423" i="1"/>
  <c r="D424" i="1"/>
  <c r="F424" i="1"/>
  <c r="D425" i="1"/>
  <c r="F425" i="1"/>
  <c r="D426" i="1"/>
  <c r="F426" i="1"/>
  <c r="D427" i="1"/>
  <c r="F427" i="1"/>
  <c r="D428" i="1"/>
  <c r="F428" i="1"/>
  <c r="D429" i="1"/>
  <c r="F429" i="1"/>
  <c r="D430" i="1"/>
  <c r="F430" i="1"/>
  <c r="D431" i="1"/>
  <c r="F431" i="1"/>
  <c r="D432" i="1"/>
  <c r="F432" i="1"/>
  <c r="D433" i="1"/>
  <c r="F433" i="1"/>
  <c r="D434" i="1"/>
  <c r="F434" i="1"/>
  <c r="D435" i="1"/>
  <c r="F435" i="1"/>
  <c r="D436" i="1"/>
  <c r="F436" i="1"/>
  <c r="D437" i="1"/>
  <c r="F437" i="1"/>
  <c r="D438" i="1"/>
  <c r="F438" i="1"/>
  <c r="D439" i="1"/>
  <c r="F439" i="1"/>
  <c r="D440" i="1"/>
  <c r="F440" i="1"/>
  <c r="D441" i="1"/>
  <c r="F441" i="1"/>
  <c r="D442" i="1"/>
  <c r="F442" i="1"/>
  <c r="D443" i="1"/>
  <c r="F443" i="1"/>
  <c r="D444" i="1"/>
  <c r="F444" i="1"/>
  <c r="D445" i="1"/>
  <c r="F445" i="1"/>
  <c r="D446" i="1"/>
  <c r="F446" i="1"/>
  <c r="D447" i="1"/>
  <c r="F447" i="1"/>
  <c r="D448" i="1"/>
  <c r="F448" i="1"/>
  <c r="D449" i="1"/>
  <c r="F449" i="1"/>
  <c r="D450" i="1"/>
  <c r="F450" i="1"/>
  <c r="D451" i="1"/>
  <c r="F451" i="1"/>
  <c r="D452" i="1"/>
  <c r="F452" i="1"/>
  <c r="D453" i="1"/>
  <c r="F453" i="1"/>
  <c r="D454" i="1"/>
  <c r="F454" i="1"/>
  <c r="D455" i="1"/>
  <c r="F455" i="1"/>
  <c r="D456" i="1"/>
  <c r="F456" i="1"/>
  <c r="D457" i="1"/>
  <c r="F457" i="1"/>
  <c r="D458" i="1"/>
  <c r="F458" i="1"/>
  <c r="D459" i="1"/>
  <c r="F459" i="1"/>
  <c r="D460" i="1"/>
  <c r="F460" i="1"/>
  <c r="D461" i="1"/>
  <c r="F461" i="1"/>
  <c r="D462" i="1"/>
  <c r="F462" i="1"/>
  <c r="D463" i="1"/>
  <c r="F463" i="1"/>
  <c r="D464" i="1"/>
  <c r="F464" i="1"/>
  <c r="D465" i="1"/>
  <c r="F465" i="1"/>
  <c r="D466" i="1"/>
  <c r="F466" i="1"/>
  <c r="D467" i="1"/>
  <c r="F467" i="1"/>
  <c r="D468" i="1"/>
  <c r="F468" i="1"/>
  <c r="D469" i="1"/>
  <c r="F469" i="1"/>
  <c r="D470" i="1"/>
  <c r="F470" i="1"/>
  <c r="D471" i="1"/>
  <c r="F471" i="1"/>
  <c r="D472" i="1"/>
  <c r="F472" i="1"/>
  <c r="D473" i="1"/>
  <c r="F473" i="1"/>
  <c r="D474" i="1"/>
  <c r="F474" i="1"/>
  <c r="D475" i="1"/>
  <c r="F475" i="1"/>
  <c r="D476" i="1"/>
  <c r="F476" i="1"/>
  <c r="D477" i="1"/>
  <c r="F477" i="1"/>
  <c r="D478" i="1"/>
  <c r="F478" i="1"/>
  <c r="D479" i="1"/>
  <c r="F479" i="1"/>
  <c r="D480" i="1"/>
  <c r="F480" i="1"/>
  <c r="K7" i="4" l="1"/>
  <c r="K9" i="4"/>
  <c r="K11" i="4"/>
  <c r="K13" i="4"/>
  <c r="K15" i="4"/>
  <c r="K17" i="4"/>
  <c r="K19" i="4"/>
  <c r="K21" i="4"/>
  <c r="K23" i="4"/>
  <c r="K25" i="4"/>
  <c r="K27" i="4"/>
  <c r="K29" i="4"/>
  <c r="K31" i="4"/>
  <c r="K33" i="4"/>
  <c r="K35" i="4"/>
  <c r="K37" i="4"/>
  <c r="K39" i="4"/>
  <c r="K41" i="4"/>
  <c r="K43" i="4"/>
  <c r="K45" i="4"/>
  <c r="K47" i="4"/>
  <c r="K49" i="4"/>
  <c r="K51" i="4"/>
  <c r="K53" i="4"/>
  <c r="K55" i="4"/>
  <c r="K57" i="4"/>
  <c r="K59" i="4"/>
  <c r="K61" i="4"/>
  <c r="K63" i="4"/>
  <c r="K65" i="4"/>
  <c r="K67" i="4"/>
  <c r="K69" i="4"/>
  <c r="K71" i="4"/>
  <c r="K73" i="4"/>
  <c r="K75" i="4"/>
  <c r="K77" i="4"/>
  <c r="K79" i="4"/>
  <c r="K81" i="4"/>
  <c r="K83" i="4"/>
  <c r="K85" i="4"/>
  <c r="K87" i="4"/>
  <c r="K89" i="4"/>
  <c r="K91" i="4"/>
  <c r="K93" i="4"/>
  <c r="K95" i="4"/>
  <c r="K97" i="4"/>
  <c r="K99" i="4"/>
  <c r="K101" i="4"/>
  <c r="K103" i="4"/>
  <c r="K105" i="4"/>
  <c r="K107" i="4"/>
  <c r="K109" i="4"/>
  <c r="K111" i="4"/>
  <c r="K113" i="4"/>
  <c r="K115" i="4"/>
  <c r="K117" i="4"/>
  <c r="K119" i="4"/>
  <c r="K121" i="4"/>
  <c r="K123" i="4"/>
  <c r="K125" i="4"/>
  <c r="K127" i="4"/>
  <c r="K129" i="4"/>
  <c r="K131" i="4"/>
  <c r="K133" i="4"/>
  <c r="K135" i="4"/>
  <c r="K137" i="4"/>
  <c r="K139" i="4"/>
  <c r="K141" i="4"/>
  <c r="K143" i="4"/>
  <c r="K145" i="4"/>
  <c r="K147" i="4"/>
  <c r="K149" i="4"/>
  <c r="K151" i="4"/>
  <c r="K153" i="4"/>
  <c r="K155" i="4"/>
  <c r="K157" i="4"/>
  <c r="K159" i="4"/>
  <c r="K161" i="4"/>
  <c r="K163" i="4"/>
  <c r="K165" i="4"/>
  <c r="K167" i="4"/>
  <c r="K169" i="4"/>
  <c r="K171" i="4"/>
  <c r="K173" i="4"/>
  <c r="K175" i="4"/>
  <c r="K177" i="4"/>
  <c r="K179" i="4"/>
  <c r="K181" i="4"/>
  <c r="K183" i="4"/>
  <c r="K185" i="4"/>
  <c r="K187" i="4"/>
  <c r="K189" i="4"/>
  <c r="K191" i="4"/>
  <c r="K193" i="4"/>
  <c r="K195" i="4"/>
  <c r="K197" i="4"/>
  <c r="K199" i="4"/>
  <c r="K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76" i="4"/>
  <c r="F478" i="4"/>
  <c r="F480" i="4"/>
  <c r="F484" i="4"/>
  <c r="F486" i="4"/>
  <c r="F490" i="4"/>
  <c r="F492" i="4"/>
  <c r="F496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464" i="4" l="1"/>
  <c r="F452" i="4"/>
  <c r="F440" i="4"/>
  <c r="F498" i="4"/>
  <c r="F494" i="4"/>
  <c r="F488" i="4"/>
  <c r="F482" i="4"/>
  <c r="F474" i="4"/>
  <c r="F471" i="4"/>
  <c r="F467" i="4"/>
  <c r="F463" i="4"/>
  <c r="F459" i="4"/>
  <c r="F455" i="4"/>
  <c r="F451" i="4"/>
  <c r="F447" i="4"/>
  <c r="F443" i="4"/>
  <c r="F439" i="4"/>
  <c r="F435" i="4"/>
  <c r="F431" i="4"/>
  <c r="F468" i="4"/>
  <c r="F456" i="4"/>
  <c r="F448" i="4"/>
  <c r="F436" i="4"/>
  <c r="F432" i="4"/>
  <c r="F470" i="4"/>
  <c r="F466" i="4"/>
  <c r="F462" i="4"/>
  <c r="F458" i="4"/>
  <c r="F454" i="4"/>
  <c r="F450" i="4"/>
  <c r="F446" i="4"/>
  <c r="F442" i="4"/>
  <c r="F438" i="4"/>
  <c r="F434" i="4"/>
  <c r="F430" i="4"/>
  <c r="F472" i="4"/>
  <c r="F460" i="4"/>
  <c r="F444" i="4"/>
  <c r="F499" i="4"/>
  <c r="F497" i="4"/>
  <c r="F495" i="4"/>
  <c r="F493" i="4"/>
  <c r="F491" i="4"/>
  <c r="F489" i="4"/>
  <c r="F487" i="4"/>
  <c r="F485" i="4"/>
  <c r="F483" i="4"/>
  <c r="F481" i="4"/>
  <c r="F479" i="4"/>
  <c r="F477" i="4"/>
  <c r="F475" i="4"/>
  <c r="F473" i="4"/>
  <c r="F469" i="4"/>
  <c r="F465" i="4"/>
  <c r="F461" i="4"/>
  <c r="F457" i="4"/>
  <c r="F453" i="4"/>
  <c r="F449" i="4"/>
  <c r="F445" i="4"/>
  <c r="F441" i="4"/>
  <c r="F437" i="4"/>
  <c r="F433" i="4"/>
  <c r="H306" i="5" l="1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H305" i="5" l="1"/>
  <c r="I305" i="5"/>
  <c r="H303" i="5"/>
  <c r="H304" i="5"/>
  <c r="I303" i="5"/>
  <c r="I304" i="5"/>
  <c r="H302" i="5"/>
  <c r="I302" i="5"/>
  <c r="H299" i="5"/>
  <c r="H300" i="5"/>
  <c r="H301" i="5"/>
  <c r="I299" i="5"/>
  <c r="I300" i="5"/>
  <c r="I301" i="5"/>
  <c r="H297" i="5"/>
  <c r="H298" i="5"/>
  <c r="I297" i="5"/>
  <c r="I298" i="5"/>
  <c r="H295" i="5"/>
  <c r="H296" i="5"/>
  <c r="I295" i="5"/>
  <c r="I296" i="5"/>
  <c r="H294" i="5"/>
  <c r="I294" i="5"/>
  <c r="G18" i="7" l="1"/>
  <c r="H18" i="7"/>
  <c r="I18" i="7"/>
  <c r="J18" i="7"/>
  <c r="G19" i="7"/>
  <c r="H19" i="7"/>
  <c r="I19" i="7"/>
  <c r="J19" i="7"/>
  <c r="G20" i="7"/>
  <c r="H20" i="7"/>
  <c r="I20" i="7"/>
  <c r="J20" i="7"/>
  <c r="G21" i="7"/>
  <c r="H21" i="7"/>
  <c r="I21" i="7"/>
  <c r="J21" i="7"/>
  <c r="G22" i="7"/>
  <c r="H22" i="7"/>
  <c r="I22" i="7"/>
  <c r="J22" i="7"/>
  <c r="G23" i="7"/>
  <c r="H23" i="7"/>
  <c r="I23" i="7"/>
  <c r="J23" i="7"/>
  <c r="G24" i="7"/>
  <c r="H24" i="7"/>
  <c r="I24" i="7"/>
  <c r="J24" i="7"/>
  <c r="G25" i="7"/>
  <c r="H25" i="7"/>
  <c r="L25" i="7" s="1"/>
  <c r="I25" i="7"/>
  <c r="J25" i="7"/>
  <c r="G26" i="7"/>
  <c r="H26" i="7"/>
  <c r="I26" i="7"/>
  <c r="J26" i="7"/>
  <c r="G27" i="7"/>
  <c r="H27" i="7"/>
  <c r="I27" i="7"/>
  <c r="J27" i="7"/>
  <c r="G28" i="7"/>
  <c r="H28" i="7"/>
  <c r="I28" i="7"/>
  <c r="J28" i="7"/>
  <c r="C5" i="6"/>
  <c r="C4" i="6"/>
  <c r="C3" i="6"/>
  <c r="C2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D2" i="8"/>
  <c r="E2" i="8"/>
  <c r="D3" i="8"/>
  <c r="E3" i="8"/>
  <c r="D4" i="8"/>
  <c r="E4" i="8"/>
  <c r="D5" i="8"/>
  <c r="E5" i="8"/>
  <c r="D6" i="8"/>
  <c r="E6" i="8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L28" i="7" l="1"/>
  <c r="L27" i="7"/>
  <c r="L26" i="7"/>
  <c r="L21" i="7"/>
  <c r="L20" i="7"/>
  <c r="L19" i="7"/>
  <c r="L18" i="7"/>
  <c r="L24" i="7"/>
  <c r="L23" i="7"/>
  <c r="L22" i="7"/>
  <c r="H263" i="5"/>
  <c r="H264" i="5"/>
  <c r="H265" i="5"/>
  <c r="H266" i="5"/>
  <c r="H267" i="5"/>
  <c r="H268" i="5"/>
  <c r="I263" i="5"/>
  <c r="I264" i="5"/>
  <c r="I265" i="5"/>
  <c r="I266" i="5"/>
  <c r="I267" i="5"/>
  <c r="I268" i="5"/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2" i="8"/>
  <c r="E95" i="8" l="1"/>
  <c r="D95" i="8"/>
  <c r="E94" i="8"/>
  <c r="D94" i="8"/>
  <c r="E93" i="8"/>
  <c r="D93" i="8"/>
  <c r="E92" i="8"/>
  <c r="D92" i="8"/>
  <c r="E91" i="8"/>
  <c r="D91" i="8"/>
  <c r="E90" i="8"/>
  <c r="D90" i="8"/>
  <c r="E89" i="8"/>
  <c r="D89" i="8"/>
  <c r="E88" i="8"/>
  <c r="D88" i="8"/>
  <c r="E87" i="8"/>
  <c r="D87" i="8"/>
  <c r="E86" i="8"/>
  <c r="D86" i="8"/>
  <c r="E85" i="8"/>
  <c r="D85" i="8"/>
  <c r="E84" i="8"/>
  <c r="D84" i="8"/>
  <c r="E83" i="8"/>
  <c r="D83" i="8"/>
  <c r="E82" i="8"/>
  <c r="D82" i="8"/>
  <c r="E81" i="8"/>
  <c r="D81" i="8"/>
  <c r="E80" i="8"/>
  <c r="D80" i="8"/>
  <c r="E79" i="8"/>
  <c r="D79" i="8"/>
  <c r="E78" i="8"/>
  <c r="D78" i="8"/>
  <c r="E77" i="8"/>
  <c r="D77" i="8"/>
  <c r="E76" i="8"/>
  <c r="D76" i="8"/>
  <c r="E75" i="8"/>
  <c r="D75" i="8"/>
  <c r="E74" i="8"/>
  <c r="D74" i="8"/>
  <c r="E73" i="8"/>
  <c r="D73" i="8"/>
  <c r="E72" i="8"/>
  <c r="D72" i="8"/>
  <c r="E71" i="8"/>
  <c r="D71" i="8"/>
  <c r="E70" i="8"/>
  <c r="D70" i="8"/>
  <c r="E69" i="8"/>
  <c r="D69" i="8"/>
  <c r="E68" i="8"/>
  <c r="D68" i="8"/>
  <c r="E67" i="8"/>
  <c r="D67" i="8"/>
  <c r="E66" i="8"/>
  <c r="D66" i="8"/>
  <c r="E65" i="8"/>
  <c r="D65" i="8"/>
  <c r="E64" i="8"/>
  <c r="D64" i="8"/>
  <c r="E63" i="8"/>
  <c r="D63" i="8"/>
  <c r="E62" i="8"/>
  <c r="D62" i="8"/>
  <c r="E61" i="8"/>
  <c r="D61" i="8"/>
  <c r="E60" i="8"/>
  <c r="D60" i="8"/>
  <c r="E59" i="8"/>
  <c r="D59" i="8"/>
  <c r="E58" i="8"/>
  <c r="D58" i="8"/>
  <c r="E57" i="8"/>
  <c r="D57" i="8"/>
  <c r="E56" i="8"/>
  <c r="D56" i="8"/>
  <c r="E55" i="8"/>
  <c r="D55" i="8"/>
  <c r="E54" i="8"/>
  <c r="D54" i="8"/>
  <c r="E53" i="8"/>
  <c r="D53" i="8"/>
  <c r="E52" i="8"/>
  <c r="D52" i="8"/>
  <c r="E51" i="8"/>
  <c r="D51" i="8"/>
  <c r="E50" i="8"/>
  <c r="D50" i="8"/>
  <c r="E49" i="8"/>
  <c r="D49" i="8"/>
  <c r="E48" i="8"/>
  <c r="D48" i="8"/>
  <c r="E47" i="8"/>
  <c r="D47" i="8"/>
  <c r="E46" i="8"/>
  <c r="D46" i="8"/>
  <c r="E45" i="8"/>
  <c r="D45" i="8"/>
  <c r="E44" i="8"/>
  <c r="D44" i="8"/>
  <c r="E43" i="8"/>
  <c r="D43" i="8"/>
  <c r="E42" i="8"/>
  <c r="D42" i="8"/>
  <c r="E41" i="8"/>
  <c r="D41" i="8"/>
  <c r="E40" i="8"/>
  <c r="D40" i="8"/>
  <c r="E39" i="8"/>
  <c r="D39" i="8"/>
  <c r="E38" i="8"/>
  <c r="D38" i="8"/>
  <c r="E37" i="8"/>
  <c r="D37" i="8"/>
  <c r="E36" i="8"/>
  <c r="D36" i="8"/>
  <c r="E35" i="8"/>
  <c r="D35" i="8"/>
  <c r="E34" i="8"/>
  <c r="D34" i="8"/>
  <c r="E33" i="8"/>
  <c r="D33" i="8"/>
  <c r="E32" i="8"/>
  <c r="D32" i="8"/>
  <c r="E31" i="8"/>
  <c r="D31" i="8"/>
  <c r="E30" i="8"/>
  <c r="D30" i="8"/>
  <c r="E29" i="8"/>
  <c r="D29" i="8"/>
  <c r="E28" i="8"/>
  <c r="D28" i="8"/>
  <c r="E27" i="8"/>
  <c r="D27" i="8"/>
  <c r="E26" i="8"/>
  <c r="D26" i="8"/>
  <c r="E25" i="8"/>
  <c r="D25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D8" i="8"/>
  <c r="E7" i="8"/>
  <c r="D7" i="8"/>
  <c r="H259" i="5"/>
  <c r="H260" i="5"/>
  <c r="H261" i="5"/>
  <c r="H262" i="5"/>
  <c r="I259" i="5"/>
  <c r="I260" i="5"/>
  <c r="I261" i="5"/>
  <c r="I262" i="5"/>
  <c r="C262" i="5"/>
  <c r="C261" i="5"/>
  <c r="C260" i="5"/>
  <c r="C259" i="5"/>
  <c r="H246" i="5" l="1"/>
  <c r="H247" i="5"/>
  <c r="H248" i="5"/>
  <c r="H249" i="5"/>
  <c r="H250" i="5"/>
  <c r="H251" i="5"/>
  <c r="H252" i="5"/>
  <c r="H253" i="5"/>
  <c r="H254" i="5"/>
  <c r="H255" i="5"/>
  <c r="H256" i="5"/>
  <c r="H257" i="5"/>
  <c r="H258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J95" i="6" l="1"/>
  <c r="I95" i="6"/>
  <c r="H95" i="6"/>
  <c r="G95" i="6"/>
  <c r="J94" i="6"/>
  <c r="I94" i="6"/>
  <c r="H94" i="6"/>
  <c r="G94" i="6"/>
  <c r="J93" i="6"/>
  <c r="I93" i="6"/>
  <c r="H93" i="6"/>
  <c r="G93" i="6"/>
  <c r="J92" i="6"/>
  <c r="I92" i="6"/>
  <c r="H92" i="6"/>
  <c r="G92" i="6"/>
  <c r="J91" i="6"/>
  <c r="I91" i="6"/>
  <c r="H91" i="6"/>
  <c r="G91" i="6"/>
  <c r="J90" i="6"/>
  <c r="I90" i="6"/>
  <c r="H90" i="6"/>
  <c r="G90" i="6"/>
  <c r="J89" i="6"/>
  <c r="I89" i="6"/>
  <c r="H89" i="6"/>
  <c r="G89" i="6"/>
  <c r="J88" i="6"/>
  <c r="I88" i="6"/>
  <c r="H88" i="6"/>
  <c r="G88" i="6"/>
  <c r="J87" i="6"/>
  <c r="I87" i="6"/>
  <c r="H87" i="6"/>
  <c r="G87" i="6"/>
  <c r="J86" i="6"/>
  <c r="I86" i="6"/>
  <c r="H86" i="6"/>
  <c r="G86" i="6"/>
  <c r="J85" i="6"/>
  <c r="I85" i="6"/>
  <c r="H85" i="6"/>
  <c r="G85" i="6"/>
  <c r="J84" i="6"/>
  <c r="I84" i="6"/>
  <c r="H84" i="6"/>
  <c r="G84" i="6"/>
  <c r="J83" i="6"/>
  <c r="I83" i="6"/>
  <c r="H83" i="6"/>
  <c r="G83" i="6"/>
  <c r="J82" i="6"/>
  <c r="I82" i="6"/>
  <c r="H82" i="6"/>
  <c r="G82" i="6"/>
  <c r="J81" i="6"/>
  <c r="I81" i="6"/>
  <c r="H81" i="6"/>
  <c r="G81" i="6"/>
  <c r="J80" i="6"/>
  <c r="I80" i="6"/>
  <c r="H80" i="6"/>
  <c r="G80" i="6"/>
  <c r="J79" i="6"/>
  <c r="I79" i="6"/>
  <c r="H79" i="6"/>
  <c r="G79" i="6"/>
  <c r="J78" i="6"/>
  <c r="I78" i="6"/>
  <c r="H78" i="6"/>
  <c r="G78" i="6"/>
  <c r="J77" i="6"/>
  <c r="I77" i="6"/>
  <c r="H77" i="6"/>
  <c r="G77" i="6"/>
  <c r="J76" i="6"/>
  <c r="I76" i="6"/>
  <c r="H76" i="6"/>
  <c r="G76" i="6"/>
  <c r="J75" i="6"/>
  <c r="I75" i="6"/>
  <c r="H75" i="6"/>
  <c r="G75" i="6"/>
  <c r="J74" i="6"/>
  <c r="I74" i="6"/>
  <c r="H74" i="6"/>
  <c r="G74" i="6"/>
  <c r="J73" i="6"/>
  <c r="I73" i="6"/>
  <c r="H73" i="6"/>
  <c r="G73" i="6"/>
  <c r="J72" i="6"/>
  <c r="I72" i="6"/>
  <c r="H72" i="6"/>
  <c r="G72" i="6"/>
  <c r="J71" i="6"/>
  <c r="I71" i="6"/>
  <c r="H71" i="6"/>
  <c r="G71" i="6"/>
  <c r="J70" i="6"/>
  <c r="I70" i="6"/>
  <c r="H70" i="6"/>
  <c r="G70" i="6"/>
  <c r="J69" i="6"/>
  <c r="I69" i="6"/>
  <c r="H69" i="6"/>
  <c r="G69" i="6"/>
  <c r="J68" i="6"/>
  <c r="I68" i="6"/>
  <c r="H68" i="6"/>
  <c r="G68" i="6"/>
  <c r="J67" i="6"/>
  <c r="I67" i="6"/>
  <c r="H67" i="6"/>
  <c r="G67" i="6"/>
  <c r="J66" i="6"/>
  <c r="I66" i="6"/>
  <c r="H66" i="6"/>
  <c r="G66" i="6"/>
  <c r="J65" i="6"/>
  <c r="I65" i="6"/>
  <c r="H65" i="6"/>
  <c r="G65" i="6"/>
  <c r="J64" i="6"/>
  <c r="I64" i="6"/>
  <c r="H64" i="6"/>
  <c r="G64" i="6"/>
  <c r="J63" i="6"/>
  <c r="I63" i="6"/>
  <c r="H63" i="6"/>
  <c r="G63" i="6"/>
  <c r="J62" i="6"/>
  <c r="I62" i="6"/>
  <c r="H62" i="6"/>
  <c r="G62" i="6"/>
  <c r="J61" i="6"/>
  <c r="I61" i="6"/>
  <c r="H61" i="6"/>
  <c r="G61" i="6"/>
  <c r="J60" i="6"/>
  <c r="I60" i="6"/>
  <c r="H60" i="6"/>
  <c r="G60" i="6"/>
  <c r="J59" i="6"/>
  <c r="I59" i="6"/>
  <c r="H59" i="6"/>
  <c r="G59" i="6"/>
  <c r="J58" i="6"/>
  <c r="I58" i="6"/>
  <c r="H58" i="6"/>
  <c r="G58" i="6"/>
  <c r="J57" i="6"/>
  <c r="I57" i="6"/>
  <c r="H57" i="6"/>
  <c r="G57" i="6"/>
  <c r="J56" i="6"/>
  <c r="I56" i="6"/>
  <c r="H56" i="6"/>
  <c r="G56" i="6"/>
  <c r="H223" i="5"/>
  <c r="I223" i="5"/>
  <c r="H222" i="5"/>
  <c r="I222" i="5"/>
  <c r="G42" i="6"/>
  <c r="H42" i="6"/>
  <c r="I42" i="6"/>
  <c r="J42" i="6"/>
  <c r="G43" i="6"/>
  <c r="H43" i="6"/>
  <c r="I43" i="6"/>
  <c r="J43" i="6"/>
  <c r="G44" i="6"/>
  <c r="H44" i="6"/>
  <c r="I44" i="6"/>
  <c r="J44" i="6"/>
  <c r="G45" i="6"/>
  <c r="H45" i="6"/>
  <c r="I45" i="6"/>
  <c r="J45" i="6"/>
  <c r="G46" i="6"/>
  <c r="H46" i="6"/>
  <c r="I46" i="6"/>
  <c r="J46" i="6"/>
  <c r="G47" i="6"/>
  <c r="H47" i="6"/>
  <c r="I47" i="6"/>
  <c r="J47" i="6"/>
  <c r="G48" i="6"/>
  <c r="H48" i="6"/>
  <c r="I48" i="6"/>
  <c r="J48" i="6"/>
  <c r="G49" i="6"/>
  <c r="H49" i="6"/>
  <c r="I49" i="6"/>
  <c r="J49" i="6"/>
  <c r="G50" i="6"/>
  <c r="H50" i="6"/>
  <c r="I50" i="6"/>
  <c r="J50" i="6"/>
  <c r="G51" i="6"/>
  <c r="H51" i="6"/>
  <c r="I51" i="6"/>
  <c r="J51" i="6"/>
  <c r="G52" i="6"/>
  <c r="H52" i="6"/>
  <c r="I52" i="6"/>
  <c r="J52" i="6"/>
  <c r="G53" i="6"/>
  <c r="H53" i="6"/>
  <c r="I53" i="6"/>
  <c r="J53" i="6"/>
  <c r="G54" i="6"/>
  <c r="H54" i="6"/>
  <c r="I54" i="6"/>
  <c r="J54" i="6"/>
  <c r="G55" i="6"/>
  <c r="H55" i="6"/>
  <c r="I55" i="6"/>
  <c r="J55" i="6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H224" i="5" l="1"/>
  <c r="H225" i="5"/>
  <c r="H226" i="5"/>
  <c r="H227" i="5"/>
  <c r="H228" i="5"/>
  <c r="H229" i="5"/>
  <c r="I224" i="5"/>
  <c r="I225" i="5"/>
  <c r="I226" i="5"/>
  <c r="I227" i="5"/>
  <c r="I228" i="5"/>
  <c r="I229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219" i="5"/>
  <c r="H220" i="5"/>
  <c r="H221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219" i="5"/>
  <c r="I220" i="5"/>
  <c r="I221" i="5"/>
  <c r="I205" i="5" l="1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30" i="5" l="1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J17" i="7" l="1"/>
  <c r="I17" i="7"/>
  <c r="H17" i="7"/>
  <c r="G17" i="7"/>
  <c r="J16" i="7"/>
  <c r="I16" i="7"/>
  <c r="H16" i="7"/>
  <c r="G16" i="7"/>
  <c r="J15" i="7"/>
  <c r="I15" i="7"/>
  <c r="H15" i="7"/>
  <c r="G15" i="7"/>
  <c r="J14" i="7"/>
  <c r="I14" i="7"/>
  <c r="H14" i="7"/>
  <c r="G14" i="7"/>
  <c r="L14" i="7" s="1"/>
  <c r="J13" i="7"/>
  <c r="I13" i="7"/>
  <c r="H13" i="7"/>
  <c r="G13" i="7"/>
  <c r="J12" i="7"/>
  <c r="I12" i="7"/>
  <c r="H12" i="7"/>
  <c r="G12" i="7"/>
  <c r="J11" i="7"/>
  <c r="I11" i="7"/>
  <c r="H11" i="7"/>
  <c r="G11" i="7"/>
  <c r="J10" i="7"/>
  <c r="I10" i="7"/>
  <c r="H10" i="7"/>
  <c r="G10" i="7"/>
  <c r="L10" i="7" s="1"/>
  <c r="J9" i="7"/>
  <c r="I9" i="7"/>
  <c r="H9" i="7"/>
  <c r="G9" i="7"/>
  <c r="J8" i="7"/>
  <c r="I8" i="7"/>
  <c r="H8" i="7"/>
  <c r="G8" i="7"/>
  <c r="J7" i="7"/>
  <c r="I7" i="7"/>
  <c r="H7" i="7"/>
  <c r="G7" i="7"/>
  <c r="J6" i="7"/>
  <c r="I6" i="7"/>
  <c r="H6" i="7"/>
  <c r="G6" i="7"/>
  <c r="L6" i="7" s="1"/>
  <c r="J5" i="7"/>
  <c r="I5" i="7"/>
  <c r="H5" i="7"/>
  <c r="G5" i="7"/>
  <c r="J4" i="7"/>
  <c r="I4" i="7"/>
  <c r="H4" i="7"/>
  <c r="G4" i="7"/>
  <c r="J3" i="7"/>
  <c r="I3" i="7"/>
  <c r="H3" i="7"/>
  <c r="G3" i="7"/>
  <c r="J2" i="7"/>
  <c r="I2" i="7"/>
  <c r="H2" i="7"/>
  <c r="G2" i="7"/>
  <c r="L2" i="7" s="1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1" i="5"/>
  <c r="H132" i="5"/>
  <c r="H133" i="5"/>
  <c r="H134" i="5"/>
  <c r="I134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L4" i="7" l="1"/>
  <c r="L3" i="7"/>
  <c r="L8" i="7"/>
  <c r="L5" i="7"/>
  <c r="L7" i="7"/>
  <c r="L9" i="7"/>
  <c r="L11" i="7"/>
  <c r="L12" i="7"/>
  <c r="L13" i="7"/>
  <c r="L15" i="7"/>
  <c r="L16" i="7"/>
  <c r="L17" i="7"/>
  <c r="G16" i="6"/>
  <c r="H16" i="6"/>
  <c r="I16" i="6"/>
  <c r="J16" i="6"/>
  <c r="G17" i="6"/>
  <c r="H17" i="6"/>
  <c r="I17" i="6"/>
  <c r="J17" i="6"/>
  <c r="G18" i="6"/>
  <c r="H18" i="6"/>
  <c r="I18" i="6"/>
  <c r="J18" i="6"/>
  <c r="G19" i="6"/>
  <c r="H19" i="6"/>
  <c r="I19" i="6"/>
  <c r="J19" i="6"/>
  <c r="G20" i="6"/>
  <c r="H20" i="6"/>
  <c r="I20" i="6"/>
  <c r="J20" i="6"/>
  <c r="G21" i="6"/>
  <c r="H21" i="6"/>
  <c r="I21" i="6"/>
  <c r="J21" i="6"/>
  <c r="G22" i="6"/>
  <c r="H22" i="6"/>
  <c r="I22" i="6"/>
  <c r="J22" i="6"/>
  <c r="G23" i="6"/>
  <c r="H23" i="6"/>
  <c r="I23" i="6"/>
  <c r="J23" i="6"/>
  <c r="G24" i="6"/>
  <c r="H24" i="6"/>
  <c r="I24" i="6"/>
  <c r="J24" i="6"/>
  <c r="G25" i="6"/>
  <c r="H25" i="6"/>
  <c r="I25" i="6"/>
  <c r="J25" i="6"/>
  <c r="G26" i="6"/>
  <c r="H26" i="6"/>
  <c r="I26" i="6"/>
  <c r="J26" i="6"/>
  <c r="G27" i="6"/>
  <c r="H27" i="6"/>
  <c r="I27" i="6"/>
  <c r="J27" i="6"/>
  <c r="G28" i="6"/>
  <c r="H28" i="6"/>
  <c r="I28" i="6"/>
  <c r="J28" i="6"/>
  <c r="G29" i="6"/>
  <c r="H29" i="6"/>
  <c r="I29" i="6"/>
  <c r="J29" i="6"/>
  <c r="G30" i="6"/>
  <c r="H30" i="6"/>
  <c r="I30" i="6"/>
  <c r="J30" i="6"/>
  <c r="G31" i="6"/>
  <c r="H31" i="6"/>
  <c r="I31" i="6"/>
  <c r="J31" i="6"/>
  <c r="G32" i="6"/>
  <c r="H32" i="6"/>
  <c r="I32" i="6"/>
  <c r="J32" i="6"/>
  <c r="G33" i="6"/>
  <c r="H33" i="6"/>
  <c r="I33" i="6"/>
  <c r="J33" i="6"/>
  <c r="G34" i="6"/>
  <c r="H34" i="6"/>
  <c r="I34" i="6"/>
  <c r="J34" i="6"/>
  <c r="G35" i="6"/>
  <c r="H35" i="6"/>
  <c r="I35" i="6"/>
  <c r="J35" i="6"/>
  <c r="G36" i="6"/>
  <c r="H36" i="6"/>
  <c r="I36" i="6"/>
  <c r="J36" i="6"/>
  <c r="G37" i="6"/>
  <c r="H37" i="6"/>
  <c r="I37" i="6"/>
  <c r="J37" i="6"/>
  <c r="G38" i="6"/>
  <c r="H38" i="6"/>
  <c r="I38" i="6"/>
  <c r="J38" i="6"/>
  <c r="G39" i="6"/>
  <c r="H39" i="6"/>
  <c r="I39" i="6"/>
  <c r="J39" i="6"/>
  <c r="G40" i="6"/>
  <c r="H40" i="6"/>
  <c r="I40" i="6"/>
  <c r="J40" i="6"/>
  <c r="G41" i="6"/>
  <c r="H41" i="6"/>
  <c r="I41" i="6"/>
  <c r="J41" i="6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H74" i="5" l="1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130" i="5"/>
  <c r="H65" i="5"/>
  <c r="H66" i="5"/>
  <c r="H67" i="5"/>
  <c r="H68" i="5"/>
  <c r="H69" i="5"/>
  <c r="H70" i="5"/>
  <c r="H71" i="5"/>
  <c r="H72" i="5"/>
  <c r="H73" i="5"/>
  <c r="H88" i="5"/>
  <c r="H89" i="5"/>
  <c r="I65" i="5"/>
  <c r="I66" i="5"/>
  <c r="I67" i="5"/>
  <c r="I68" i="5"/>
  <c r="I69" i="5"/>
  <c r="I70" i="5"/>
  <c r="I71" i="5"/>
  <c r="I72" i="5"/>
  <c r="I73" i="5"/>
  <c r="I88" i="5"/>
  <c r="I89" i="5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2" i="6"/>
  <c r="G3" i="6"/>
  <c r="L3" i="6" s="1"/>
  <c r="G4" i="6"/>
  <c r="L4" i="6" s="1"/>
  <c r="G5" i="6"/>
  <c r="G6" i="6"/>
  <c r="G7" i="6"/>
  <c r="G8" i="6"/>
  <c r="G9" i="6"/>
  <c r="G10" i="6"/>
  <c r="G11" i="6"/>
  <c r="G12" i="6"/>
  <c r="G13" i="6"/>
  <c r="G14" i="6"/>
  <c r="G15" i="6"/>
  <c r="G2" i="6"/>
  <c r="L2" i="6" s="1"/>
  <c r="D3" i="5"/>
  <c r="L3" i="5" s="1"/>
  <c r="G2" i="5"/>
  <c r="F2" i="5"/>
  <c r="E2" i="5"/>
  <c r="E3" i="5"/>
  <c r="M3" i="5" s="1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D2" i="5"/>
  <c r="I132" i="5"/>
  <c r="I133" i="5"/>
  <c r="I130" i="5"/>
  <c r="L5" i="6" l="1"/>
  <c r="F3" i="5"/>
  <c r="N3" i="5" s="1"/>
  <c r="G3" i="5"/>
  <c r="O3" i="5" s="1"/>
  <c r="I3" i="5" l="1"/>
  <c r="I131" i="5"/>
  <c r="H320" i="1" l="1"/>
  <c r="H324" i="1"/>
  <c r="H328" i="1"/>
  <c r="H332" i="1"/>
  <c r="H336" i="1"/>
  <c r="H340" i="1"/>
  <c r="H344" i="1"/>
  <c r="H348" i="1"/>
  <c r="H352" i="1"/>
  <c r="H356" i="1"/>
  <c r="H360" i="1"/>
  <c r="H364" i="1"/>
  <c r="H368" i="1"/>
  <c r="H372" i="1"/>
  <c r="H376" i="1"/>
  <c r="H380" i="1"/>
  <c r="H384" i="1"/>
  <c r="H388" i="1"/>
  <c r="H392" i="1"/>
  <c r="H396" i="1"/>
  <c r="H400" i="1"/>
  <c r="H404" i="1"/>
  <c r="H408" i="1"/>
  <c r="H412" i="1"/>
  <c r="H416" i="1"/>
  <c r="H420" i="1"/>
  <c r="H428" i="1"/>
  <c r="H432" i="1"/>
  <c r="H436" i="1"/>
  <c r="H440" i="1"/>
  <c r="H444" i="1"/>
  <c r="H448" i="1"/>
  <c r="H452" i="1"/>
  <c r="H456" i="1"/>
  <c r="H460" i="1"/>
  <c r="H464" i="1"/>
  <c r="H468" i="1"/>
  <c r="H472" i="1"/>
  <c r="H476" i="1"/>
  <c r="K3" i="4"/>
  <c r="F345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2" i="4"/>
  <c r="E2" i="4" s="1"/>
  <c r="F3" i="4"/>
  <c r="F6" i="4"/>
  <c r="H424" i="1" l="1"/>
  <c r="H480" i="1"/>
  <c r="H450" i="1"/>
  <c r="H446" i="1"/>
  <c r="H418" i="1"/>
  <c r="H370" i="1"/>
  <c r="H338" i="1"/>
  <c r="H414" i="1"/>
  <c r="H366" i="1"/>
  <c r="H342" i="1"/>
  <c r="H479" i="1"/>
  <c r="H477" i="1"/>
  <c r="H475" i="1"/>
  <c r="H473" i="1"/>
  <c r="H471" i="1"/>
  <c r="H469" i="1"/>
  <c r="H467" i="1"/>
  <c r="H465" i="1"/>
  <c r="H463" i="1"/>
  <c r="H461" i="1"/>
  <c r="H459" i="1"/>
  <c r="H457" i="1"/>
  <c r="H455" i="1"/>
  <c r="H453" i="1"/>
  <c r="H451" i="1"/>
  <c r="H449" i="1"/>
  <c r="H447" i="1"/>
  <c r="H445" i="1"/>
  <c r="H443" i="1"/>
  <c r="H441" i="1"/>
  <c r="H439" i="1"/>
  <c r="H437" i="1"/>
  <c r="H435" i="1"/>
  <c r="H433" i="1"/>
  <c r="H431" i="1"/>
  <c r="H429" i="1"/>
  <c r="H427" i="1"/>
  <c r="H425" i="1"/>
  <c r="H423" i="1"/>
  <c r="H421" i="1"/>
  <c r="H419" i="1"/>
  <c r="H417" i="1"/>
  <c r="H415" i="1"/>
  <c r="H413" i="1"/>
  <c r="H411" i="1"/>
  <c r="H409" i="1"/>
  <c r="H407" i="1"/>
  <c r="H405" i="1"/>
  <c r="H403" i="1"/>
  <c r="H401" i="1"/>
  <c r="H399" i="1"/>
  <c r="H397" i="1"/>
  <c r="H395" i="1"/>
  <c r="H393" i="1"/>
  <c r="H391" i="1"/>
  <c r="H389" i="1"/>
  <c r="H387" i="1"/>
  <c r="H385" i="1"/>
  <c r="H383" i="1"/>
  <c r="H381" i="1"/>
  <c r="H379" i="1"/>
  <c r="H377" i="1"/>
  <c r="H375" i="1"/>
  <c r="H373" i="1"/>
  <c r="H371" i="1"/>
  <c r="H369" i="1"/>
  <c r="H367" i="1"/>
  <c r="H365" i="1"/>
  <c r="H363" i="1"/>
  <c r="H361" i="1"/>
  <c r="H359" i="1"/>
  <c r="H357" i="1"/>
  <c r="H355" i="1"/>
  <c r="H353" i="1"/>
  <c r="H351" i="1"/>
  <c r="H349" i="1"/>
  <c r="H347" i="1"/>
  <c r="H345" i="1"/>
  <c r="H343" i="1"/>
  <c r="H341" i="1"/>
  <c r="H339" i="1"/>
  <c r="H337" i="1"/>
  <c r="H335" i="1"/>
  <c r="H333" i="1"/>
  <c r="H331" i="1"/>
  <c r="H329" i="1"/>
  <c r="H327" i="1"/>
  <c r="H325" i="1"/>
  <c r="H323" i="1"/>
  <c r="H321" i="1"/>
  <c r="H319" i="1"/>
  <c r="H317" i="1"/>
  <c r="H474" i="1"/>
  <c r="H470" i="1"/>
  <c r="H466" i="1"/>
  <c r="H462" i="1"/>
  <c r="H458" i="1"/>
  <c r="H454" i="1"/>
  <c r="H442" i="1"/>
  <c r="H438" i="1"/>
  <c r="H434" i="1"/>
  <c r="H430" i="1"/>
  <c r="H426" i="1"/>
  <c r="H422" i="1"/>
  <c r="H410" i="1"/>
  <c r="H406" i="1"/>
  <c r="H402" i="1"/>
  <c r="H398" i="1"/>
  <c r="H394" i="1"/>
  <c r="H390" i="1"/>
  <c r="H386" i="1"/>
  <c r="H382" i="1"/>
  <c r="H378" i="1"/>
  <c r="H374" i="1"/>
  <c r="H362" i="1"/>
  <c r="H358" i="1"/>
  <c r="H354" i="1"/>
  <c r="H350" i="1"/>
  <c r="H346" i="1"/>
  <c r="H334" i="1"/>
  <c r="H330" i="1"/>
  <c r="H326" i="1"/>
  <c r="H322" i="1"/>
  <c r="H318" i="1"/>
  <c r="H478" i="1"/>
  <c r="F5" i="4"/>
  <c r="F4" i="4"/>
  <c r="E3" i="4"/>
  <c r="C122" i="4" l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C502" i="4" s="1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546" i="4" s="1"/>
  <c r="C547" i="4" s="1"/>
  <c r="C548" i="4" s="1"/>
  <c r="C549" i="4" s="1"/>
  <c r="C550" i="4" s="1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C563" i="4" s="1"/>
  <c r="C564" i="4" s="1"/>
  <c r="C565" i="4" s="1"/>
  <c r="C566" i="4" s="1"/>
  <c r="C567" i="4" s="1"/>
  <c r="C568" i="4" s="1"/>
  <c r="C569" i="4" s="1"/>
  <c r="C570" i="4" s="1"/>
  <c r="C571" i="4" s="1"/>
  <c r="C572" i="4" s="1"/>
  <c r="C573" i="4" s="1"/>
  <c r="C574" i="4" s="1"/>
  <c r="C575" i="4" s="1"/>
  <c r="C576" i="4" s="1"/>
  <c r="C577" i="4" s="1"/>
  <c r="C578" i="4" s="1"/>
  <c r="C579" i="4" s="1"/>
  <c r="C580" i="4" s="1"/>
  <c r="C581" i="4" s="1"/>
  <c r="C582" i="4" s="1"/>
  <c r="C583" i="4" s="1"/>
  <c r="C584" i="4" s="1"/>
  <c r="C585" i="4" s="1"/>
  <c r="C586" i="4" s="1"/>
  <c r="C587" i="4" s="1"/>
  <c r="C588" i="4" s="1"/>
  <c r="C589" i="4" s="1"/>
  <c r="C590" i="4" s="1"/>
  <c r="E4" i="4"/>
  <c r="L55" i="4" l="1"/>
  <c r="L21" i="4"/>
  <c r="L6" i="4"/>
  <c r="L5" i="4"/>
  <c r="L22" i="4"/>
  <c r="L14" i="4"/>
  <c r="L28" i="4"/>
  <c r="L71" i="4"/>
  <c r="L135" i="4"/>
  <c r="L38" i="4"/>
  <c r="L102" i="4"/>
  <c r="L11" i="4"/>
  <c r="L139" i="4"/>
  <c r="L154" i="4"/>
  <c r="L183" i="4"/>
  <c r="L18" i="4"/>
  <c r="L82" i="4"/>
  <c r="L146" i="4"/>
  <c r="L186" i="4"/>
  <c r="L44" i="4"/>
  <c r="L108" i="4"/>
  <c r="L9" i="4"/>
  <c r="L73" i="4"/>
  <c r="L137" i="4"/>
  <c r="L83" i="4"/>
  <c r="J82" i="4" s="1"/>
  <c r="L184" i="4"/>
  <c r="L69" i="4"/>
  <c r="L53" i="4"/>
  <c r="L56" i="4"/>
  <c r="L120" i="4"/>
  <c r="L141" i="4"/>
  <c r="L63" i="4"/>
  <c r="L127" i="4"/>
  <c r="L30" i="4"/>
  <c r="L94" i="4"/>
  <c r="L158" i="4"/>
  <c r="L123" i="4"/>
  <c r="L190" i="4"/>
  <c r="L174" i="4"/>
  <c r="L10" i="4"/>
  <c r="O10" i="4" s="1"/>
  <c r="O11" i="4" s="1"/>
  <c r="L74" i="4"/>
  <c r="L138" i="4"/>
  <c r="L170" i="4"/>
  <c r="L7" i="4"/>
  <c r="L196" i="4"/>
  <c r="L113" i="4"/>
  <c r="L194" i="4"/>
  <c r="L16" i="4"/>
  <c r="L131" i="4"/>
  <c r="L65" i="4"/>
  <c r="L84" i="4"/>
  <c r="L128" i="4"/>
  <c r="L175" i="4"/>
  <c r="L99" i="4"/>
  <c r="L33" i="4"/>
  <c r="L68" i="4"/>
  <c r="L119" i="4"/>
  <c r="L150" i="4"/>
  <c r="L193" i="4"/>
  <c r="L156" i="4"/>
  <c r="L66" i="4"/>
  <c r="L130" i="4"/>
  <c r="L160" i="4"/>
  <c r="L57" i="4"/>
  <c r="L51" i="4"/>
  <c r="L165" i="4"/>
  <c r="L180" i="4"/>
  <c r="L40" i="4"/>
  <c r="L178" i="4"/>
  <c r="L47" i="4"/>
  <c r="L111" i="4"/>
  <c r="L78" i="4"/>
  <c r="L142" i="4"/>
  <c r="L91" i="4"/>
  <c r="L185" i="4"/>
  <c r="L93" i="4"/>
  <c r="L77" i="4"/>
  <c r="L58" i="4"/>
  <c r="L122" i="4"/>
  <c r="L187" i="4"/>
  <c r="L48" i="4"/>
  <c r="L35" i="4"/>
  <c r="L171" i="4"/>
  <c r="J170" i="4" s="1"/>
  <c r="N170" i="4" s="1"/>
  <c r="L64" i="4"/>
  <c r="L192" i="4"/>
  <c r="L97" i="4"/>
  <c r="L116" i="4"/>
  <c r="L173" i="4"/>
  <c r="L85" i="4"/>
  <c r="L157" i="4"/>
  <c r="L81" i="4"/>
  <c r="L100" i="4"/>
  <c r="L23" i="4"/>
  <c r="J22" i="4" s="1"/>
  <c r="L87" i="4"/>
  <c r="L151" i="4"/>
  <c r="L54" i="4"/>
  <c r="L118" i="4"/>
  <c r="O118" i="4" s="1"/>
  <c r="O119" i="4" s="1"/>
  <c r="L43" i="4"/>
  <c r="L163" i="4"/>
  <c r="L197" i="4"/>
  <c r="L172" i="4"/>
  <c r="L34" i="4"/>
  <c r="L98" i="4"/>
  <c r="L189" i="4"/>
  <c r="L4" i="4"/>
  <c r="L60" i="4"/>
  <c r="L124" i="4"/>
  <c r="L25" i="4"/>
  <c r="L89" i="4"/>
  <c r="L153" i="4"/>
  <c r="L115" i="4"/>
  <c r="L182" i="4"/>
  <c r="L164" i="4"/>
  <c r="L8" i="4"/>
  <c r="O8" i="4" s="1"/>
  <c r="O9" i="4" s="1"/>
  <c r="L72" i="4"/>
  <c r="O72" i="4" s="1"/>
  <c r="O73" i="4" s="1"/>
  <c r="L136" i="4"/>
  <c r="O136" i="4" s="1"/>
  <c r="O137" i="4" s="1"/>
  <c r="L149" i="4"/>
  <c r="L15" i="4"/>
  <c r="J14" i="4" s="1"/>
  <c r="L79" i="4"/>
  <c r="L143" i="4"/>
  <c r="L46" i="4"/>
  <c r="L110" i="4"/>
  <c r="L27" i="4"/>
  <c r="L155" i="4"/>
  <c r="L167" i="4"/>
  <c r="L199" i="4"/>
  <c r="L26" i="4"/>
  <c r="L90" i="4"/>
  <c r="L166" i="4"/>
  <c r="O166" i="4" s="1"/>
  <c r="O167" i="4" s="1"/>
  <c r="L3" i="4"/>
  <c r="L101" i="4"/>
  <c r="L181" i="4"/>
  <c r="L49" i="4"/>
  <c r="J48" i="4" s="1"/>
  <c r="L144" i="4"/>
  <c r="L2" i="4"/>
  <c r="L67" i="4"/>
  <c r="L17" i="4"/>
  <c r="L36" i="4"/>
  <c r="L80" i="4"/>
  <c r="O80" i="4" s="1"/>
  <c r="O81" i="4" s="1"/>
  <c r="L37" i="4"/>
  <c r="L159" i="4"/>
  <c r="L168" i="4"/>
  <c r="L20" i="4"/>
  <c r="L86" i="4"/>
  <c r="L107" i="4"/>
  <c r="L109" i="4"/>
  <c r="L133" i="4"/>
  <c r="L92" i="4"/>
  <c r="O92" i="4" s="1"/>
  <c r="O93" i="4" s="1"/>
  <c r="L121" i="4"/>
  <c r="L104" i="4"/>
  <c r="L39" i="4"/>
  <c r="L103" i="4"/>
  <c r="L70" i="4"/>
  <c r="L134" i="4"/>
  <c r="O134" i="4" s="1"/>
  <c r="O135" i="4" s="1"/>
  <c r="L75" i="4"/>
  <c r="L177" i="4"/>
  <c r="L61" i="4"/>
  <c r="L45" i="4"/>
  <c r="L50" i="4"/>
  <c r="L114" i="4"/>
  <c r="L117" i="4"/>
  <c r="L12" i="4"/>
  <c r="L76" i="4"/>
  <c r="L140" i="4"/>
  <c r="L41" i="4"/>
  <c r="L105" i="4"/>
  <c r="J104" i="4" s="1"/>
  <c r="L19" i="4"/>
  <c r="L147" i="4"/>
  <c r="L162" i="4"/>
  <c r="L191" i="4"/>
  <c r="J190" i="4" s="1"/>
  <c r="N190" i="4" s="1"/>
  <c r="L24" i="4"/>
  <c r="L88" i="4"/>
  <c r="L152" i="4"/>
  <c r="L195" i="4"/>
  <c r="L31" i="4"/>
  <c r="L95" i="4"/>
  <c r="L161" i="4"/>
  <c r="L62" i="4"/>
  <c r="L126" i="4"/>
  <c r="L59" i="4"/>
  <c r="L169" i="4"/>
  <c r="L29" i="4"/>
  <c r="L188" i="4"/>
  <c r="L42" i="4"/>
  <c r="L106" i="4"/>
  <c r="O106" i="4" s="1"/>
  <c r="O107" i="4" s="1"/>
  <c r="L13" i="4"/>
  <c r="J12" i="4" s="1"/>
  <c r="L112" i="4"/>
  <c r="L176" i="4"/>
  <c r="O176" i="4" s="1"/>
  <c r="O177" i="4" s="1"/>
  <c r="L52" i="4"/>
  <c r="L96" i="4"/>
  <c r="O96" i="4" s="1"/>
  <c r="O97" i="4" s="1"/>
  <c r="L125" i="4"/>
  <c r="J124" i="4" s="1"/>
  <c r="L145" i="4"/>
  <c r="L148" i="4"/>
  <c r="O148" i="4" s="1"/>
  <c r="O149" i="4" s="1"/>
  <c r="L179" i="4"/>
  <c r="L32" i="4"/>
  <c r="L198" i="4"/>
  <c r="L129" i="4"/>
  <c r="L132" i="4"/>
  <c r="E5" i="4"/>
  <c r="D2" i="1"/>
  <c r="C2" i="1" s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H299" i="1"/>
  <c r="H303" i="1"/>
  <c r="H306" i="1"/>
  <c r="H310" i="1"/>
  <c r="H311" i="1"/>
  <c r="F2" i="1"/>
  <c r="E2" i="1" s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O126" i="4" l="1"/>
  <c r="O127" i="4" s="1"/>
  <c r="O26" i="4"/>
  <c r="O27" i="4" s="1"/>
  <c r="O122" i="4"/>
  <c r="O123" i="4" s="1"/>
  <c r="O138" i="4"/>
  <c r="O139" i="4" s="1"/>
  <c r="O34" i="4"/>
  <c r="O35" i="4" s="1"/>
  <c r="O54" i="4"/>
  <c r="O55" i="4" s="1"/>
  <c r="O76" i="4"/>
  <c r="O77" i="4" s="1"/>
  <c r="O50" i="4"/>
  <c r="O51" i="4" s="1"/>
  <c r="O88" i="4"/>
  <c r="O89" i="4" s="1"/>
  <c r="O130" i="4"/>
  <c r="O131" i="4" s="1"/>
  <c r="O52" i="4"/>
  <c r="O53" i="4" s="1"/>
  <c r="O70" i="4"/>
  <c r="O71" i="4" s="1"/>
  <c r="O62" i="4"/>
  <c r="O63" i="4" s="1"/>
  <c r="O198" i="4"/>
  <c r="O199" i="4" s="1"/>
  <c r="J144" i="4"/>
  <c r="N144" i="4" s="1"/>
  <c r="O42" i="4"/>
  <c r="O43" i="4" s="1"/>
  <c r="J58" i="4"/>
  <c r="O86" i="4"/>
  <c r="O87" i="4" s="1"/>
  <c r="O90" i="4"/>
  <c r="O91" i="4" s="1"/>
  <c r="J154" i="4"/>
  <c r="N154" i="4" s="1"/>
  <c r="O32" i="4"/>
  <c r="O33" i="4" s="1"/>
  <c r="O132" i="4"/>
  <c r="O133" i="4" s="1"/>
  <c r="O168" i="4"/>
  <c r="O169" i="4" s="1"/>
  <c r="O110" i="4"/>
  <c r="O111" i="4" s="1"/>
  <c r="O60" i="4"/>
  <c r="O61" i="4" s="1"/>
  <c r="O150" i="4"/>
  <c r="O151" i="4" s="1"/>
  <c r="O30" i="4"/>
  <c r="O31" i="4" s="1"/>
  <c r="O120" i="4"/>
  <c r="O121" i="4" s="1"/>
  <c r="O184" i="4"/>
  <c r="O185" i="4" s="1"/>
  <c r="O38" i="4"/>
  <c r="O39" i="4" s="1"/>
  <c r="O162" i="4"/>
  <c r="O163" i="4" s="1"/>
  <c r="O192" i="4"/>
  <c r="O193" i="4" s="1"/>
  <c r="J94" i="4"/>
  <c r="O140" i="4"/>
  <c r="O141" i="4" s="1"/>
  <c r="O114" i="4"/>
  <c r="O115" i="4" s="1"/>
  <c r="J102" i="4"/>
  <c r="J180" i="4"/>
  <c r="N180" i="4" s="1"/>
  <c r="O182" i="4"/>
  <c r="O183" i="4" s="1"/>
  <c r="O100" i="4"/>
  <c r="O101" i="4" s="1"/>
  <c r="J186" i="4"/>
  <c r="N186" i="4" s="1"/>
  <c r="O68" i="4"/>
  <c r="O69" i="4" s="1"/>
  <c r="J6" i="4"/>
  <c r="O12" i="4"/>
  <c r="O13" i="4" s="1"/>
  <c r="O104" i="4"/>
  <c r="O105" i="4" s="1"/>
  <c r="O36" i="4"/>
  <c r="O37" i="4" s="1"/>
  <c r="O190" i="4"/>
  <c r="O191" i="4" s="1"/>
  <c r="O146" i="4"/>
  <c r="O147" i="4" s="1"/>
  <c r="O14" i="4"/>
  <c r="O15" i="4" s="1"/>
  <c r="O144" i="4"/>
  <c r="O145" i="4" s="1"/>
  <c r="O58" i="4"/>
  <c r="O59" i="4" s="1"/>
  <c r="O154" i="4"/>
  <c r="O155" i="4" s="1"/>
  <c r="O152" i="4"/>
  <c r="O153" i="4" s="1"/>
  <c r="O46" i="4"/>
  <c r="O47" i="4" s="1"/>
  <c r="O164" i="4"/>
  <c r="O165" i="4" s="1"/>
  <c r="O172" i="4"/>
  <c r="O173" i="4" s="1"/>
  <c r="O48" i="4"/>
  <c r="O49" i="4" s="1"/>
  <c r="O142" i="4"/>
  <c r="O143" i="4" s="1"/>
  <c r="O178" i="4"/>
  <c r="O179" i="4" s="1"/>
  <c r="O66" i="4"/>
  <c r="O67" i="4" s="1"/>
  <c r="O196" i="4"/>
  <c r="O197" i="4" s="1"/>
  <c r="O74" i="4"/>
  <c r="O75" i="4" s="1"/>
  <c r="O56" i="4"/>
  <c r="O57" i="4" s="1"/>
  <c r="O108" i="4"/>
  <c r="O109" i="4" s="1"/>
  <c r="O82" i="4"/>
  <c r="O83" i="4" s="1"/>
  <c r="O22" i="4"/>
  <c r="O23" i="4" s="1"/>
  <c r="O78" i="4"/>
  <c r="O79" i="4" s="1"/>
  <c r="O40" i="4"/>
  <c r="O41" i="4" s="1"/>
  <c r="O156" i="4"/>
  <c r="O157" i="4" s="1"/>
  <c r="O128" i="4"/>
  <c r="O129" i="4" s="1"/>
  <c r="O16" i="4"/>
  <c r="O17" i="4" s="1"/>
  <c r="O158" i="4"/>
  <c r="O159" i="4" s="1"/>
  <c r="O44" i="4"/>
  <c r="O45" i="4" s="1"/>
  <c r="O18" i="4"/>
  <c r="O19" i="4" s="1"/>
  <c r="O64" i="4"/>
  <c r="O65" i="4" s="1"/>
  <c r="O112" i="4"/>
  <c r="O113" i="4" s="1"/>
  <c r="O188" i="4"/>
  <c r="O189" i="4" s="1"/>
  <c r="J30" i="4"/>
  <c r="O24" i="4"/>
  <c r="O25" i="4" s="1"/>
  <c r="J20" i="4"/>
  <c r="O20" i="4"/>
  <c r="O21" i="4" s="1"/>
  <c r="O124" i="4"/>
  <c r="O125" i="4" s="1"/>
  <c r="O98" i="4"/>
  <c r="O99" i="4" s="1"/>
  <c r="O116" i="4"/>
  <c r="O117" i="4" s="1"/>
  <c r="O180" i="4"/>
  <c r="O181" i="4" s="1"/>
  <c r="O160" i="4"/>
  <c r="O161" i="4" s="1"/>
  <c r="O84" i="4"/>
  <c r="O85" i="4" s="1"/>
  <c r="O194" i="4"/>
  <c r="O195" i="4" s="1"/>
  <c r="O170" i="4"/>
  <c r="O171" i="4" s="1"/>
  <c r="O174" i="4"/>
  <c r="O175" i="4" s="1"/>
  <c r="O94" i="4"/>
  <c r="O95" i="4" s="1"/>
  <c r="O186" i="4"/>
  <c r="O187" i="4" s="1"/>
  <c r="O102" i="4"/>
  <c r="O103" i="4" s="1"/>
  <c r="O28" i="4"/>
  <c r="O29" i="4" s="1"/>
  <c r="O6" i="4"/>
  <c r="O7" i="4" s="1"/>
  <c r="O2" i="4"/>
  <c r="O3" i="4" s="1"/>
  <c r="O4" i="4"/>
  <c r="O5" i="4" s="1"/>
  <c r="H256" i="1"/>
  <c r="H244" i="1"/>
  <c r="H236" i="1"/>
  <c r="H220" i="1"/>
  <c r="H208" i="1"/>
  <c r="H200" i="1"/>
  <c r="H260" i="1"/>
  <c r="H252" i="1"/>
  <c r="H248" i="1"/>
  <c r="H240" i="1"/>
  <c r="H232" i="1"/>
  <c r="H228" i="1"/>
  <c r="H224" i="1"/>
  <c r="H216" i="1"/>
  <c r="H212" i="1"/>
  <c r="H204" i="1"/>
  <c r="H196" i="1"/>
  <c r="J36" i="4"/>
  <c r="J66" i="4"/>
  <c r="J142" i="4"/>
  <c r="N142" i="4" s="1"/>
  <c r="J196" i="4"/>
  <c r="N196" i="4" s="1"/>
  <c r="J56" i="4"/>
  <c r="J74" i="4"/>
  <c r="J108" i="4"/>
  <c r="J178" i="4"/>
  <c r="N178" i="4" s="1"/>
  <c r="J2" i="4"/>
  <c r="J3" i="4"/>
  <c r="J28" i="4"/>
  <c r="J194" i="4"/>
  <c r="N194" i="4" s="1"/>
  <c r="J44" i="4"/>
  <c r="K2" i="4"/>
  <c r="J160" i="4"/>
  <c r="N160" i="4" s="1"/>
  <c r="J116" i="4"/>
  <c r="J84" i="4"/>
  <c r="J128" i="4"/>
  <c r="N128" i="4" s="1"/>
  <c r="J168" i="4"/>
  <c r="N168" i="4" s="1"/>
  <c r="J60" i="4"/>
  <c r="J174" i="4"/>
  <c r="N174" i="4" s="1"/>
  <c r="J78" i="4"/>
  <c r="K6" i="4"/>
  <c r="J156" i="4"/>
  <c r="N156" i="4" s="1"/>
  <c r="J18" i="4"/>
  <c r="J7" i="4"/>
  <c r="J158" i="4"/>
  <c r="N158" i="4" s="1"/>
  <c r="J16" i="4"/>
  <c r="J114" i="4"/>
  <c r="J162" i="4"/>
  <c r="N162" i="4" s="1"/>
  <c r="J80" i="4"/>
  <c r="J110" i="4"/>
  <c r="J8" i="4"/>
  <c r="J106" i="4"/>
  <c r="J122" i="4"/>
  <c r="J172" i="4"/>
  <c r="N172" i="4" s="1"/>
  <c r="J77" i="4"/>
  <c r="K76" i="4"/>
  <c r="J91" i="4"/>
  <c r="K90" i="4"/>
  <c r="J188" i="4"/>
  <c r="N188" i="4" s="1"/>
  <c r="J101" i="4"/>
  <c r="K100" i="4"/>
  <c r="J76" i="4"/>
  <c r="K196" i="4"/>
  <c r="J197" i="4"/>
  <c r="N197" i="4" s="1"/>
  <c r="J126" i="4"/>
  <c r="N126" i="4" s="1"/>
  <c r="K12" i="4"/>
  <c r="J13" i="4"/>
  <c r="J120" i="4"/>
  <c r="J27" i="4"/>
  <c r="K26" i="4"/>
  <c r="J26" i="4"/>
  <c r="K72" i="4"/>
  <c r="J73" i="4"/>
  <c r="J125" i="4"/>
  <c r="K124" i="4"/>
  <c r="J99" i="4"/>
  <c r="K98" i="4"/>
  <c r="J150" i="4"/>
  <c r="N150" i="4" s="1"/>
  <c r="J117" i="4"/>
  <c r="K116" i="4"/>
  <c r="J92" i="4"/>
  <c r="J79" i="4"/>
  <c r="K78" i="4"/>
  <c r="J46" i="4"/>
  <c r="K180" i="4"/>
  <c r="J181" i="4"/>
  <c r="N181" i="4" s="1"/>
  <c r="K160" i="4"/>
  <c r="J161" i="4"/>
  <c r="N161" i="4" s="1"/>
  <c r="J67" i="4"/>
  <c r="K66" i="4"/>
  <c r="K22" i="4"/>
  <c r="K68" i="4"/>
  <c r="J69" i="4"/>
  <c r="J129" i="4"/>
  <c r="N129" i="4" s="1"/>
  <c r="K128" i="4"/>
  <c r="K16" i="4"/>
  <c r="J17" i="4"/>
  <c r="J11" i="4"/>
  <c r="K10" i="4"/>
  <c r="K158" i="4"/>
  <c r="J159" i="4"/>
  <c r="N159" i="4" s="1"/>
  <c r="J62" i="4"/>
  <c r="J57" i="4"/>
  <c r="K56" i="4"/>
  <c r="K108" i="4"/>
  <c r="J109" i="4"/>
  <c r="K82" i="4"/>
  <c r="J83" i="4"/>
  <c r="J138" i="4"/>
  <c r="N138" i="4" s="1"/>
  <c r="J134" i="4"/>
  <c r="N134" i="4" s="1"/>
  <c r="J97" i="4"/>
  <c r="K96" i="4"/>
  <c r="K126" i="4"/>
  <c r="J127" i="4"/>
  <c r="N127" i="4" s="1"/>
  <c r="J137" i="4"/>
  <c r="N137" i="4" s="1"/>
  <c r="K136" i="4"/>
  <c r="J55" i="4"/>
  <c r="K54" i="4"/>
  <c r="K64" i="4"/>
  <c r="J65" i="4"/>
  <c r="J131" i="4"/>
  <c r="N131" i="4" s="1"/>
  <c r="K130" i="4"/>
  <c r="K120" i="4"/>
  <c r="J121" i="4"/>
  <c r="K154" i="4"/>
  <c r="J155" i="4"/>
  <c r="N155" i="4" s="1"/>
  <c r="K52" i="4"/>
  <c r="J53" i="4"/>
  <c r="J63" i="4"/>
  <c r="K62" i="4"/>
  <c r="K198" i="4"/>
  <c r="J199" i="4"/>
  <c r="N199" i="4" s="1"/>
  <c r="K176" i="4"/>
  <c r="J177" i="4"/>
  <c r="N177" i="4" s="1"/>
  <c r="K106" i="4"/>
  <c r="J107" i="4"/>
  <c r="J153" i="4"/>
  <c r="N153" i="4" s="1"/>
  <c r="K152" i="4"/>
  <c r="K162" i="4"/>
  <c r="J163" i="4"/>
  <c r="N163" i="4" s="1"/>
  <c r="J40" i="4"/>
  <c r="K70" i="4"/>
  <c r="J71" i="4"/>
  <c r="J38" i="4"/>
  <c r="K92" i="4"/>
  <c r="J93" i="4"/>
  <c r="J87" i="4"/>
  <c r="K86" i="4"/>
  <c r="K20" i="4"/>
  <c r="J21" i="4"/>
  <c r="J81" i="4"/>
  <c r="K80" i="4"/>
  <c r="J100" i="4"/>
  <c r="J198" i="4"/>
  <c r="N198" i="4" s="1"/>
  <c r="J111" i="4"/>
  <c r="K110" i="4"/>
  <c r="J9" i="4"/>
  <c r="K8" i="4"/>
  <c r="J152" i="4"/>
  <c r="N152" i="4" s="1"/>
  <c r="J61" i="4"/>
  <c r="K60" i="4"/>
  <c r="J35" i="4"/>
  <c r="K34" i="4"/>
  <c r="J42" i="4"/>
  <c r="J86" i="4"/>
  <c r="J96" i="4"/>
  <c r="J34" i="4"/>
  <c r="J123" i="4"/>
  <c r="K122" i="4"/>
  <c r="J184" i="4"/>
  <c r="N184" i="4" s="1"/>
  <c r="K14" i="4"/>
  <c r="K178" i="4"/>
  <c r="J179" i="4"/>
  <c r="N179" i="4" s="1"/>
  <c r="J164" i="4"/>
  <c r="N164" i="4" s="1"/>
  <c r="K28" i="4"/>
  <c r="K156" i="4"/>
  <c r="J157" i="4"/>
  <c r="N157" i="4" s="1"/>
  <c r="J23" i="4"/>
  <c r="J32" i="4"/>
  <c r="K84" i="4"/>
  <c r="J85" i="4"/>
  <c r="K194" i="4"/>
  <c r="J195" i="4"/>
  <c r="N195" i="4" s="1"/>
  <c r="K170" i="4"/>
  <c r="J171" i="4"/>
  <c r="N171" i="4" s="1"/>
  <c r="K174" i="4"/>
  <c r="J175" i="4"/>
  <c r="N175" i="4" s="1"/>
  <c r="K94" i="4"/>
  <c r="J95" i="4"/>
  <c r="J52" i="4"/>
  <c r="J136" i="4"/>
  <c r="N136" i="4" s="1"/>
  <c r="J45" i="4"/>
  <c r="K44" i="4"/>
  <c r="J19" i="4"/>
  <c r="K18" i="4"/>
  <c r="J10" i="4"/>
  <c r="J70" i="4"/>
  <c r="J133" i="4"/>
  <c r="N133" i="4" s="1"/>
  <c r="K132" i="4"/>
  <c r="K188" i="4"/>
  <c r="J189" i="4"/>
  <c r="N189" i="4" s="1"/>
  <c r="K24" i="4"/>
  <c r="J25" i="4"/>
  <c r="J51" i="4"/>
  <c r="K50" i="4"/>
  <c r="K182" i="4"/>
  <c r="J183" i="4"/>
  <c r="N183" i="4" s="1"/>
  <c r="J24" i="4"/>
  <c r="J143" i="4"/>
  <c r="N143" i="4" s="1"/>
  <c r="K142" i="4"/>
  <c r="K40" i="4"/>
  <c r="J41" i="4"/>
  <c r="J151" i="4"/>
  <c r="N151" i="4" s="1"/>
  <c r="K150" i="4"/>
  <c r="J54" i="4"/>
  <c r="J130" i="4"/>
  <c r="N130" i="4" s="1"/>
  <c r="K74" i="4"/>
  <c r="J75" i="4"/>
  <c r="K184" i="4"/>
  <c r="J185" i="4"/>
  <c r="N185" i="4" s="1"/>
  <c r="J147" i="4"/>
  <c r="N147" i="4" s="1"/>
  <c r="K146" i="4"/>
  <c r="J39" i="4"/>
  <c r="K38" i="4"/>
  <c r="J149" i="4"/>
  <c r="N149" i="4" s="1"/>
  <c r="K148" i="4"/>
  <c r="J135" i="4"/>
  <c r="N135" i="4" s="1"/>
  <c r="K134" i="4"/>
  <c r="J33" i="4"/>
  <c r="K32" i="4"/>
  <c r="K112" i="4"/>
  <c r="J113" i="4"/>
  <c r="J43" i="4"/>
  <c r="K42" i="4"/>
  <c r="K88" i="4"/>
  <c r="J89" i="4"/>
  <c r="J146" i="4"/>
  <c r="N146" i="4" s="1"/>
  <c r="J141" i="4"/>
  <c r="N141" i="4" s="1"/>
  <c r="K140" i="4"/>
  <c r="K114" i="4"/>
  <c r="J115" i="4"/>
  <c r="J176" i="4"/>
  <c r="N176" i="4" s="1"/>
  <c r="K104" i="4"/>
  <c r="J105" i="4"/>
  <c r="J132" i="4"/>
  <c r="N132" i="4" s="1"/>
  <c r="K168" i="4"/>
  <c r="J169" i="4"/>
  <c r="N169" i="4" s="1"/>
  <c r="K36" i="4"/>
  <c r="J37" i="4"/>
  <c r="J145" i="4"/>
  <c r="N145" i="4" s="1"/>
  <c r="K144" i="4"/>
  <c r="K166" i="4"/>
  <c r="J167" i="4"/>
  <c r="N167" i="4" s="1"/>
  <c r="J166" i="4"/>
  <c r="N166" i="4" s="1"/>
  <c r="J47" i="4"/>
  <c r="K46" i="4"/>
  <c r="J148" i="4"/>
  <c r="N148" i="4" s="1"/>
  <c r="K164" i="4"/>
  <c r="J165" i="4"/>
  <c r="N165" i="4" s="1"/>
  <c r="J88" i="4"/>
  <c r="J5" i="4"/>
  <c r="K4" i="4"/>
  <c r="K172" i="4"/>
  <c r="J173" i="4"/>
  <c r="N173" i="4" s="1"/>
  <c r="K118" i="4"/>
  <c r="J119" i="4"/>
  <c r="K192" i="4"/>
  <c r="J193" i="4"/>
  <c r="N193" i="4" s="1"/>
  <c r="J49" i="4"/>
  <c r="K48" i="4"/>
  <c r="J59" i="4"/>
  <c r="K58" i="4"/>
  <c r="J90" i="4"/>
  <c r="J15" i="4"/>
  <c r="J4" i="4"/>
  <c r="J50" i="4"/>
  <c r="J29" i="4"/>
  <c r="J192" i="4"/>
  <c r="N192" i="4" s="1"/>
  <c r="J118" i="4"/>
  <c r="J98" i="4"/>
  <c r="J64" i="4"/>
  <c r="J112" i="4"/>
  <c r="J139" i="4"/>
  <c r="N139" i="4" s="1"/>
  <c r="K138" i="4"/>
  <c r="K190" i="4"/>
  <c r="J191" i="4"/>
  <c r="N191" i="4" s="1"/>
  <c r="J31" i="4"/>
  <c r="K30" i="4"/>
  <c r="J140" i="4"/>
  <c r="N140" i="4" s="1"/>
  <c r="J68" i="4"/>
  <c r="J72" i="4"/>
  <c r="K186" i="4"/>
  <c r="J187" i="4"/>
  <c r="N187" i="4" s="1"/>
  <c r="J182" i="4"/>
  <c r="N182" i="4" s="1"/>
  <c r="J103" i="4"/>
  <c r="K102" i="4"/>
  <c r="H231" i="1"/>
  <c r="H294" i="1"/>
  <c r="H290" i="1"/>
  <c r="H282" i="1"/>
  <c r="H278" i="1"/>
  <c r="H274" i="1"/>
  <c r="H266" i="1"/>
  <c r="H262" i="1"/>
  <c r="H258" i="1"/>
  <c r="H250" i="1"/>
  <c r="H246" i="1"/>
  <c r="H242" i="1"/>
  <c r="H234" i="1"/>
  <c r="H230" i="1"/>
  <c r="H226" i="1"/>
  <c r="H218" i="1"/>
  <c r="H214" i="1"/>
  <c r="H210" i="1"/>
  <c r="H202" i="1"/>
  <c r="H198" i="1"/>
  <c r="H298" i="1"/>
  <c r="H316" i="1"/>
  <c r="H288" i="1"/>
  <c r="H296" i="1"/>
  <c r="H292" i="1"/>
  <c r="H284" i="1"/>
  <c r="H280" i="1"/>
  <c r="H276" i="1"/>
  <c r="H268" i="1"/>
  <c r="H264" i="1"/>
  <c r="H295" i="1"/>
  <c r="H251" i="1"/>
  <c r="H247" i="1"/>
  <c r="H235" i="1"/>
  <c r="H215" i="1"/>
  <c r="H199" i="1"/>
  <c r="H195" i="1"/>
  <c r="H272" i="1"/>
  <c r="H192" i="1"/>
  <c r="H188" i="1"/>
  <c r="H184" i="1"/>
  <c r="H180" i="1"/>
  <c r="H176" i="1"/>
  <c r="H172" i="1"/>
  <c r="H168" i="1"/>
  <c r="H164" i="1"/>
  <c r="H160" i="1"/>
  <c r="H156" i="1"/>
  <c r="H152" i="1"/>
  <c r="H148" i="1"/>
  <c r="H144" i="1"/>
  <c r="H140" i="1"/>
  <c r="H136" i="1"/>
  <c r="H132" i="1"/>
  <c r="H128" i="1"/>
  <c r="H124" i="1"/>
  <c r="H120" i="1"/>
  <c r="H116" i="1"/>
  <c r="H112" i="1"/>
  <c r="H104" i="1"/>
  <c r="H100" i="1"/>
  <c r="H96" i="1"/>
  <c r="H88" i="1"/>
  <c r="H84" i="1"/>
  <c r="H80" i="1"/>
  <c r="H4" i="1"/>
  <c r="H43" i="1"/>
  <c r="H31" i="1"/>
  <c r="H187" i="1"/>
  <c r="H159" i="1"/>
  <c r="H155" i="1"/>
  <c r="H131" i="1"/>
  <c r="H127" i="1"/>
  <c r="H115" i="1"/>
  <c r="H95" i="1"/>
  <c r="H91" i="1"/>
  <c r="H79" i="1"/>
  <c r="H67" i="1"/>
  <c r="H63" i="1"/>
  <c r="H55" i="1"/>
  <c r="H27" i="1"/>
  <c r="H15" i="1"/>
  <c r="H300" i="1"/>
  <c r="H186" i="1"/>
  <c r="H182" i="1"/>
  <c r="H166" i="1"/>
  <c r="H150" i="1"/>
  <c r="H138" i="1"/>
  <c r="H130" i="1"/>
  <c r="H194" i="1"/>
  <c r="H178" i="1"/>
  <c r="H170" i="1"/>
  <c r="H162" i="1"/>
  <c r="H154" i="1"/>
  <c r="H146" i="1"/>
  <c r="H134" i="1"/>
  <c r="H121" i="1"/>
  <c r="H117" i="1"/>
  <c r="H109" i="1"/>
  <c r="H105" i="1"/>
  <c r="H101" i="1"/>
  <c r="H93" i="1"/>
  <c r="H89" i="1"/>
  <c r="H85" i="1"/>
  <c r="H77" i="1"/>
  <c r="H73" i="1"/>
  <c r="H69" i="1"/>
  <c r="H57" i="1"/>
  <c r="H53" i="1"/>
  <c r="H37" i="1"/>
  <c r="H25" i="1"/>
  <c r="H21" i="1"/>
  <c r="H9" i="1"/>
  <c r="H5" i="1"/>
  <c r="H52" i="1"/>
  <c r="H24" i="1"/>
  <c r="H74" i="1"/>
  <c r="H70" i="1"/>
  <c r="H38" i="1"/>
  <c r="H34" i="1"/>
  <c r="H45" i="1"/>
  <c r="H41" i="1"/>
  <c r="H60" i="1"/>
  <c r="H48" i="1"/>
  <c r="H20" i="1"/>
  <c r="H307" i="1"/>
  <c r="H135" i="1"/>
  <c r="H64" i="1"/>
  <c r="H36" i="1"/>
  <c r="H16" i="1"/>
  <c r="H72" i="1"/>
  <c r="H68" i="1"/>
  <c r="H56" i="1"/>
  <c r="H40" i="1"/>
  <c r="H32" i="1"/>
  <c r="H8" i="1"/>
  <c r="H10" i="1"/>
  <c r="H6" i="1"/>
  <c r="H71" i="1"/>
  <c r="H59" i="1"/>
  <c r="H51" i="1"/>
  <c r="H47" i="1"/>
  <c r="H39" i="1"/>
  <c r="H35" i="1"/>
  <c r="H23" i="1"/>
  <c r="H19" i="1"/>
  <c r="H11" i="1"/>
  <c r="H7" i="1"/>
  <c r="H3" i="1"/>
  <c r="H283" i="1"/>
  <c r="H219" i="1"/>
  <c r="H203" i="1"/>
  <c r="H167" i="1"/>
  <c r="H139" i="1"/>
  <c r="H279" i="1"/>
  <c r="H267" i="1"/>
  <c r="H263" i="1"/>
  <c r="H183" i="1"/>
  <c r="H171" i="1"/>
  <c r="H151" i="1"/>
  <c r="H107" i="1"/>
  <c r="H315" i="1"/>
  <c r="H286" i="1"/>
  <c r="H270" i="1"/>
  <c r="H254" i="1"/>
  <c r="H238" i="1"/>
  <c r="H222" i="1"/>
  <c r="H206" i="1"/>
  <c r="H190" i="1"/>
  <c r="H174" i="1"/>
  <c r="H158" i="1"/>
  <c r="H142" i="1"/>
  <c r="H126" i="1"/>
  <c r="H118" i="1"/>
  <c r="H114" i="1"/>
  <c r="H110" i="1"/>
  <c r="H106" i="1"/>
  <c r="H102" i="1"/>
  <c r="H98" i="1"/>
  <c r="H94" i="1"/>
  <c r="H90" i="1"/>
  <c r="H86" i="1"/>
  <c r="H82" i="1"/>
  <c r="H78" i="1"/>
  <c r="H308" i="1"/>
  <c r="H314" i="1"/>
  <c r="H302" i="1"/>
  <c r="H285" i="1"/>
  <c r="H281" i="1"/>
  <c r="H181" i="1"/>
  <c r="H177" i="1"/>
  <c r="H145" i="1"/>
  <c r="H141" i="1"/>
  <c r="H113" i="1"/>
  <c r="H81" i="1"/>
  <c r="H312" i="1"/>
  <c r="H304" i="1"/>
  <c r="H291" i="1"/>
  <c r="H287" i="1"/>
  <c r="H275" i="1"/>
  <c r="H271" i="1"/>
  <c r="H259" i="1"/>
  <c r="H255" i="1"/>
  <c r="H243" i="1"/>
  <c r="H239" i="1"/>
  <c r="H227" i="1"/>
  <c r="H223" i="1"/>
  <c r="H211" i="1"/>
  <c r="H207" i="1"/>
  <c r="H191" i="1"/>
  <c r="H179" i="1"/>
  <c r="H175" i="1"/>
  <c r="H163" i="1"/>
  <c r="H147" i="1"/>
  <c r="H143" i="1"/>
  <c r="H123" i="1"/>
  <c r="H119" i="1"/>
  <c r="H111" i="1"/>
  <c r="H103" i="1"/>
  <c r="H99" i="1"/>
  <c r="H87" i="1"/>
  <c r="H83" i="1"/>
  <c r="H75" i="1"/>
  <c r="H313" i="1"/>
  <c r="H108" i="1"/>
  <c r="H92" i="1"/>
  <c r="H76" i="1"/>
  <c r="H28" i="1"/>
  <c r="H12" i="1"/>
  <c r="H44" i="1"/>
  <c r="H66" i="1"/>
  <c r="H62" i="1"/>
  <c r="H58" i="1"/>
  <c r="H54" i="1"/>
  <c r="H50" i="1"/>
  <c r="H46" i="1"/>
  <c r="H42" i="1"/>
  <c r="H30" i="1"/>
  <c r="H26" i="1"/>
  <c r="H22" i="1"/>
  <c r="H18" i="1"/>
  <c r="H14" i="1"/>
  <c r="E6" i="4"/>
  <c r="H2" i="1"/>
  <c r="G2" i="1" s="1"/>
  <c r="H309" i="1"/>
  <c r="H305" i="1"/>
  <c r="H301" i="1"/>
  <c r="H297" i="1"/>
  <c r="H293" i="1"/>
  <c r="H289" i="1"/>
  <c r="H277" i="1"/>
  <c r="H273" i="1"/>
  <c r="H269" i="1"/>
  <c r="H265" i="1"/>
  <c r="H261" i="1"/>
  <c r="H257" i="1"/>
  <c r="H253" i="1"/>
  <c r="H249" i="1"/>
  <c r="H245" i="1"/>
  <c r="H241" i="1"/>
  <c r="H237" i="1"/>
  <c r="H233" i="1"/>
  <c r="H229" i="1"/>
  <c r="H225" i="1"/>
  <c r="H221" i="1"/>
  <c r="H217" i="1"/>
  <c r="H213" i="1"/>
  <c r="H209" i="1"/>
  <c r="H205" i="1"/>
  <c r="H201" i="1"/>
  <c r="H197" i="1"/>
  <c r="H193" i="1"/>
  <c r="H189" i="1"/>
  <c r="H185" i="1"/>
  <c r="H173" i="1"/>
  <c r="H169" i="1"/>
  <c r="H165" i="1"/>
  <c r="H161" i="1"/>
  <c r="H157" i="1"/>
  <c r="H153" i="1"/>
  <c r="H149" i="1"/>
  <c r="H137" i="1"/>
  <c r="H133" i="1"/>
  <c r="H129" i="1"/>
  <c r="H125" i="1"/>
  <c r="H97" i="1"/>
  <c r="H65" i="1"/>
  <c r="H61" i="1"/>
  <c r="H49" i="1"/>
  <c r="H33" i="1"/>
  <c r="H29" i="1"/>
  <c r="H17" i="1"/>
  <c r="H13" i="1"/>
  <c r="H122" i="1"/>
  <c r="G3" i="1" l="1"/>
  <c r="E7" i="4"/>
  <c r="G4" i="1" l="1"/>
  <c r="E8" i="4"/>
  <c r="G5" i="1" l="1"/>
  <c r="E9" i="4"/>
  <c r="G6" i="1" l="1"/>
  <c r="E10" i="4"/>
  <c r="G7" i="1" l="1"/>
  <c r="E11" i="4"/>
  <c r="G8" i="1" l="1"/>
  <c r="E12" i="4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l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G9" i="1"/>
  <c r="I66" i="4" l="1"/>
  <c r="I57" i="4"/>
  <c r="I63" i="4"/>
  <c r="I62" i="4"/>
  <c r="I64" i="4"/>
  <c r="I59" i="4"/>
  <c r="I65" i="4"/>
  <c r="I60" i="4"/>
  <c r="I58" i="4"/>
  <c r="I61" i="4"/>
  <c r="I56" i="4"/>
  <c r="I2" i="4"/>
  <c r="N2" i="4" s="1"/>
  <c r="I54" i="4"/>
  <c r="I55" i="4"/>
  <c r="I71" i="4"/>
  <c r="I67" i="4"/>
  <c r="I141" i="4"/>
  <c r="I160" i="4"/>
  <c r="I96" i="4"/>
  <c r="I189" i="4"/>
  <c r="I197" i="4"/>
  <c r="I105" i="4"/>
  <c r="I180" i="4"/>
  <c r="I144" i="4"/>
  <c r="I80" i="4"/>
  <c r="I137" i="4"/>
  <c r="I199" i="4"/>
  <c r="I135" i="4"/>
  <c r="I75" i="4"/>
  <c r="I190" i="4"/>
  <c r="I185" i="4"/>
  <c r="I93" i="4"/>
  <c r="I176" i="4"/>
  <c r="I128" i="4"/>
  <c r="I72" i="4"/>
  <c r="I89" i="4"/>
  <c r="I183" i="4"/>
  <c r="I119" i="4"/>
  <c r="I174" i="4"/>
  <c r="I149" i="4"/>
  <c r="I196" i="4"/>
  <c r="I164" i="4"/>
  <c r="I112" i="4"/>
  <c r="I73" i="4"/>
  <c r="I167" i="4"/>
  <c r="I103" i="4"/>
  <c r="I157" i="4"/>
  <c r="I70" i="4"/>
  <c r="I192" i="4"/>
  <c r="I151" i="4"/>
  <c r="I87" i="4"/>
  <c r="I109" i="4"/>
  <c r="I78" i="4"/>
  <c r="I173" i="4"/>
  <c r="I129" i="4"/>
  <c r="I85" i="4"/>
  <c r="I188" i="4"/>
  <c r="I172" i="4"/>
  <c r="I156" i="4"/>
  <c r="I140" i="4"/>
  <c r="I124" i="4"/>
  <c r="I108" i="4"/>
  <c r="I92" i="4"/>
  <c r="I76" i="4"/>
  <c r="I177" i="4"/>
  <c r="I125" i="4"/>
  <c r="I81" i="4"/>
  <c r="I195" i="4"/>
  <c r="I179" i="4"/>
  <c r="I163" i="4"/>
  <c r="I147" i="4"/>
  <c r="I131" i="4"/>
  <c r="I115" i="4"/>
  <c r="I99" i="4"/>
  <c r="I83" i="4"/>
  <c r="I193" i="4"/>
  <c r="I145" i="4"/>
  <c r="I97" i="4"/>
  <c r="I186" i="4"/>
  <c r="I170" i="4"/>
  <c r="I154" i="4"/>
  <c r="I138" i="4"/>
  <c r="I122" i="4"/>
  <c r="I106" i="4"/>
  <c r="I90" i="4"/>
  <c r="I74" i="4"/>
  <c r="I158" i="4"/>
  <c r="I142" i="4"/>
  <c r="I126" i="4"/>
  <c r="I110" i="4"/>
  <c r="I94" i="4"/>
  <c r="I161" i="4"/>
  <c r="I117" i="4"/>
  <c r="I77" i="4"/>
  <c r="I184" i="4"/>
  <c r="I168" i="4"/>
  <c r="I152" i="4"/>
  <c r="I136" i="4"/>
  <c r="I120" i="4"/>
  <c r="I104" i="4"/>
  <c r="I88" i="4"/>
  <c r="I165" i="4"/>
  <c r="I113" i="4"/>
  <c r="I191" i="4"/>
  <c r="I175" i="4"/>
  <c r="I159" i="4"/>
  <c r="I143" i="4"/>
  <c r="I127" i="4"/>
  <c r="I111" i="4"/>
  <c r="I95" i="4"/>
  <c r="I79" i="4"/>
  <c r="I181" i="4"/>
  <c r="I133" i="4"/>
  <c r="I198" i="4"/>
  <c r="I182" i="4"/>
  <c r="I166" i="4"/>
  <c r="I150" i="4"/>
  <c r="I134" i="4"/>
  <c r="I118" i="4"/>
  <c r="I102" i="4"/>
  <c r="I86" i="4"/>
  <c r="I148" i="4"/>
  <c r="I132" i="4"/>
  <c r="I116" i="4"/>
  <c r="I100" i="4"/>
  <c r="I84" i="4"/>
  <c r="I153" i="4"/>
  <c r="I101" i="4"/>
  <c r="I187" i="4"/>
  <c r="I171" i="4"/>
  <c r="I155" i="4"/>
  <c r="I139" i="4"/>
  <c r="I123" i="4"/>
  <c r="I107" i="4"/>
  <c r="I91" i="4"/>
  <c r="I169" i="4"/>
  <c r="I121" i="4"/>
  <c r="I194" i="4"/>
  <c r="I178" i="4"/>
  <c r="I162" i="4"/>
  <c r="I146" i="4"/>
  <c r="I130" i="4"/>
  <c r="I114" i="4"/>
  <c r="I98" i="4"/>
  <c r="I82" i="4"/>
  <c r="I10" i="4"/>
  <c r="N124" i="4"/>
  <c r="I22" i="4"/>
  <c r="I45" i="4"/>
  <c r="N45" i="4" s="1"/>
  <c r="I21" i="4"/>
  <c r="N109" i="4"/>
  <c r="I19" i="4"/>
  <c r="N19" i="4" s="1"/>
  <c r="N71" i="4"/>
  <c r="N69" i="4"/>
  <c r="I43" i="4"/>
  <c r="N43" i="4" s="1"/>
  <c r="N55" i="4"/>
  <c r="I30" i="4"/>
  <c r="I53" i="4"/>
  <c r="N119" i="4"/>
  <c r="N117" i="4"/>
  <c r="N125" i="4"/>
  <c r="N115" i="4"/>
  <c r="N120" i="4"/>
  <c r="N95" i="4"/>
  <c r="N114" i="4"/>
  <c r="I32" i="4"/>
  <c r="I51" i="4"/>
  <c r="N51" i="4" s="1"/>
  <c r="I16" i="4"/>
  <c r="N104" i="4"/>
  <c r="I23" i="4"/>
  <c r="N23" i="4" s="1"/>
  <c r="N63" i="4"/>
  <c r="I27" i="4"/>
  <c r="N27" i="4" s="1"/>
  <c r="I33" i="4"/>
  <c r="N33" i="4" s="1"/>
  <c r="I48" i="4"/>
  <c r="N118" i="4"/>
  <c r="N97" i="4"/>
  <c r="N112" i="4"/>
  <c r="I31" i="4"/>
  <c r="N31" i="4" s="1"/>
  <c r="I50" i="4"/>
  <c r="I14" i="4"/>
  <c r="N99" i="4"/>
  <c r="I36" i="4"/>
  <c r="I39" i="4"/>
  <c r="N39" i="4" s="1"/>
  <c r="N79" i="4"/>
  <c r="I41" i="4"/>
  <c r="N41" i="4" s="1"/>
  <c r="I40" i="4"/>
  <c r="N105" i="4"/>
  <c r="I42" i="4"/>
  <c r="N110" i="4"/>
  <c r="N91" i="4"/>
  <c r="N73" i="4"/>
  <c r="I28" i="4"/>
  <c r="I47" i="4"/>
  <c r="I34" i="4"/>
  <c r="I17" i="4"/>
  <c r="N121" i="4"/>
  <c r="N81" i="4"/>
  <c r="M184" i="4"/>
  <c r="M185" i="4" s="1"/>
  <c r="I15" i="4"/>
  <c r="N103" i="4"/>
  <c r="N83" i="4"/>
  <c r="I29" i="4"/>
  <c r="N29" i="4" s="1"/>
  <c r="I20" i="4"/>
  <c r="N93" i="4"/>
  <c r="I25" i="4"/>
  <c r="N123" i="4"/>
  <c r="N111" i="4"/>
  <c r="I11" i="4"/>
  <c r="I37" i="4"/>
  <c r="N37" i="4" s="1"/>
  <c r="I52" i="4"/>
  <c r="I12" i="4"/>
  <c r="N101" i="4"/>
  <c r="N116" i="4"/>
  <c r="I35" i="4"/>
  <c r="N35" i="4" s="1"/>
  <c r="I38" i="4"/>
  <c r="I18" i="4"/>
  <c r="N87" i="4"/>
  <c r="N59" i="4"/>
  <c r="I24" i="4"/>
  <c r="I13" i="4"/>
  <c r="N13" i="4" s="1"/>
  <c r="I44" i="4"/>
  <c r="N77" i="4"/>
  <c r="N108" i="4"/>
  <c r="I26" i="4"/>
  <c r="I46" i="4"/>
  <c r="N67" i="4"/>
  <c r="N122" i="4"/>
  <c r="I49" i="4"/>
  <c r="N113" i="4"/>
  <c r="I7" i="4"/>
  <c r="N7" i="4" s="1"/>
  <c r="I5" i="4"/>
  <c r="I3" i="4"/>
  <c r="N89" i="4"/>
  <c r="I8" i="4"/>
  <c r="N107" i="4"/>
  <c r="I9" i="4"/>
  <c r="I6" i="4"/>
  <c r="I4" i="4"/>
  <c r="G10" i="1"/>
  <c r="N85" i="4"/>
  <c r="N57" i="4"/>
  <c r="M160" i="4" l="1"/>
  <c r="M161" i="4" s="1"/>
  <c r="X89" i="4"/>
  <c r="T89" i="4" s="1"/>
  <c r="X83" i="4"/>
  <c r="T83" i="4" s="1"/>
  <c r="X91" i="4"/>
  <c r="T91" i="4" s="1"/>
  <c r="X93" i="4"/>
  <c r="T93" i="4" s="1"/>
  <c r="X80" i="4"/>
  <c r="X92" i="4"/>
  <c r="M106" i="4"/>
  <c r="M107" i="4" s="1"/>
  <c r="M176" i="4"/>
  <c r="M177" i="4" s="1"/>
  <c r="M148" i="4"/>
  <c r="M149" i="4" s="1"/>
  <c r="X87" i="4"/>
  <c r="T87" i="4" s="1"/>
  <c r="X32" i="4"/>
  <c r="X34" i="4"/>
  <c r="X22" i="4"/>
  <c r="X44" i="4"/>
  <c r="X16" i="4"/>
  <c r="X18" i="4"/>
  <c r="M146" i="4"/>
  <c r="M147" i="4" s="1"/>
  <c r="M150" i="4"/>
  <c r="M151" i="4" s="1"/>
  <c r="X88" i="4"/>
  <c r="X38" i="4"/>
  <c r="X30" i="4"/>
  <c r="X40" i="4"/>
  <c r="X63" i="4"/>
  <c r="X90" i="4"/>
  <c r="X57" i="4"/>
  <c r="X49" i="4"/>
  <c r="X67" i="4"/>
  <c r="X86" i="4"/>
  <c r="X20" i="4"/>
  <c r="X75" i="4"/>
  <c r="X69" i="4"/>
  <c r="X85" i="4"/>
  <c r="T85" i="4" s="1"/>
  <c r="X59" i="4"/>
  <c r="X14" i="4"/>
  <c r="X36" i="4"/>
  <c r="M164" i="4"/>
  <c r="M165" i="4" s="1"/>
  <c r="M118" i="4"/>
  <c r="M119" i="4" s="1"/>
  <c r="X9" i="4"/>
  <c r="X4" i="4"/>
  <c r="X6" i="4"/>
  <c r="X7" i="4"/>
  <c r="M138" i="4"/>
  <c r="M139" i="4" s="1"/>
  <c r="M122" i="4"/>
  <c r="M123" i="4" s="1"/>
  <c r="M166" i="4"/>
  <c r="M167" i="4" s="1"/>
  <c r="M116" i="4"/>
  <c r="M117" i="4" s="1"/>
  <c r="M194" i="4"/>
  <c r="M195" i="4" s="1"/>
  <c r="M128" i="4"/>
  <c r="M129" i="4" s="1"/>
  <c r="M100" i="4"/>
  <c r="M101" i="4" s="1"/>
  <c r="X79" i="4"/>
  <c r="T79" i="4" s="1"/>
  <c r="X47" i="4"/>
  <c r="X25" i="4"/>
  <c r="X70" i="4"/>
  <c r="X5" i="4"/>
  <c r="X3" i="4"/>
  <c r="X77" i="4"/>
  <c r="T77" i="4" s="1"/>
  <c r="X19" i="4"/>
  <c r="X27" i="4"/>
  <c r="X56" i="4"/>
  <c r="X84" i="4"/>
  <c r="X72" i="4"/>
  <c r="X43" i="4"/>
  <c r="X66" i="4"/>
  <c r="X81" i="4"/>
  <c r="T81" i="4" s="1"/>
  <c r="X74" i="4"/>
  <c r="X82" i="4"/>
  <c r="X61" i="4"/>
  <c r="X64" i="4"/>
  <c r="X42" i="4"/>
  <c r="X46" i="4"/>
  <c r="X11" i="4"/>
  <c r="X8" i="4"/>
  <c r="X54" i="4"/>
  <c r="X23" i="4"/>
  <c r="X58" i="4"/>
  <c r="T58" i="4" s="1"/>
  <c r="X28" i="4"/>
  <c r="X68" i="4"/>
  <c r="X29" i="4"/>
  <c r="X10" i="4"/>
  <c r="X53" i="4"/>
  <c r="X13" i="4"/>
  <c r="X12" i="4"/>
  <c r="X62" i="4"/>
  <c r="X17" i="4"/>
  <c r="X52" i="4"/>
  <c r="T52" i="4" s="1"/>
  <c r="X31" i="4"/>
  <c r="X41" i="4"/>
  <c r="X24" i="4"/>
  <c r="X73" i="4"/>
  <c r="X71" i="4"/>
  <c r="X65" i="4"/>
  <c r="X55" i="4"/>
  <c r="X60" i="4"/>
  <c r="T60" i="4" s="1"/>
  <c r="X39" i="4"/>
  <c r="X45" i="4"/>
  <c r="X35" i="4"/>
  <c r="X33" i="4"/>
  <c r="X76" i="4"/>
  <c r="X21" i="4"/>
  <c r="X78" i="4"/>
  <c r="T78" i="4" s="1"/>
  <c r="X50" i="4"/>
  <c r="T50" i="4" s="1"/>
  <c r="X15" i="4"/>
  <c r="X37" i="4"/>
  <c r="X48" i="4"/>
  <c r="X26" i="4"/>
  <c r="X51" i="4"/>
  <c r="N3" i="4"/>
  <c r="N65" i="4"/>
  <c r="M198" i="4"/>
  <c r="M199" i="4" s="1"/>
  <c r="M102" i="4"/>
  <c r="M103" i="4" s="1"/>
  <c r="N9" i="4"/>
  <c r="N75" i="4"/>
  <c r="N100" i="4"/>
  <c r="N15" i="4"/>
  <c r="N21" i="4"/>
  <c r="N17" i="4"/>
  <c r="M178" i="4"/>
  <c r="M179" i="4" s="1"/>
  <c r="N47" i="4"/>
  <c r="N49" i="4"/>
  <c r="N5" i="4"/>
  <c r="N11" i="4"/>
  <c r="N53" i="4"/>
  <c r="N61" i="4"/>
  <c r="M132" i="4"/>
  <c r="M133" i="4" s="1"/>
  <c r="M170" i="4"/>
  <c r="M171" i="4" s="1"/>
  <c r="M190" i="4"/>
  <c r="M191" i="4" s="1"/>
  <c r="M162" i="4"/>
  <c r="M163" i="4" s="1"/>
  <c r="N25" i="4"/>
  <c r="M124" i="4"/>
  <c r="M125" i="4" s="1"/>
  <c r="M152" i="4"/>
  <c r="M153" i="4" s="1"/>
  <c r="M154" i="4"/>
  <c r="M155" i="4" s="1"/>
  <c r="M114" i="4"/>
  <c r="M115" i="4" s="1"/>
  <c r="M158" i="4"/>
  <c r="M159" i="4" s="1"/>
  <c r="M134" i="4"/>
  <c r="M135" i="4" s="1"/>
  <c r="M110" i="4"/>
  <c r="M111" i="4" s="1"/>
  <c r="M192" i="4"/>
  <c r="M193" i="4" s="1"/>
  <c r="M156" i="4"/>
  <c r="M157" i="4" s="1"/>
  <c r="M120" i="4"/>
  <c r="M121" i="4" s="1"/>
  <c r="M182" i="4"/>
  <c r="M183" i="4" s="1"/>
  <c r="M196" i="4"/>
  <c r="M197" i="4" s="1"/>
  <c r="M186" i="4"/>
  <c r="M187" i="4" s="1"/>
  <c r="M174" i="4"/>
  <c r="M175" i="4" s="1"/>
  <c r="N106" i="4"/>
  <c r="N102" i="4"/>
  <c r="M188" i="4"/>
  <c r="M189" i="4" s="1"/>
  <c r="M104" i="4"/>
  <c r="M105" i="4" s="1"/>
  <c r="M180" i="4"/>
  <c r="M181" i="4" s="1"/>
  <c r="M126" i="4"/>
  <c r="M127" i="4" s="1"/>
  <c r="M108" i="4"/>
  <c r="M109" i="4" s="1"/>
  <c r="M140" i="4"/>
  <c r="M141" i="4" s="1"/>
  <c r="M136" i="4"/>
  <c r="M137" i="4" s="1"/>
  <c r="M142" i="4"/>
  <c r="M143" i="4" s="1"/>
  <c r="M130" i="4"/>
  <c r="M131" i="4" s="1"/>
  <c r="M172" i="4"/>
  <c r="M173" i="4" s="1"/>
  <c r="M112" i="4"/>
  <c r="M113" i="4" s="1"/>
  <c r="M144" i="4"/>
  <c r="M145" i="4" s="1"/>
  <c r="M168" i="4"/>
  <c r="M169" i="4" s="1"/>
  <c r="M56" i="4"/>
  <c r="M57" i="4" s="1"/>
  <c r="N56" i="4"/>
  <c r="M48" i="4"/>
  <c r="M49" i="4" s="1"/>
  <c r="N48" i="4"/>
  <c r="M34" i="4"/>
  <c r="M35" i="4" s="1"/>
  <c r="N34" i="4"/>
  <c r="M18" i="4"/>
  <c r="M19" i="4" s="1"/>
  <c r="N18" i="4"/>
  <c r="M68" i="4"/>
  <c r="M69" i="4" s="1"/>
  <c r="N68" i="4"/>
  <c r="M22" i="4"/>
  <c r="M23" i="4" s="1"/>
  <c r="N22" i="4"/>
  <c r="M78" i="4"/>
  <c r="M79" i="4" s="1"/>
  <c r="N78" i="4"/>
  <c r="M32" i="4"/>
  <c r="M33" i="4" s="1"/>
  <c r="N32" i="4"/>
  <c r="M52" i="4"/>
  <c r="M53" i="4" s="1"/>
  <c r="N52" i="4"/>
  <c r="M14" i="4"/>
  <c r="M15" i="4" s="1"/>
  <c r="N14" i="4"/>
  <c r="M72" i="4"/>
  <c r="M73" i="4" s="1"/>
  <c r="N72" i="4"/>
  <c r="M36" i="4"/>
  <c r="M37" i="4" s="1"/>
  <c r="N36" i="4"/>
  <c r="M98" i="4"/>
  <c r="M99" i="4" s="1"/>
  <c r="N98" i="4"/>
  <c r="M24" i="4"/>
  <c r="M25" i="4" s="1"/>
  <c r="N24" i="4"/>
  <c r="M26" i="4"/>
  <c r="M27" i="4" s="1"/>
  <c r="N26" i="4"/>
  <c r="M64" i="4"/>
  <c r="M65" i="4" s="1"/>
  <c r="N64" i="4"/>
  <c r="M66" i="4"/>
  <c r="M67" i="4" s="1"/>
  <c r="N66" i="4"/>
  <c r="M74" i="4"/>
  <c r="M75" i="4" s="1"/>
  <c r="N74" i="4"/>
  <c r="M50" i="4"/>
  <c r="M51" i="4" s="1"/>
  <c r="N50" i="4"/>
  <c r="M46" i="4"/>
  <c r="M47" i="4" s="1"/>
  <c r="N46" i="4"/>
  <c r="M76" i="4"/>
  <c r="M77" i="4" s="1"/>
  <c r="N76" i="4"/>
  <c r="M44" i="4"/>
  <c r="M45" i="4" s="1"/>
  <c r="N44" i="4"/>
  <c r="M70" i="4"/>
  <c r="M71" i="4" s="1"/>
  <c r="N70" i="4"/>
  <c r="M40" i="4"/>
  <c r="M41" i="4" s="1"/>
  <c r="N40" i="4"/>
  <c r="M84" i="4"/>
  <c r="M85" i="4" s="1"/>
  <c r="N84" i="4"/>
  <c r="M82" i="4"/>
  <c r="M83" i="4" s="1"/>
  <c r="N82" i="4"/>
  <c r="M10" i="4"/>
  <c r="M11" i="4" s="1"/>
  <c r="N10" i="4"/>
  <c r="M54" i="4"/>
  <c r="M55" i="4" s="1"/>
  <c r="N54" i="4"/>
  <c r="M94" i="4"/>
  <c r="M95" i="4" s="1"/>
  <c r="N94" i="4"/>
  <c r="M30" i="4"/>
  <c r="M31" i="4" s="1"/>
  <c r="N30" i="4"/>
  <c r="M20" i="4"/>
  <c r="M21" i="4" s="1"/>
  <c r="N20" i="4"/>
  <c r="M28" i="4"/>
  <c r="M29" i="4" s="1"/>
  <c r="N28" i="4"/>
  <c r="M60" i="4"/>
  <c r="M61" i="4" s="1"/>
  <c r="N60" i="4"/>
  <c r="M62" i="4"/>
  <c r="M63" i="4" s="1"/>
  <c r="N62" i="4"/>
  <c r="M90" i="4"/>
  <c r="M91" i="4" s="1"/>
  <c r="N90" i="4"/>
  <c r="M16" i="4"/>
  <c r="M17" i="4" s="1"/>
  <c r="N16" i="4"/>
  <c r="M86" i="4"/>
  <c r="M87" i="4" s="1"/>
  <c r="N86" i="4"/>
  <c r="M88" i="4"/>
  <c r="M89" i="4" s="1"/>
  <c r="N88" i="4"/>
  <c r="M8" i="4"/>
  <c r="M9" i="4" s="1"/>
  <c r="N8" i="4"/>
  <c r="M4" i="4"/>
  <c r="M5" i="4" s="1"/>
  <c r="N4" i="4"/>
  <c r="M92" i="4"/>
  <c r="M93" i="4" s="1"/>
  <c r="N92" i="4"/>
  <c r="M80" i="4"/>
  <c r="M81" i="4" s="1"/>
  <c r="N80" i="4"/>
  <c r="M6" i="4"/>
  <c r="M7" i="4" s="1"/>
  <c r="N6" i="4"/>
  <c r="M58" i="4"/>
  <c r="M59" i="4" s="1"/>
  <c r="N58" i="4"/>
  <c r="M12" i="4"/>
  <c r="M13" i="4" s="1"/>
  <c r="N12" i="4"/>
  <c r="M96" i="4"/>
  <c r="M97" i="4" s="1"/>
  <c r="N96" i="4"/>
  <c r="M42" i="4"/>
  <c r="M43" i="4" s="1"/>
  <c r="N42" i="4"/>
  <c r="M38" i="4"/>
  <c r="M39" i="4" s="1"/>
  <c r="N38" i="4"/>
  <c r="M2" i="4"/>
  <c r="G11" i="1"/>
  <c r="M94" i="1"/>
  <c r="M2" i="1"/>
  <c r="M3" i="1"/>
  <c r="M283" i="1"/>
  <c r="M300" i="1"/>
  <c r="M236" i="1"/>
  <c r="M108" i="1"/>
  <c r="M165" i="1"/>
  <c r="M5" i="1"/>
  <c r="M7" i="1"/>
  <c r="M52" i="1"/>
  <c r="M24" i="1"/>
  <c r="M39" i="1"/>
  <c r="M34" i="1"/>
  <c r="M37" i="1"/>
  <c r="M8" i="1"/>
  <c r="M21" i="1"/>
  <c r="M43" i="1"/>
  <c r="M35" i="1"/>
  <c r="M56" i="1"/>
  <c r="M41" i="1"/>
  <c r="M32" i="1"/>
  <c r="M28" i="1"/>
  <c r="M14" i="1"/>
  <c r="M16" i="1"/>
  <c r="M47" i="1"/>
  <c r="M50" i="1"/>
  <c r="M30" i="1"/>
  <c r="M57" i="1"/>
  <c r="M15" i="1"/>
  <c r="M46" i="1"/>
  <c r="M9" i="1"/>
  <c r="M60" i="1"/>
  <c r="M18" i="1"/>
  <c r="M53" i="1"/>
  <c r="M62" i="1"/>
  <c r="M11" i="1"/>
  <c r="M25" i="1"/>
  <c r="M242" i="1"/>
  <c r="M312" i="1"/>
  <c r="M302" i="1"/>
  <c r="M31" i="1"/>
  <c r="M27" i="1"/>
  <c r="M33" i="1"/>
  <c r="M54" i="1"/>
  <c r="M20" i="1"/>
  <c r="M4" i="1"/>
  <c r="M10" i="1"/>
  <c r="M38" i="1"/>
  <c r="M51" i="1"/>
  <c r="M22" i="1"/>
  <c r="M19" i="1"/>
  <c r="M26" i="1"/>
  <c r="M49" i="1"/>
  <c r="M40" i="1"/>
  <c r="M55" i="1"/>
  <c r="M44" i="1"/>
  <c r="M29" i="1"/>
  <c r="M23" i="1"/>
  <c r="M6" i="1"/>
  <c r="M45" i="1"/>
  <c r="M17" i="1"/>
  <c r="M58" i="1"/>
  <c r="M42" i="1"/>
  <c r="M36" i="1"/>
  <c r="M59" i="1"/>
  <c r="M12" i="1"/>
  <c r="M61" i="1"/>
  <c r="M13" i="1"/>
  <c r="M48" i="1"/>
  <c r="M151" i="1"/>
  <c r="M205" i="1"/>
  <c r="M203" i="1"/>
  <c r="M316" i="1"/>
  <c r="K316" i="1" s="1"/>
  <c r="M264" i="1"/>
  <c r="M139" i="1"/>
  <c r="M159" i="1"/>
  <c r="M180" i="1"/>
  <c r="M250" i="1"/>
  <c r="M64" i="1"/>
  <c r="M73" i="1"/>
  <c r="M245" i="1"/>
  <c r="M295" i="1"/>
  <c r="M168" i="1"/>
  <c r="M172" i="1"/>
  <c r="M297" i="1"/>
  <c r="M247" i="1"/>
  <c r="M113" i="1"/>
  <c r="M262" i="1"/>
  <c r="M93" i="1"/>
  <c r="M311" i="1"/>
  <c r="M143" i="1"/>
  <c r="M162" i="1"/>
  <c r="M101" i="1"/>
  <c r="M226" i="1"/>
  <c r="M281" i="1"/>
  <c r="M190" i="1"/>
  <c r="M75" i="1"/>
  <c r="M309" i="1"/>
  <c r="M306" i="1"/>
  <c r="M125" i="1"/>
  <c r="M258" i="1"/>
  <c r="M179" i="1"/>
  <c r="M233" i="1"/>
  <c r="M98" i="1"/>
  <c r="M240" i="1"/>
  <c r="M221" i="1"/>
  <c r="M243" i="1"/>
  <c r="M224" i="1"/>
  <c r="M304" i="1"/>
  <c r="M63" i="1"/>
  <c r="M191" i="1"/>
  <c r="M124" i="1"/>
  <c r="M169" i="1"/>
  <c r="M138" i="1"/>
  <c r="M150" i="1"/>
  <c r="M213" i="1"/>
  <c r="M315" i="1"/>
  <c r="K315" i="1" s="1"/>
  <c r="M299" i="1"/>
  <c r="M136" i="1"/>
  <c r="M145" i="1"/>
  <c r="M182" i="1"/>
  <c r="M232" i="1"/>
  <c r="M272" i="1"/>
  <c r="M67" i="1"/>
  <c r="M178" i="1"/>
  <c r="M255" i="1"/>
  <c r="M286" i="1"/>
  <c r="M133" i="1"/>
  <c r="M274" i="1"/>
  <c r="M235" i="1"/>
  <c r="M117" i="1"/>
  <c r="M114" i="1"/>
  <c r="M120" i="1"/>
  <c r="M80" i="1"/>
  <c r="M129" i="1"/>
  <c r="M276" i="1"/>
  <c r="M96" i="1"/>
  <c r="M228" i="1"/>
  <c r="M148" i="1"/>
  <c r="M149" i="1"/>
  <c r="M81" i="1"/>
  <c r="M229" i="1"/>
  <c r="M194" i="1"/>
  <c r="M267" i="1"/>
  <c r="M107" i="1"/>
  <c r="M251" i="1"/>
  <c r="M220" i="1"/>
  <c r="M102" i="1"/>
  <c r="M222" i="1"/>
  <c r="M279" i="1"/>
  <c r="M278" i="1"/>
  <c r="M314" i="1"/>
  <c r="K314" i="1" s="1"/>
  <c r="M131" i="1"/>
  <c r="M238" i="1"/>
  <c r="M308" i="1"/>
  <c r="M161" i="1"/>
  <c r="M70" i="1"/>
  <c r="M285" i="1"/>
  <c r="M263" i="1"/>
  <c r="M298" i="1"/>
  <c r="M269" i="1"/>
  <c r="M146" i="1"/>
  <c r="M218" i="1"/>
  <c r="M216" i="1"/>
  <c r="M214" i="1"/>
  <c r="M76" i="1"/>
  <c r="M88" i="1"/>
  <c r="M310" i="1"/>
  <c r="M128" i="1"/>
  <c r="M99" i="1"/>
  <c r="M122" i="1"/>
  <c r="M166" i="1"/>
  <c r="M89" i="1"/>
  <c r="M201" i="1"/>
  <c r="M155" i="1"/>
  <c r="M135" i="1"/>
  <c r="M290" i="1"/>
  <c r="M282" i="1"/>
  <c r="M126" i="1"/>
  <c r="M256" i="1"/>
  <c r="M170" i="1"/>
  <c r="M239" i="1"/>
  <c r="M65" i="1"/>
  <c r="M163" i="1"/>
  <c r="M225" i="1"/>
  <c r="M157" i="1"/>
  <c r="M173" i="1"/>
  <c r="M141" i="1"/>
  <c r="M217" i="1"/>
  <c r="M77" i="1"/>
  <c r="M219" i="1"/>
  <c r="M183" i="1"/>
  <c r="M268" i="1"/>
  <c r="M87" i="1"/>
  <c r="M292" i="1"/>
  <c r="M215" i="1"/>
  <c r="M189" i="1"/>
  <c r="M252" i="1"/>
  <c r="M275" i="1"/>
  <c r="M223" i="1"/>
  <c r="M208" i="1"/>
  <c r="M68" i="1"/>
  <c r="M160" i="1"/>
  <c r="M289" i="1"/>
  <c r="M237" i="1"/>
  <c r="M90" i="1"/>
  <c r="M86" i="1"/>
  <c r="M69" i="1"/>
  <c r="M72" i="1"/>
  <c r="M71" i="1"/>
  <c r="M273" i="1"/>
  <c r="M200" i="1"/>
  <c r="M109" i="1"/>
  <c r="M207" i="1"/>
  <c r="M287" i="1"/>
  <c r="M132" i="1"/>
  <c r="M270" i="1"/>
  <c r="M199" i="1"/>
  <c r="M249" i="1"/>
  <c r="M118" i="1"/>
  <c r="M202" i="1"/>
  <c r="M284" i="1"/>
  <c r="M296" i="1"/>
  <c r="M119" i="1"/>
  <c r="M266" i="1"/>
  <c r="M192" i="1"/>
  <c r="M196" i="1"/>
  <c r="M230" i="1"/>
  <c r="M211" i="1"/>
  <c r="M134" i="1"/>
  <c r="M175" i="1"/>
  <c r="M291" i="1"/>
  <c r="M137" i="1"/>
  <c r="M123" i="1"/>
  <c r="M305" i="1"/>
  <c r="M185" i="1"/>
  <c r="M181" i="1"/>
  <c r="M280" i="1"/>
  <c r="M244" i="1"/>
  <c r="M95" i="1"/>
  <c r="M246" i="1"/>
  <c r="M152" i="1"/>
  <c r="M167" i="1"/>
  <c r="M307" i="1"/>
  <c r="M174" i="1"/>
  <c r="M212" i="1"/>
  <c r="M271" i="1"/>
  <c r="M142" i="1"/>
  <c r="M144" i="1"/>
  <c r="M188" i="1"/>
  <c r="M187" i="1"/>
  <c r="M85" i="1"/>
  <c r="M140" i="1"/>
  <c r="M127" i="1"/>
  <c r="M111" i="1"/>
  <c r="M74" i="1"/>
  <c r="M78" i="1"/>
  <c r="M84" i="1"/>
  <c r="M186" i="1"/>
  <c r="M261" i="1"/>
  <c r="M116" i="1"/>
  <c r="M210" i="1"/>
  <c r="M253" i="1"/>
  <c r="M153" i="1"/>
  <c r="M91" i="1"/>
  <c r="M248" i="1"/>
  <c r="M293" i="1"/>
  <c r="M197" i="1"/>
  <c r="M209" i="1"/>
  <c r="M112" i="1"/>
  <c r="M294" i="1"/>
  <c r="M106" i="1"/>
  <c r="M97" i="1"/>
  <c r="M66" i="1"/>
  <c r="M260" i="1"/>
  <c r="M83" i="1"/>
  <c r="M79" i="1"/>
  <c r="M104" i="1"/>
  <c r="M121" i="1"/>
  <c r="M82" i="1"/>
  <c r="M156" i="1"/>
  <c r="M313" i="1"/>
  <c r="K313" i="1" s="1"/>
  <c r="M241" i="1"/>
  <c r="M254" i="1"/>
  <c r="M115" i="1"/>
  <c r="M206" i="1"/>
  <c r="M110" i="1"/>
  <c r="M177" i="1"/>
  <c r="M147" i="1"/>
  <c r="M227" i="1"/>
  <c r="M303" i="1"/>
  <c r="M259" i="1"/>
  <c r="M100" i="1"/>
  <c r="M231" i="1"/>
  <c r="M234" i="1"/>
  <c r="M158" i="1"/>
  <c r="M204" i="1"/>
  <c r="M103" i="1"/>
  <c r="M171" i="1"/>
  <c r="M288" i="1"/>
  <c r="M164" i="1"/>
  <c r="M257" i="1"/>
  <c r="M265" i="1"/>
  <c r="M198" i="1"/>
  <c r="M184" i="1"/>
  <c r="M176" i="1"/>
  <c r="M195" i="1"/>
  <c r="M193" i="1"/>
  <c r="M105" i="1"/>
  <c r="M277" i="1"/>
  <c r="M92" i="1"/>
  <c r="M154" i="1"/>
  <c r="M130" i="1"/>
  <c r="M301" i="1"/>
  <c r="K130" i="1" l="1"/>
  <c r="L130" i="1"/>
  <c r="K105" i="1"/>
  <c r="L105" i="1"/>
  <c r="L164" i="1"/>
  <c r="K164" i="1"/>
  <c r="L100" i="1"/>
  <c r="K100" i="1"/>
  <c r="K115" i="1"/>
  <c r="L115" i="1"/>
  <c r="L156" i="1"/>
  <c r="K156" i="1"/>
  <c r="K97" i="1"/>
  <c r="L97" i="1"/>
  <c r="L91" i="1"/>
  <c r="K91" i="1"/>
  <c r="K78" i="1"/>
  <c r="L78" i="1"/>
  <c r="L140" i="1"/>
  <c r="K140" i="1"/>
  <c r="K174" i="1"/>
  <c r="L174" i="1"/>
  <c r="K181" i="1"/>
  <c r="L181" i="1"/>
  <c r="K211" i="1"/>
  <c r="L211" i="1"/>
  <c r="K266" i="1"/>
  <c r="L266" i="1"/>
  <c r="L270" i="1"/>
  <c r="K270" i="1"/>
  <c r="K109" i="1"/>
  <c r="L109" i="1"/>
  <c r="L237" i="1"/>
  <c r="K237" i="1"/>
  <c r="L208" i="1"/>
  <c r="K208" i="1"/>
  <c r="L268" i="1"/>
  <c r="K268" i="1"/>
  <c r="K225" i="1"/>
  <c r="L225" i="1"/>
  <c r="K170" i="1"/>
  <c r="L170" i="1"/>
  <c r="K290" i="1"/>
  <c r="L290" i="1"/>
  <c r="K214" i="1"/>
  <c r="L214" i="1"/>
  <c r="K131" i="1"/>
  <c r="L131" i="1"/>
  <c r="L222" i="1"/>
  <c r="K222" i="1"/>
  <c r="L107" i="1"/>
  <c r="K107" i="1"/>
  <c r="K81" i="1"/>
  <c r="L81" i="1"/>
  <c r="L96" i="1"/>
  <c r="K96" i="1"/>
  <c r="L120" i="1"/>
  <c r="K120" i="1"/>
  <c r="K274" i="1"/>
  <c r="L274" i="1"/>
  <c r="K178" i="1"/>
  <c r="L178" i="1"/>
  <c r="K182" i="1"/>
  <c r="L182" i="1"/>
  <c r="K169" i="1"/>
  <c r="L169" i="1"/>
  <c r="L304" i="1"/>
  <c r="K304" i="1"/>
  <c r="L240" i="1"/>
  <c r="K240" i="1"/>
  <c r="K258" i="1"/>
  <c r="L258" i="1"/>
  <c r="L75" i="1"/>
  <c r="K75" i="1"/>
  <c r="K101" i="1"/>
  <c r="L101" i="1"/>
  <c r="K93" i="1"/>
  <c r="L93" i="1"/>
  <c r="L297" i="1"/>
  <c r="K297" i="1"/>
  <c r="L245" i="1"/>
  <c r="K245" i="1"/>
  <c r="L180" i="1"/>
  <c r="K180" i="1"/>
  <c r="L48" i="1"/>
  <c r="K48" i="1"/>
  <c r="L59" i="1"/>
  <c r="K59" i="1"/>
  <c r="K17" i="1"/>
  <c r="L17" i="1"/>
  <c r="K29" i="1"/>
  <c r="L29" i="1"/>
  <c r="K49" i="1"/>
  <c r="L49" i="1"/>
  <c r="K51" i="1"/>
  <c r="L51" i="1"/>
  <c r="L20" i="1"/>
  <c r="K20" i="1"/>
  <c r="K31" i="1"/>
  <c r="L31" i="1"/>
  <c r="K25" i="1"/>
  <c r="L25" i="1"/>
  <c r="L18" i="1"/>
  <c r="K18" i="1"/>
  <c r="L15" i="1"/>
  <c r="K15" i="1"/>
  <c r="K47" i="1"/>
  <c r="L47" i="1"/>
  <c r="L32" i="1"/>
  <c r="K32" i="1"/>
  <c r="L43" i="1"/>
  <c r="K43" i="1"/>
  <c r="K34" i="1"/>
  <c r="L34" i="1"/>
  <c r="L7" i="1"/>
  <c r="K7" i="1"/>
  <c r="L236" i="1"/>
  <c r="K236" i="1"/>
  <c r="L2" i="1"/>
  <c r="K2" i="1"/>
  <c r="K154" i="1"/>
  <c r="L154" i="1"/>
  <c r="K193" i="1"/>
  <c r="L193" i="1"/>
  <c r="K198" i="1"/>
  <c r="L198" i="1"/>
  <c r="L288" i="1"/>
  <c r="K288" i="1"/>
  <c r="K158" i="1"/>
  <c r="L158" i="1"/>
  <c r="K259" i="1"/>
  <c r="L259" i="1"/>
  <c r="K177" i="1"/>
  <c r="L177" i="1"/>
  <c r="L254" i="1"/>
  <c r="K254" i="1"/>
  <c r="K82" i="1"/>
  <c r="L82" i="1"/>
  <c r="K83" i="1"/>
  <c r="L83" i="1"/>
  <c r="K106" i="1"/>
  <c r="L106" i="1"/>
  <c r="K197" i="1"/>
  <c r="L197" i="1"/>
  <c r="K153" i="1"/>
  <c r="L153" i="1"/>
  <c r="L261" i="1"/>
  <c r="K261" i="1"/>
  <c r="K74" i="1"/>
  <c r="L74" i="1"/>
  <c r="K85" i="1"/>
  <c r="L85" i="1"/>
  <c r="K142" i="1"/>
  <c r="L142" i="1"/>
  <c r="K307" i="1"/>
  <c r="L307" i="1"/>
  <c r="K95" i="1"/>
  <c r="L95" i="1"/>
  <c r="K185" i="1"/>
  <c r="L185" i="1"/>
  <c r="K291" i="1"/>
  <c r="L291" i="1"/>
  <c r="L230" i="1"/>
  <c r="K230" i="1"/>
  <c r="K119" i="1"/>
  <c r="L119" i="1"/>
  <c r="K118" i="1"/>
  <c r="L118" i="1"/>
  <c r="L132" i="1"/>
  <c r="K132" i="1"/>
  <c r="L200" i="1"/>
  <c r="K200" i="1"/>
  <c r="K69" i="1"/>
  <c r="L69" i="1"/>
  <c r="L289" i="1"/>
  <c r="K289" i="1"/>
  <c r="L223" i="1"/>
  <c r="K223" i="1"/>
  <c r="K215" i="1"/>
  <c r="L215" i="1"/>
  <c r="K183" i="1"/>
  <c r="L183" i="1"/>
  <c r="K141" i="1"/>
  <c r="L141" i="1"/>
  <c r="K163" i="1"/>
  <c r="L163" i="1"/>
  <c r="L256" i="1"/>
  <c r="K256" i="1"/>
  <c r="K135" i="1"/>
  <c r="L135" i="1"/>
  <c r="K166" i="1"/>
  <c r="L166" i="1"/>
  <c r="L310" i="1"/>
  <c r="K310" i="1"/>
  <c r="L216" i="1"/>
  <c r="K216" i="1"/>
  <c r="K298" i="1"/>
  <c r="L298" i="1"/>
  <c r="K161" i="1"/>
  <c r="L161" i="1"/>
  <c r="K102" i="1"/>
  <c r="L102" i="1"/>
  <c r="K267" i="1"/>
  <c r="L267" i="1"/>
  <c r="K149" i="1"/>
  <c r="L149" i="1"/>
  <c r="L276" i="1"/>
  <c r="K276" i="1"/>
  <c r="K114" i="1"/>
  <c r="L114" i="1"/>
  <c r="K133" i="1"/>
  <c r="L133" i="1"/>
  <c r="K67" i="1"/>
  <c r="L67" i="1"/>
  <c r="K145" i="1"/>
  <c r="L145" i="1"/>
  <c r="K213" i="1"/>
  <c r="L213" i="1"/>
  <c r="L124" i="1"/>
  <c r="K124" i="1"/>
  <c r="L224" i="1"/>
  <c r="K224" i="1"/>
  <c r="K98" i="1"/>
  <c r="L98" i="1"/>
  <c r="K125" i="1"/>
  <c r="L125" i="1"/>
  <c r="K190" i="1"/>
  <c r="L190" i="1"/>
  <c r="K162" i="1"/>
  <c r="L162" i="1"/>
  <c r="L262" i="1"/>
  <c r="K262" i="1"/>
  <c r="L172" i="1"/>
  <c r="K172" i="1"/>
  <c r="K73" i="1"/>
  <c r="L73" i="1"/>
  <c r="K159" i="1"/>
  <c r="L159" i="1"/>
  <c r="L203" i="1"/>
  <c r="K203" i="1"/>
  <c r="K13" i="1"/>
  <c r="L13" i="1"/>
  <c r="L36" i="1"/>
  <c r="K36" i="1"/>
  <c r="K45" i="1"/>
  <c r="L45" i="1"/>
  <c r="L44" i="1"/>
  <c r="K44" i="1"/>
  <c r="L26" i="1"/>
  <c r="K26" i="1"/>
  <c r="K38" i="1"/>
  <c r="L38" i="1"/>
  <c r="K54" i="1"/>
  <c r="L54" i="1"/>
  <c r="L302" i="1"/>
  <c r="K302" i="1"/>
  <c r="L11" i="1"/>
  <c r="K11" i="1"/>
  <c r="L60" i="1"/>
  <c r="K60" i="1"/>
  <c r="K57" i="1"/>
  <c r="L57" i="1"/>
  <c r="L16" i="1"/>
  <c r="K16" i="1"/>
  <c r="K41" i="1"/>
  <c r="L41" i="1"/>
  <c r="K21" i="1"/>
  <c r="L21" i="1"/>
  <c r="K39" i="1"/>
  <c r="L39" i="1"/>
  <c r="K5" i="1"/>
  <c r="L5" i="1"/>
  <c r="L300" i="1"/>
  <c r="K300" i="1"/>
  <c r="K94" i="1"/>
  <c r="L94" i="1"/>
  <c r="K89" i="1"/>
  <c r="L89" i="1"/>
  <c r="K70" i="1"/>
  <c r="L70" i="1"/>
  <c r="K195" i="1"/>
  <c r="L195" i="1"/>
  <c r="L171" i="1"/>
  <c r="K171" i="1"/>
  <c r="L303" i="1"/>
  <c r="K303" i="1"/>
  <c r="L241" i="1"/>
  <c r="K241" i="1"/>
  <c r="L260" i="1"/>
  <c r="K260" i="1"/>
  <c r="L293" i="1"/>
  <c r="K293" i="1"/>
  <c r="K186" i="1"/>
  <c r="L186" i="1"/>
  <c r="L187" i="1"/>
  <c r="K187" i="1"/>
  <c r="K167" i="1"/>
  <c r="L167" i="1"/>
  <c r="L305" i="1"/>
  <c r="K305" i="1"/>
  <c r="K175" i="1"/>
  <c r="L175" i="1"/>
  <c r="L196" i="1"/>
  <c r="K196" i="1"/>
  <c r="L296" i="1"/>
  <c r="K296" i="1"/>
  <c r="L249" i="1"/>
  <c r="K249" i="1"/>
  <c r="L287" i="1"/>
  <c r="K287" i="1"/>
  <c r="L273" i="1"/>
  <c r="K273" i="1"/>
  <c r="K86" i="1"/>
  <c r="L86" i="1"/>
  <c r="L160" i="1"/>
  <c r="K160" i="1"/>
  <c r="K275" i="1"/>
  <c r="L275" i="1"/>
  <c r="L292" i="1"/>
  <c r="K292" i="1"/>
  <c r="L219" i="1"/>
  <c r="K219" i="1"/>
  <c r="K173" i="1"/>
  <c r="L173" i="1"/>
  <c r="K65" i="1"/>
  <c r="L65" i="1"/>
  <c r="K126" i="1"/>
  <c r="L126" i="1"/>
  <c r="L155" i="1"/>
  <c r="K155" i="1"/>
  <c r="K122" i="1"/>
  <c r="L122" i="1"/>
  <c r="L88" i="1"/>
  <c r="K88" i="1"/>
  <c r="L218" i="1"/>
  <c r="K218" i="1"/>
  <c r="L263" i="1"/>
  <c r="K263" i="1"/>
  <c r="L308" i="1"/>
  <c r="K308" i="1"/>
  <c r="L278" i="1"/>
  <c r="K278" i="1"/>
  <c r="L220" i="1"/>
  <c r="K220" i="1"/>
  <c r="K194" i="1"/>
  <c r="L194" i="1"/>
  <c r="L148" i="1"/>
  <c r="K148" i="1"/>
  <c r="K129" i="1"/>
  <c r="L129" i="1"/>
  <c r="K117" i="1"/>
  <c r="L117" i="1"/>
  <c r="L286" i="1"/>
  <c r="K286" i="1"/>
  <c r="L272" i="1"/>
  <c r="K272" i="1"/>
  <c r="L136" i="1"/>
  <c r="K136" i="1"/>
  <c r="K150" i="1"/>
  <c r="L150" i="1"/>
  <c r="K191" i="1"/>
  <c r="L191" i="1"/>
  <c r="K243" i="1"/>
  <c r="L243" i="1"/>
  <c r="L233" i="1"/>
  <c r="K233" i="1"/>
  <c r="K306" i="1"/>
  <c r="L306" i="1"/>
  <c r="L281" i="1"/>
  <c r="K281" i="1"/>
  <c r="K143" i="1"/>
  <c r="L143" i="1"/>
  <c r="K113" i="1"/>
  <c r="L113" i="1"/>
  <c r="L168" i="1"/>
  <c r="K168" i="1"/>
  <c r="L64" i="1"/>
  <c r="K64" i="1"/>
  <c r="L139" i="1"/>
  <c r="K139" i="1"/>
  <c r="K205" i="1"/>
  <c r="L205" i="1"/>
  <c r="K61" i="1"/>
  <c r="L61" i="1"/>
  <c r="K42" i="1"/>
  <c r="L42" i="1"/>
  <c r="L6" i="1"/>
  <c r="K6" i="1"/>
  <c r="K55" i="1"/>
  <c r="L55" i="1"/>
  <c r="L19" i="1"/>
  <c r="K19" i="1"/>
  <c r="L10" i="1"/>
  <c r="K10" i="1"/>
  <c r="K33" i="1"/>
  <c r="L33" i="1"/>
  <c r="L312" i="1"/>
  <c r="K312" i="1"/>
  <c r="K62" i="1"/>
  <c r="L62" i="1"/>
  <c r="K9" i="1"/>
  <c r="L9" i="1"/>
  <c r="K30" i="1"/>
  <c r="L30" i="1"/>
  <c r="L14" i="1"/>
  <c r="K14" i="1"/>
  <c r="L56" i="1"/>
  <c r="K56" i="1"/>
  <c r="K8" i="1"/>
  <c r="L8" i="1"/>
  <c r="K24" i="1"/>
  <c r="L24" i="1"/>
  <c r="K165" i="1"/>
  <c r="L165" i="1"/>
  <c r="K283" i="1"/>
  <c r="L283" i="1"/>
  <c r="L184" i="1"/>
  <c r="K184" i="1"/>
  <c r="L204" i="1"/>
  <c r="K204" i="1"/>
  <c r="K147" i="1"/>
  <c r="L147" i="1"/>
  <c r="K79" i="1"/>
  <c r="L79" i="1"/>
  <c r="K209" i="1"/>
  <c r="L209" i="1"/>
  <c r="L116" i="1"/>
  <c r="K116" i="1"/>
  <c r="L144" i="1"/>
  <c r="K144" i="1"/>
  <c r="L246" i="1"/>
  <c r="K246" i="1"/>
  <c r="K137" i="1"/>
  <c r="L137" i="1"/>
  <c r="K202" i="1"/>
  <c r="L202" i="1"/>
  <c r="L72" i="1"/>
  <c r="K72" i="1"/>
  <c r="K189" i="1"/>
  <c r="L189" i="1"/>
  <c r="K217" i="1"/>
  <c r="L217" i="1"/>
  <c r="L128" i="1"/>
  <c r="K128" i="1"/>
  <c r="L269" i="1"/>
  <c r="K269" i="1"/>
  <c r="L92" i="1"/>
  <c r="K92" i="1"/>
  <c r="L265" i="1"/>
  <c r="K265" i="1"/>
  <c r="K234" i="1"/>
  <c r="L234" i="1"/>
  <c r="K110" i="1"/>
  <c r="L110" i="1"/>
  <c r="K121" i="1"/>
  <c r="L121" i="1"/>
  <c r="L294" i="1"/>
  <c r="K294" i="1"/>
  <c r="L253" i="1"/>
  <c r="K253" i="1"/>
  <c r="K111" i="1"/>
  <c r="L111" i="1"/>
  <c r="L271" i="1"/>
  <c r="K271" i="1"/>
  <c r="L244" i="1"/>
  <c r="K244" i="1"/>
  <c r="L301" i="1"/>
  <c r="K301" i="1"/>
  <c r="L277" i="1"/>
  <c r="K277" i="1"/>
  <c r="L176" i="1"/>
  <c r="K176" i="1"/>
  <c r="L257" i="1"/>
  <c r="K257" i="1"/>
  <c r="K103" i="1"/>
  <c r="L103" i="1"/>
  <c r="L231" i="1"/>
  <c r="K231" i="1"/>
  <c r="K227" i="1"/>
  <c r="L227" i="1"/>
  <c r="K206" i="1"/>
  <c r="L206" i="1"/>
  <c r="L104" i="1"/>
  <c r="K104" i="1"/>
  <c r="K66" i="1"/>
  <c r="L66" i="1"/>
  <c r="L112" i="1"/>
  <c r="K112" i="1"/>
  <c r="L248" i="1"/>
  <c r="K248" i="1"/>
  <c r="K210" i="1"/>
  <c r="L210" i="1"/>
  <c r="L84" i="1"/>
  <c r="K84" i="1"/>
  <c r="K127" i="1"/>
  <c r="L127" i="1"/>
  <c r="L188" i="1"/>
  <c r="K188" i="1"/>
  <c r="L212" i="1"/>
  <c r="K212" i="1"/>
  <c r="L152" i="1"/>
  <c r="K152" i="1"/>
  <c r="L280" i="1"/>
  <c r="K280" i="1"/>
  <c r="L123" i="1"/>
  <c r="K123" i="1"/>
  <c r="K134" i="1"/>
  <c r="L134" i="1"/>
  <c r="L192" i="1"/>
  <c r="K192" i="1"/>
  <c r="L284" i="1"/>
  <c r="K284" i="1"/>
  <c r="K199" i="1"/>
  <c r="L199" i="1"/>
  <c r="K207" i="1"/>
  <c r="L207" i="1"/>
  <c r="K71" i="1"/>
  <c r="L71" i="1"/>
  <c r="K90" i="1"/>
  <c r="L90" i="1"/>
  <c r="L68" i="1"/>
  <c r="K68" i="1"/>
  <c r="L252" i="1"/>
  <c r="K252" i="1"/>
  <c r="K87" i="1"/>
  <c r="L87" i="1"/>
  <c r="K77" i="1"/>
  <c r="L77" i="1"/>
  <c r="K157" i="1"/>
  <c r="L157" i="1"/>
  <c r="L239" i="1"/>
  <c r="K239" i="1"/>
  <c r="K282" i="1"/>
  <c r="L282" i="1"/>
  <c r="K201" i="1"/>
  <c r="L201" i="1"/>
  <c r="K99" i="1"/>
  <c r="L99" i="1"/>
  <c r="L76" i="1"/>
  <c r="K76" i="1"/>
  <c r="K146" i="1"/>
  <c r="L146" i="1"/>
  <c r="L285" i="1"/>
  <c r="K285" i="1"/>
  <c r="L238" i="1"/>
  <c r="K238" i="1"/>
  <c r="L279" i="1"/>
  <c r="K279" i="1"/>
  <c r="K251" i="1"/>
  <c r="L251" i="1"/>
  <c r="L229" i="1"/>
  <c r="K229" i="1"/>
  <c r="L228" i="1"/>
  <c r="K228" i="1"/>
  <c r="L80" i="1"/>
  <c r="K80" i="1"/>
  <c r="K235" i="1"/>
  <c r="L235" i="1"/>
  <c r="L255" i="1"/>
  <c r="K255" i="1"/>
  <c r="L232" i="1"/>
  <c r="K232" i="1"/>
  <c r="K299" i="1"/>
  <c r="L299" i="1"/>
  <c r="K138" i="1"/>
  <c r="L138" i="1"/>
  <c r="K63" i="1"/>
  <c r="L63" i="1"/>
  <c r="K221" i="1"/>
  <c r="L221" i="1"/>
  <c r="K179" i="1"/>
  <c r="L179" i="1"/>
  <c r="L309" i="1"/>
  <c r="K309" i="1"/>
  <c r="K226" i="1"/>
  <c r="L226" i="1"/>
  <c r="L311" i="1"/>
  <c r="K311" i="1"/>
  <c r="L247" i="1"/>
  <c r="K247" i="1"/>
  <c r="L295" i="1"/>
  <c r="K295" i="1"/>
  <c r="K250" i="1"/>
  <c r="L250" i="1"/>
  <c r="L264" i="1"/>
  <c r="K264" i="1"/>
  <c r="K151" i="1"/>
  <c r="L151" i="1"/>
  <c r="L12" i="1"/>
  <c r="K12" i="1"/>
  <c r="K58" i="1"/>
  <c r="L58" i="1"/>
  <c r="L23" i="1"/>
  <c r="K23" i="1"/>
  <c r="L40" i="1"/>
  <c r="K40" i="1"/>
  <c r="L22" i="1"/>
  <c r="K22" i="1"/>
  <c r="L4" i="1"/>
  <c r="K4" i="1"/>
  <c r="L27" i="1"/>
  <c r="K27" i="1"/>
  <c r="K242" i="1"/>
  <c r="L242" i="1"/>
  <c r="K53" i="1"/>
  <c r="L53" i="1"/>
  <c r="K46" i="1"/>
  <c r="L46" i="1"/>
  <c r="K50" i="1"/>
  <c r="L50" i="1"/>
  <c r="L28" i="1"/>
  <c r="K28" i="1"/>
  <c r="K35" i="1"/>
  <c r="L35" i="1"/>
  <c r="K37" i="1"/>
  <c r="L37" i="1"/>
  <c r="L52" i="1"/>
  <c r="K52" i="1"/>
  <c r="L108" i="1"/>
  <c r="K108" i="1"/>
  <c r="L3" i="1"/>
  <c r="K3" i="1"/>
  <c r="M3" i="4"/>
  <c r="W81" i="4" s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J2" i="1" s="1"/>
  <c r="T2" i="1" s="1"/>
  <c r="W94" i="4" l="1"/>
  <c r="T94" i="4" s="1"/>
  <c r="W93" i="4"/>
  <c r="J352" i="1"/>
  <c r="J429" i="1"/>
  <c r="J313" i="1"/>
  <c r="T313" i="1" s="1"/>
  <c r="J56" i="1"/>
  <c r="T56" i="1" s="1"/>
  <c r="J59" i="1"/>
  <c r="T59" i="1" s="1"/>
  <c r="J343" i="1"/>
  <c r="J250" i="1"/>
  <c r="T250" i="1" s="1"/>
  <c r="J404" i="1"/>
  <c r="J392" i="1"/>
  <c r="J150" i="1"/>
  <c r="T150" i="1" s="1"/>
  <c r="J147" i="1"/>
  <c r="T147" i="1" s="1"/>
  <c r="J84" i="1"/>
  <c r="T84" i="1" s="1"/>
  <c r="J428" i="1"/>
  <c r="J214" i="1"/>
  <c r="T214" i="1" s="1"/>
  <c r="J350" i="1"/>
  <c r="J375" i="1"/>
  <c r="J131" i="1"/>
  <c r="T131" i="1" s="1"/>
  <c r="J66" i="1"/>
  <c r="T66" i="1" s="1"/>
  <c r="J308" i="1"/>
  <c r="T308" i="1" s="1"/>
  <c r="J41" i="1"/>
  <c r="T41" i="1" s="1"/>
  <c r="J130" i="1"/>
  <c r="T130" i="1" s="1"/>
  <c r="J229" i="1"/>
  <c r="T229" i="1" s="1"/>
  <c r="J71" i="1"/>
  <c r="T71" i="1" s="1"/>
  <c r="J309" i="1"/>
  <c r="T309" i="1" s="1"/>
  <c r="J167" i="1"/>
  <c r="T167" i="1" s="1"/>
  <c r="J7" i="1"/>
  <c r="T7" i="1" s="1"/>
  <c r="J436" i="1"/>
  <c r="J264" i="1"/>
  <c r="T264" i="1" s="1"/>
  <c r="J437" i="1"/>
  <c r="J362" i="1"/>
  <c r="J70" i="1"/>
  <c r="T70" i="1" s="1"/>
  <c r="J192" i="1"/>
  <c r="T192" i="1" s="1"/>
  <c r="J195" i="1"/>
  <c r="T195" i="1" s="1"/>
  <c r="J479" i="1"/>
  <c r="J45" i="1"/>
  <c r="T45" i="1" s="1"/>
  <c r="J19" i="1"/>
  <c r="T19" i="1" s="1"/>
  <c r="J16" i="1"/>
  <c r="T16" i="1" s="1"/>
  <c r="J319" i="1"/>
  <c r="J386" i="1"/>
  <c r="J342" i="1"/>
  <c r="J356" i="1"/>
  <c r="J178" i="1"/>
  <c r="T178" i="1" s="1"/>
  <c r="J409" i="1"/>
  <c r="J113" i="1"/>
  <c r="T113" i="1" s="1"/>
  <c r="J80" i="1"/>
  <c r="T80" i="1" s="1"/>
  <c r="J119" i="1"/>
  <c r="T119" i="1" s="1"/>
  <c r="J232" i="1"/>
  <c r="T232" i="1" s="1"/>
  <c r="J438" i="1"/>
  <c r="J153" i="1"/>
  <c r="T153" i="1" s="1"/>
  <c r="J399" i="1"/>
  <c r="J106" i="1"/>
  <c r="T106" i="1" s="1"/>
  <c r="J400" i="1"/>
  <c r="J421" i="1"/>
  <c r="J208" i="1"/>
  <c r="T208" i="1" s="1"/>
  <c r="J36" i="1"/>
  <c r="T36" i="1" s="1"/>
  <c r="J218" i="1"/>
  <c r="T218" i="1" s="1"/>
  <c r="J320" i="1"/>
  <c r="J323" i="1"/>
  <c r="J327" i="1"/>
  <c r="J83" i="1"/>
  <c r="T83" i="1" s="1"/>
  <c r="J207" i="1"/>
  <c r="T207" i="1" s="1"/>
  <c r="J20" i="1"/>
  <c r="T20" i="1" s="1"/>
  <c r="J146" i="1"/>
  <c r="T146" i="1" s="1"/>
  <c r="J408" i="1"/>
  <c r="J10" i="1"/>
  <c r="T10" i="1" s="1"/>
  <c r="J141" i="1"/>
  <c r="T141" i="1" s="1"/>
  <c r="J334" i="1"/>
  <c r="J418" i="1"/>
  <c r="J280" i="1"/>
  <c r="T280" i="1" s="1"/>
  <c r="J420" i="1"/>
  <c r="J439" i="1"/>
  <c r="J244" i="1"/>
  <c r="T244" i="1" s="1"/>
  <c r="J365" i="1"/>
  <c r="J398" i="1"/>
  <c r="J430" i="1"/>
  <c r="J5" i="1"/>
  <c r="T5" i="1" s="1"/>
  <c r="J157" i="1"/>
  <c r="T157" i="1" s="1"/>
  <c r="J407" i="1"/>
  <c r="J163" i="1"/>
  <c r="T163" i="1" s="1"/>
  <c r="J469" i="1"/>
  <c r="J104" i="1"/>
  <c r="T104" i="1" s="1"/>
  <c r="J289" i="1"/>
  <c r="T289" i="1" s="1"/>
  <c r="J366" i="1"/>
  <c r="J370" i="1"/>
  <c r="J406" i="1"/>
  <c r="J215" i="1"/>
  <c r="T215" i="1" s="1"/>
  <c r="J393" i="1"/>
  <c r="J351" i="1"/>
  <c r="J73" i="1"/>
  <c r="T73" i="1" s="1"/>
  <c r="J81" i="1"/>
  <c r="T81" i="1" s="1"/>
  <c r="J64" i="1"/>
  <c r="T64" i="1" s="1"/>
  <c r="J212" i="1"/>
  <c r="T212" i="1" s="1"/>
  <c r="J471" i="1"/>
  <c r="J95" i="1"/>
  <c r="T95" i="1" s="1"/>
  <c r="J307" i="1"/>
  <c r="T307" i="1" s="1"/>
  <c r="J173" i="1"/>
  <c r="T173" i="1" s="1"/>
  <c r="J312" i="1"/>
  <c r="T312" i="1" s="1"/>
  <c r="J199" i="1"/>
  <c r="T199" i="1" s="1"/>
  <c r="J442" i="1"/>
  <c r="J65" i="1"/>
  <c r="T65" i="1" s="1"/>
  <c r="J302" i="1"/>
  <c r="T302" i="1" s="1"/>
  <c r="J363" i="1"/>
  <c r="J222" i="1"/>
  <c r="T222" i="1" s="1"/>
  <c r="J82" i="1"/>
  <c r="T82" i="1" s="1"/>
  <c r="J38" i="1"/>
  <c r="T38" i="1" s="1"/>
  <c r="J331" i="1"/>
  <c r="J441" i="1"/>
  <c r="J197" i="1"/>
  <c r="T197" i="1" s="1"/>
  <c r="J415" i="1"/>
  <c r="J177" i="1"/>
  <c r="T177" i="1" s="1"/>
  <c r="J242" i="1"/>
  <c r="T242" i="1" s="1"/>
  <c r="J284" i="1"/>
  <c r="T284" i="1" s="1"/>
  <c r="J37" i="1"/>
  <c r="T37" i="1" s="1"/>
  <c r="J164" i="1"/>
  <c r="T164" i="1" s="1"/>
  <c r="J11" i="1"/>
  <c r="T11" i="1" s="1"/>
  <c r="J52" i="1"/>
  <c r="T52" i="1" s="1"/>
  <c r="J473" i="1"/>
  <c r="J154" i="1"/>
  <c r="T154" i="1" s="1"/>
  <c r="J200" i="1"/>
  <c r="T200" i="1" s="1"/>
  <c r="J387" i="1"/>
  <c r="J134" i="1"/>
  <c r="T134" i="1" s="1"/>
  <c r="J92" i="1"/>
  <c r="T92" i="1" s="1"/>
  <c r="J201" i="1"/>
  <c r="T201" i="1" s="1"/>
  <c r="J209" i="1"/>
  <c r="T209" i="1" s="1"/>
  <c r="J128" i="1"/>
  <c r="T128" i="1" s="1"/>
  <c r="J53" i="1"/>
  <c r="T53" i="1" s="1"/>
  <c r="J116" i="1"/>
  <c r="T116" i="1" s="1"/>
  <c r="J155" i="1"/>
  <c r="T155" i="1" s="1"/>
  <c r="J297" i="1"/>
  <c r="T297" i="1" s="1"/>
  <c r="J54" i="1"/>
  <c r="T54" i="1" s="1"/>
  <c r="J291" i="1"/>
  <c r="T291" i="1" s="1"/>
  <c r="J347" i="1"/>
  <c r="J480" i="1"/>
  <c r="J234" i="1"/>
  <c r="T234" i="1" s="1"/>
  <c r="J85" i="1"/>
  <c r="T85" i="1" s="1"/>
  <c r="J72" i="1"/>
  <c r="T72" i="1" s="1"/>
  <c r="J417" i="1"/>
  <c r="J271" i="1"/>
  <c r="T271" i="1" s="1"/>
  <c r="J419" i="1"/>
  <c r="J434" i="1"/>
  <c r="J456" i="1"/>
  <c r="J364" i="1"/>
  <c r="J255" i="1"/>
  <c r="T255" i="1" s="1"/>
  <c r="J90" i="1"/>
  <c r="T90" i="1" s="1"/>
  <c r="J180" i="1"/>
  <c r="T180" i="1" s="1"/>
  <c r="J184" i="1"/>
  <c r="T184" i="1" s="1"/>
  <c r="J450" i="1"/>
  <c r="J433" i="1"/>
  <c r="J340" i="1"/>
  <c r="J91" i="1"/>
  <c r="T91" i="1" s="1"/>
  <c r="J287" i="1"/>
  <c r="T287" i="1" s="1"/>
  <c r="J449" i="1"/>
  <c r="J181" i="1"/>
  <c r="T181" i="1" s="1"/>
  <c r="J99" i="1"/>
  <c r="T99" i="1" s="1"/>
  <c r="J176" i="1"/>
  <c r="T176" i="1" s="1"/>
  <c r="J263" i="1"/>
  <c r="T263" i="1" s="1"/>
  <c r="J137" i="1"/>
  <c r="T137" i="1" s="1"/>
  <c r="J330" i="1"/>
  <c r="J475" i="1"/>
  <c r="J27" i="1"/>
  <c r="T27" i="1" s="1"/>
  <c r="J273" i="1"/>
  <c r="T273" i="1" s="1"/>
  <c r="J314" i="1"/>
  <c r="J94" i="1"/>
  <c r="T94" i="1" s="1"/>
  <c r="J321" i="1"/>
  <c r="J372" i="1"/>
  <c r="J169" i="1"/>
  <c r="T169" i="1" s="1"/>
  <c r="J337" i="1"/>
  <c r="J298" i="1"/>
  <c r="T298" i="1" s="1"/>
  <c r="J348" i="1"/>
  <c r="J135" i="1"/>
  <c r="T135" i="1" s="1"/>
  <c r="J139" i="1"/>
  <c r="T139" i="1" s="1"/>
  <c r="J262" i="1"/>
  <c r="T262" i="1" s="1"/>
  <c r="J447" i="1"/>
  <c r="J451" i="1"/>
  <c r="J220" i="1"/>
  <c r="T220" i="1" s="1"/>
  <c r="J40" i="1"/>
  <c r="T40" i="1" s="1"/>
  <c r="J354" i="1"/>
  <c r="J391" i="1"/>
  <c r="J203" i="1"/>
  <c r="T203" i="1" s="1"/>
  <c r="J140" i="1"/>
  <c r="T140" i="1" s="1"/>
  <c r="J175" i="1"/>
  <c r="T175" i="1" s="1"/>
  <c r="J306" i="1"/>
  <c r="T306" i="1" s="1"/>
  <c r="J416" i="1"/>
  <c r="J258" i="1"/>
  <c r="T258" i="1" s="1"/>
  <c r="J259" i="1"/>
  <c r="T259" i="1" s="1"/>
  <c r="J186" i="1"/>
  <c r="T186" i="1" s="1"/>
  <c r="J30" i="1"/>
  <c r="T30" i="1" s="1"/>
  <c r="J69" i="1"/>
  <c r="T69" i="1" s="1"/>
  <c r="J39" i="1"/>
  <c r="T39" i="1" s="1"/>
  <c r="J266" i="1"/>
  <c r="T266" i="1" s="1"/>
  <c r="J228" i="1"/>
  <c r="T228" i="1" s="1"/>
  <c r="J6" i="1"/>
  <c r="T6" i="1" s="1"/>
  <c r="J390" i="1"/>
  <c r="J241" i="1"/>
  <c r="T241" i="1" s="1"/>
  <c r="J112" i="1"/>
  <c r="T112" i="1" s="1"/>
  <c r="J47" i="1"/>
  <c r="T47" i="1" s="1"/>
  <c r="J193" i="1"/>
  <c r="T193" i="1" s="1"/>
  <c r="J248" i="1"/>
  <c r="T248" i="1" s="1"/>
  <c r="J158" i="1"/>
  <c r="T158" i="1" s="1"/>
  <c r="J110" i="1"/>
  <c r="T110" i="1" s="1"/>
  <c r="J285" i="1"/>
  <c r="T285" i="1" s="1"/>
  <c r="J136" i="1"/>
  <c r="T136" i="1" s="1"/>
  <c r="J268" i="1"/>
  <c r="T268" i="1" s="1"/>
  <c r="J97" i="1"/>
  <c r="T97" i="1" s="1"/>
  <c r="J129" i="1"/>
  <c r="T129" i="1" s="1"/>
  <c r="J240" i="1"/>
  <c r="T240" i="1" s="1"/>
  <c r="J325" i="1"/>
  <c r="J344" i="1"/>
  <c r="J299" i="1"/>
  <c r="T299" i="1" s="1"/>
  <c r="J454" i="1"/>
  <c r="J93" i="1"/>
  <c r="T93" i="1" s="1"/>
  <c r="J286" i="1"/>
  <c r="T286" i="1" s="1"/>
  <c r="J394" i="1"/>
  <c r="J237" i="1"/>
  <c r="T237" i="1" s="1"/>
  <c r="J472" i="1"/>
  <c r="J12" i="1"/>
  <c r="T12" i="1" s="1"/>
  <c r="J332" i="1"/>
  <c r="J182" i="1"/>
  <c r="T182" i="1" s="1"/>
  <c r="J322" i="1"/>
  <c r="J247" i="1"/>
  <c r="T247" i="1" s="1"/>
  <c r="J198" i="1"/>
  <c r="T198" i="1" s="1"/>
  <c r="J432" i="1"/>
  <c r="J86" i="1"/>
  <c r="T86" i="1" s="1"/>
  <c r="J67" i="1"/>
  <c r="T67" i="1" s="1"/>
  <c r="J463" i="1"/>
  <c r="J279" i="1"/>
  <c r="T279" i="1" s="1"/>
  <c r="J187" i="1"/>
  <c r="T187" i="1" s="1"/>
  <c r="J426" i="1"/>
  <c r="J300" i="1"/>
  <c r="T300" i="1" s="1"/>
  <c r="J125" i="1"/>
  <c r="T125" i="1" s="1"/>
  <c r="J405" i="1"/>
  <c r="J231" i="1"/>
  <c r="T231" i="1" s="1"/>
  <c r="J183" i="1"/>
  <c r="T183" i="1" s="1"/>
  <c r="J349" i="1"/>
  <c r="J311" i="1"/>
  <c r="T311" i="1" s="1"/>
  <c r="J35" i="1"/>
  <c r="T35" i="1" s="1"/>
  <c r="J42" i="1"/>
  <c r="T42" i="1" s="1"/>
  <c r="J371" i="1"/>
  <c r="J8" i="1"/>
  <c r="T8" i="1" s="1"/>
  <c r="J355" i="1"/>
  <c r="J292" i="1"/>
  <c r="T292" i="1" s="1"/>
  <c r="J440" i="1"/>
  <c r="J29" i="1"/>
  <c r="T29" i="1" s="1"/>
  <c r="J381" i="1"/>
  <c r="J414" i="1"/>
  <c r="J341" i="1"/>
  <c r="J117" i="1"/>
  <c r="T117" i="1" s="1"/>
  <c r="J468" i="1"/>
  <c r="J144" i="1"/>
  <c r="T144" i="1" s="1"/>
  <c r="J464" i="1"/>
  <c r="J132" i="1"/>
  <c r="T132" i="1" s="1"/>
  <c r="J346" i="1"/>
  <c r="J160" i="1"/>
  <c r="T160" i="1" s="1"/>
  <c r="J133" i="1"/>
  <c r="T133" i="1" s="1"/>
  <c r="J374" i="1"/>
  <c r="J396" i="1"/>
  <c r="J410" i="1"/>
  <c r="J127" i="1"/>
  <c r="T127" i="1" s="1"/>
  <c r="J225" i="1"/>
  <c r="T225" i="1" s="1"/>
  <c r="J143" i="1"/>
  <c r="T143" i="1" s="1"/>
  <c r="J305" i="1"/>
  <c r="T305" i="1" s="1"/>
  <c r="J124" i="1"/>
  <c r="T124" i="1" s="1"/>
  <c r="J149" i="1"/>
  <c r="T149" i="1" s="1"/>
  <c r="J336" i="1"/>
  <c r="J254" i="1"/>
  <c r="T254" i="1" s="1"/>
  <c r="J243" i="1"/>
  <c r="T243" i="1" s="1"/>
  <c r="J206" i="1"/>
  <c r="T206" i="1" s="1"/>
  <c r="J55" i="1"/>
  <c r="T55" i="1" s="1"/>
  <c r="J109" i="1"/>
  <c r="T109" i="1" s="1"/>
  <c r="J204" i="1"/>
  <c r="T204" i="1" s="1"/>
  <c r="J360" i="1"/>
  <c r="J31" i="1"/>
  <c r="T31" i="1" s="1"/>
  <c r="J34" i="1"/>
  <c r="T34" i="1" s="1"/>
  <c r="J411" i="1"/>
  <c r="J102" i="1"/>
  <c r="T102" i="1" s="1"/>
  <c r="J213" i="1"/>
  <c r="T213" i="1" s="1"/>
  <c r="J148" i="1"/>
  <c r="T148" i="1" s="1"/>
  <c r="J227" i="1"/>
  <c r="T227" i="1" s="1"/>
  <c r="J114" i="1"/>
  <c r="T114" i="1" s="1"/>
  <c r="J60" i="1"/>
  <c r="T60" i="1" s="1"/>
  <c r="J253" i="1"/>
  <c r="T253" i="1" s="1"/>
  <c r="J315" i="1"/>
  <c r="J368" i="1"/>
  <c r="J24" i="1"/>
  <c r="T24" i="1" s="1"/>
  <c r="J221" i="1"/>
  <c r="T221" i="1" s="1"/>
  <c r="J435" i="1"/>
  <c r="J383" i="1"/>
  <c r="J333" i="1"/>
  <c r="J79" i="1"/>
  <c r="T79" i="1" s="1"/>
  <c r="J122" i="1"/>
  <c r="T122" i="1" s="1"/>
  <c r="J478" i="1"/>
  <c r="J107" i="1"/>
  <c r="T107" i="1" s="1"/>
  <c r="J105" i="1"/>
  <c r="T105" i="1" s="1"/>
  <c r="J230" i="1"/>
  <c r="T230" i="1" s="1"/>
  <c r="J58" i="1"/>
  <c r="T58" i="1" s="1"/>
  <c r="J111" i="1"/>
  <c r="T111" i="1" s="1"/>
  <c r="J427" i="1"/>
  <c r="J13" i="1"/>
  <c r="T13" i="1" s="1"/>
  <c r="J424" i="1"/>
  <c r="J219" i="1"/>
  <c r="T219" i="1" s="1"/>
  <c r="J384" i="1"/>
  <c r="J477" i="1"/>
  <c r="J329" i="1"/>
  <c r="J293" i="1"/>
  <c r="T293" i="1" s="1"/>
  <c r="J98" i="1"/>
  <c r="T98" i="1" s="1"/>
  <c r="J96" i="1"/>
  <c r="T96" i="1" s="1"/>
  <c r="J402" i="1"/>
  <c r="J118" i="1"/>
  <c r="T118" i="1" s="1"/>
  <c r="J376" i="1"/>
  <c r="J326" i="1"/>
  <c r="J101" i="1"/>
  <c r="T101" i="1" s="1"/>
  <c r="J26" i="1"/>
  <c r="T26" i="1" s="1"/>
  <c r="J142" i="1"/>
  <c r="T142" i="1" s="1"/>
  <c r="J282" i="1"/>
  <c r="T282" i="1" s="1"/>
  <c r="J120" i="1"/>
  <c r="T120" i="1" s="1"/>
  <c r="J9" i="1"/>
  <c r="T9" i="1" s="1"/>
  <c r="J476" i="1"/>
  <c r="J77" i="1"/>
  <c r="T77" i="1" s="1"/>
  <c r="J152" i="1"/>
  <c r="T152" i="1" s="1"/>
  <c r="J162" i="1"/>
  <c r="T162" i="1" s="1"/>
  <c r="J4" i="1"/>
  <c r="T4" i="1" s="1"/>
  <c r="J277" i="1"/>
  <c r="T277" i="1" s="1"/>
  <c r="J18" i="1"/>
  <c r="T18" i="1" s="1"/>
  <c r="J303" i="1"/>
  <c r="T303" i="1" s="1"/>
  <c r="J245" i="1"/>
  <c r="T245" i="1" s="1"/>
  <c r="J359" i="1"/>
  <c r="J32" i="1"/>
  <c r="T32" i="1" s="1"/>
  <c r="J75" i="1"/>
  <c r="T75" i="1" s="1"/>
  <c r="J156" i="1"/>
  <c r="T156" i="1" s="1"/>
  <c r="J33" i="1"/>
  <c r="T33" i="1" s="1"/>
  <c r="J14" i="1"/>
  <c r="T14" i="1" s="1"/>
  <c r="J159" i="1"/>
  <c r="T159" i="1" s="1"/>
  <c r="J425" i="1"/>
  <c r="J422" i="1"/>
  <c r="J335" i="1"/>
  <c r="J474" i="1"/>
  <c r="J78" i="1"/>
  <c r="T78" i="1" s="1"/>
  <c r="J211" i="1"/>
  <c r="T211" i="1" s="1"/>
  <c r="J174" i="1"/>
  <c r="T174" i="1" s="1"/>
  <c r="J238" i="1"/>
  <c r="T238" i="1" s="1"/>
  <c r="J275" i="1"/>
  <c r="T275" i="1" s="1"/>
  <c r="J423" i="1"/>
  <c r="J272" i="1"/>
  <c r="T272" i="1" s="1"/>
  <c r="J260" i="1"/>
  <c r="T260" i="1" s="1"/>
  <c r="J395" i="1"/>
  <c r="J378" i="1"/>
  <c r="J168" i="1"/>
  <c r="T168" i="1" s="1"/>
  <c r="J76" i="1"/>
  <c r="T76" i="1" s="1"/>
  <c r="J87" i="1"/>
  <c r="T87" i="1" s="1"/>
  <c r="J397" i="1"/>
  <c r="J224" i="1"/>
  <c r="T224" i="1" s="1"/>
  <c r="J190" i="1"/>
  <c r="T190" i="1" s="1"/>
  <c r="J22" i="1"/>
  <c r="T22" i="1" s="1"/>
  <c r="J61" i="1"/>
  <c r="T61" i="1" s="1"/>
  <c r="J249" i="1"/>
  <c r="T249" i="1" s="1"/>
  <c r="J256" i="1"/>
  <c r="T256" i="1" s="1"/>
  <c r="J246" i="1"/>
  <c r="T246" i="1" s="1"/>
  <c r="J310" i="1"/>
  <c r="T310" i="1" s="1"/>
  <c r="J389" i="1"/>
  <c r="J170" i="1"/>
  <c r="T170" i="1" s="1"/>
  <c r="J276" i="1"/>
  <c r="T276" i="1" s="1"/>
  <c r="J388" i="1"/>
  <c r="J68" i="1"/>
  <c r="T68" i="1" s="1"/>
  <c r="J448" i="1"/>
  <c r="J301" i="1"/>
  <c r="T301" i="1" s="1"/>
  <c r="J431" i="1"/>
  <c r="J453" i="1"/>
  <c r="J44" i="1"/>
  <c r="T44" i="1" s="1"/>
  <c r="J171" i="1"/>
  <c r="T171" i="1" s="1"/>
  <c r="J188" i="1"/>
  <c r="T188" i="1" s="1"/>
  <c r="J43" i="1"/>
  <c r="T43" i="1" s="1"/>
  <c r="J385" i="1"/>
  <c r="J317" i="1"/>
  <c r="J138" i="1"/>
  <c r="T138" i="1" s="1"/>
  <c r="J145" i="1"/>
  <c r="T145" i="1" s="1"/>
  <c r="J51" i="1"/>
  <c r="T51" i="1" s="1"/>
  <c r="J274" i="1"/>
  <c r="T274" i="1" s="1"/>
  <c r="J467" i="1"/>
  <c r="J21" i="1"/>
  <c r="T21" i="1" s="1"/>
  <c r="J62" i="1"/>
  <c r="T62" i="1" s="1"/>
  <c r="J269" i="1"/>
  <c r="T269" i="1" s="1"/>
  <c r="J28" i="1"/>
  <c r="T28" i="1" s="1"/>
  <c r="J151" i="1"/>
  <c r="T151" i="1" s="1"/>
  <c r="J401" i="1"/>
  <c r="J281" i="1"/>
  <c r="T281" i="1" s="1"/>
  <c r="J457" i="1"/>
  <c r="J470" i="1"/>
  <c r="J172" i="1"/>
  <c r="T172" i="1" s="1"/>
  <c r="J165" i="1"/>
  <c r="T165" i="1" s="1"/>
  <c r="J345" i="1"/>
  <c r="J25" i="1"/>
  <c r="T25" i="1" s="1"/>
  <c r="J295" i="1"/>
  <c r="T295" i="1" s="1"/>
  <c r="J257" i="1"/>
  <c r="T257" i="1" s="1"/>
  <c r="J461" i="1"/>
  <c r="J459" i="1"/>
  <c r="J261" i="1"/>
  <c r="T261" i="1" s="1"/>
  <c r="J452" i="1"/>
  <c r="J3" i="1"/>
  <c r="T3" i="1" s="1"/>
  <c r="J161" i="1"/>
  <c r="T161" i="1" s="1"/>
  <c r="J216" i="1"/>
  <c r="T216" i="1" s="1"/>
  <c r="J63" i="1"/>
  <c r="T63" i="1" s="1"/>
  <c r="J217" i="1"/>
  <c r="T217" i="1" s="1"/>
  <c r="J251" i="1"/>
  <c r="T251" i="1" s="1"/>
  <c r="J23" i="1"/>
  <c r="T23" i="1" s="1"/>
  <c r="J382" i="1"/>
  <c r="J179" i="1"/>
  <c r="T179" i="1" s="1"/>
  <c r="J50" i="1"/>
  <c r="T50" i="1" s="1"/>
  <c r="J367" i="1"/>
  <c r="J121" i="1"/>
  <c r="T121" i="1" s="1"/>
  <c r="J210" i="1"/>
  <c r="T210" i="1" s="1"/>
  <c r="J324" i="1"/>
  <c r="J455" i="1"/>
  <c r="J403" i="1"/>
  <c r="J466" i="1"/>
  <c r="J196" i="1"/>
  <c r="T196" i="1" s="1"/>
  <c r="J283" i="1"/>
  <c r="T283" i="1" s="1"/>
  <c r="J123" i="1"/>
  <c r="T123" i="1" s="1"/>
  <c r="J46" i="1"/>
  <c r="T46" i="1" s="1"/>
  <c r="J17" i="1"/>
  <c r="T17" i="1" s="1"/>
  <c r="J185" i="1"/>
  <c r="T185" i="1" s="1"/>
  <c r="J223" i="1"/>
  <c r="T223" i="1" s="1"/>
  <c r="J290" i="1"/>
  <c r="T290" i="1" s="1"/>
  <c r="J318" i="1"/>
  <c r="J288" i="1"/>
  <c r="T288" i="1" s="1"/>
  <c r="J413" i="1"/>
  <c r="J115" i="1"/>
  <c r="T115" i="1" s="1"/>
  <c r="J235" i="1"/>
  <c r="T235" i="1" s="1"/>
  <c r="J338" i="1"/>
  <c r="J267" i="1"/>
  <c r="T267" i="1" s="1"/>
  <c r="J265" i="1"/>
  <c r="T265" i="1" s="1"/>
  <c r="J126" i="1"/>
  <c r="T126" i="1" s="1"/>
  <c r="J353" i="1"/>
  <c r="J226" i="1"/>
  <c r="T226" i="1" s="1"/>
  <c r="J89" i="1"/>
  <c r="T89" i="1" s="1"/>
  <c r="J445" i="1"/>
  <c r="J100" i="1"/>
  <c r="T100" i="1" s="1"/>
  <c r="J103" i="1"/>
  <c r="T103" i="1" s="1"/>
  <c r="J294" i="1"/>
  <c r="T294" i="1" s="1"/>
  <c r="J339" i="1"/>
  <c r="J328" i="1"/>
  <c r="J88" i="1"/>
  <c r="T88" i="1" s="1"/>
  <c r="J202" i="1"/>
  <c r="T202" i="1" s="1"/>
  <c r="J49" i="1"/>
  <c r="T49" i="1" s="1"/>
  <c r="J316" i="1"/>
  <c r="J444" i="1"/>
  <c r="J205" i="1"/>
  <c r="T205" i="1" s="1"/>
  <c r="J74" i="1"/>
  <c r="T74" i="1" s="1"/>
  <c r="J296" i="1"/>
  <c r="T296" i="1" s="1"/>
  <c r="J460" i="1"/>
  <c r="J233" i="1"/>
  <c r="T233" i="1" s="1"/>
  <c r="J15" i="1"/>
  <c r="T15" i="1" s="1"/>
  <c r="J304" i="1"/>
  <c r="T304" i="1" s="1"/>
  <c r="J48" i="1"/>
  <c r="T48" i="1" s="1"/>
  <c r="J379" i="1"/>
  <c r="J369" i="1"/>
  <c r="J166" i="1"/>
  <c r="T166" i="1" s="1"/>
  <c r="J278" i="1"/>
  <c r="T278" i="1" s="1"/>
  <c r="J462" i="1"/>
  <c r="J446" i="1"/>
  <c r="J412" i="1"/>
  <c r="J465" i="1"/>
  <c r="J443" i="1"/>
  <c r="J239" i="1"/>
  <c r="T239" i="1" s="1"/>
  <c r="J189" i="1"/>
  <c r="T189" i="1" s="1"/>
  <c r="J377" i="1"/>
  <c r="J252" i="1"/>
  <c r="T252" i="1" s="1"/>
  <c r="J108" i="1"/>
  <c r="T108" i="1" s="1"/>
  <c r="J57" i="1"/>
  <c r="T57" i="1" s="1"/>
  <c r="J270" i="1"/>
  <c r="T270" i="1" s="1"/>
  <c r="J357" i="1"/>
  <c r="J458" i="1"/>
  <c r="J358" i="1"/>
  <c r="J191" i="1"/>
  <c r="T191" i="1" s="1"/>
  <c r="J380" i="1"/>
  <c r="J373" i="1"/>
  <c r="J236" i="1"/>
  <c r="T236" i="1" s="1"/>
  <c r="J361" i="1"/>
  <c r="J194" i="1"/>
  <c r="T194" i="1" s="1"/>
  <c r="W78" i="4"/>
  <c r="W74" i="4"/>
  <c r="T74" i="4" s="1"/>
  <c r="W46" i="4"/>
  <c r="T46" i="4" s="1"/>
  <c r="W41" i="4"/>
  <c r="T41" i="4" s="1"/>
  <c r="W42" i="4"/>
  <c r="T42" i="4" s="1"/>
  <c r="W9" i="4"/>
  <c r="T9" i="4" s="1"/>
  <c r="W62" i="4"/>
  <c r="T62" i="4" s="1"/>
  <c r="W30" i="4"/>
  <c r="T30" i="4" s="1"/>
  <c r="W52" i="4"/>
  <c r="W92" i="4"/>
  <c r="T92" i="4" s="1"/>
  <c r="W58" i="4"/>
  <c r="W73" i="4"/>
  <c r="T73" i="4" s="1"/>
  <c r="W20" i="4"/>
  <c r="T20" i="4" s="1"/>
  <c r="W26" i="4"/>
  <c r="T26" i="4" s="1"/>
  <c r="W69" i="4"/>
  <c r="T69" i="4" s="1"/>
  <c r="W37" i="4"/>
  <c r="T37" i="4" s="1"/>
  <c r="W5" i="4"/>
  <c r="T5" i="4" s="1"/>
  <c r="W48" i="4"/>
  <c r="T48" i="4" s="1"/>
  <c r="W16" i="4"/>
  <c r="T16" i="4" s="1"/>
  <c r="W14" i="4"/>
  <c r="T14" i="4" s="1"/>
  <c r="W57" i="4"/>
  <c r="T57" i="4" s="1"/>
  <c r="W25" i="4"/>
  <c r="T25" i="4" s="1"/>
  <c r="W68" i="4"/>
  <c r="T68" i="4" s="1"/>
  <c r="W36" i="4"/>
  <c r="T36" i="4" s="1"/>
  <c r="W4" i="4"/>
  <c r="T4" i="4" s="1"/>
  <c r="W10" i="4"/>
  <c r="T10" i="4" s="1"/>
  <c r="W53" i="4"/>
  <c r="T53" i="4" s="1"/>
  <c r="W21" i="4"/>
  <c r="T21" i="4" s="1"/>
  <c r="W64" i="4"/>
  <c r="T64" i="4" s="1"/>
  <c r="W32" i="4"/>
  <c r="T32" i="4" s="1"/>
  <c r="W75" i="4"/>
  <c r="T75" i="4" s="1"/>
  <c r="W59" i="4"/>
  <c r="T59" i="4" s="1"/>
  <c r="W47" i="4"/>
  <c r="T47" i="4" s="1"/>
  <c r="W43" i="4"/>
  <c r="T43" i="4" s="1"/>
  <c r="W63" i="4"/>
  <c r="T63" i="4" s="1"/>
  <c r="W31" i="4"/>
  <c r="T31" i="4" s="1"/>
  <c r="W19" i="4"/>
  <c r="T19" i="4" s="1"/>
  <c r="W70" i="4"/>
  <c r="T70" i="4" s="1"/>
  <c r="W54" i="4"/>
  <c r="T54" i="4" s="1"/>
  <c r="W38" i="4"/>
  <c r="T38" i="4" s="1"/>
  <c r="W22" i="4"/>
  <c r="T22" i="4" s="1"/>
  <c r="W6" i="4"/>
  <c r="T6" i="4" s="1"/>
  <c r="W65" i="4"/>
  <c r="T65" i="4" s="1"/>
  <c r="W49" i="4"/>
  <c r="T49" i="4" s="1"/>
  <c r="W33" i="4"/>
  <c r="T33" i="4" s="1"/>
  <c r="W17" i="4"/>
  <c r="T17" i="4" s="1"/>
  <c r="W76" i="4"/>
  <c r="T76" i="4" s="1"/>
  <c r="W60" i="4"/>
  <c r="W44" i="4"/>
  <c r="T44" i="4" s="1"/>
  <c r="W28" i="4"/>
  <c r="T28" i="4" s="1"/>
  <c r="W12" i="4"/>
  <c r="T12" i="4" s="1"/>
  <c r="W71" i="4"/>
  <c r="T71" i="4" s="1"/>
  <c r="W55" i="4"/>
  <c r="T55" i="4" s="1"/>
  <c r="W39" i="4"/>
  <c r="T39" i="4" s="1"/>
  <c r="W15" i="4"/>
  <c r="T15" i="4" s="1"/>
  <c r="W66" i="4"/>
  <c r="T66" i="4" s="1"/>
  <c r="W50" i="4"/>
  <c r="W34" i="4"/>
  <c r="T34" i="4" s="1"/>
  <c r="W18" i="4"/>
  <c r="T18" i="4" s="1"/>
  <c r="W77" i="4"/>
  <c r="W61" i="4"/>
  <c r="T61" i="4" s="1"/>
  <c r="W45" i="4"/>
  <c r="T45" i="4" s="1"/>
  <c r="W29" i="4"/>
  <c r="T29" i="4" s="1"/>
  <c r="W13" i="4"/>
  <c r="T13" i="4" s="1"/>
  <c r="W72" i="4"/>
  <c r="T72" i="4" s="1"/>
  <c r="W56" i="4"/>
  <c r="T56" i="4" s="1"/>
  <c r="W40" i="4"/>
  <c r="T40" i="4" s="1"/>
  <c r="W24" i="4"/>
  <c r="T24" i="4" s="1"/>
  <c r="W8" i="4"/>
  <c r="T8" i="4" s="1"/>
  <c r="W67" i="4"/>
  <c r="T67" i="4" s="1"/>
  <c r="W51" i="4"/>
  <c r="T51" i="4" s="1"/>
  <c r="W35" i="4"/>
  <c r="T35" i="4" s="1"/>
  <c r="W3" i="4"/>
  <c r="T3" i="4" s="1"/>
  <c r="W27" i="4"/>
  <c r="T27" i="4" s="1"/>
  <c r="W11" i="4"/>
  <c r="T11" i="4" s="1"/>
  <c r="W89" i="4"/>
  <c r="W23" i="4"/>
  <c r="T23" i="4" s="1"/>
  <c r="W7" i="4"/>
  <c r="T7" i="4" s="1"/>
  <c r="W91" i="4"/>
  <c r="W85" i="4"/>
  <c r="W87" i="4"/>
  <c r="W86" i="4"/>
  <c r="T86" i="4" s="1"/>
  <c r="W90" i="4"/>
  <c r="T90" i="4" s="1"/>
  <c r="W88" i="4"/>
  <c r="T88" i="4" s="1"/>
  <c r="W83" i="4"/>
  <c r="W84" i="4"/>
  <c r="T84" i="4" s="1"/>
  <c r="W82" i="4"/>
  <c r="T82" i="4" s="1"/>
  <c r="W80" i="4"/>
  <c r="T80" i="4" s="1"/>
  <c r="W79" i="4"/>
</calcChain>
</file>

<file path=xl/sharedStrings.xml><?xml version="1.0" encoding="utf-8"?>
<sst xmlns="http://schemas.openxmlformats.org/spreadsheetml/2006/main" count="2475" uniqueCount="1112">
  <si>
    <t>Final</t>
  </si>
  <si>
    <t>L</t>
  </si>
  <si>
    <t>W</t>
  </si>
  <si>
    <t>Push</t>
  </si>
  <si>
    <t>Over 136.5</t>
  </si>
  <si>
    <t>Over 141</t>
  </si>
  <si>
    <t>Over 132.5</t>
  </si>
  <si>
    <t>Under 139.5</t>
  </si>
  <si>
    <t>Over 144</t>
  </si>
  <si>
    <t>Over 136</t>
  </si>
  <si>
    <t>Over 142.5</t>
  </si>
  <si>
    <t>Akron @ Miami (OH)</t>
  </si>
  <si>
    <t>Akron +31</t>
  </si>
  <si>
    <t>Over 43</t>
  </si>
  <si>
    <t>Toledo @ Buffalo</t>
  </si>
  <si>
    <t>Buffalo -7.5</t>
  </si>
  <si>
    <t>North Carolina State @ Georgia Tech</t>
  </si>
  <si>
    <t>North Carolina State +1.5</t>
  </si>
  <si>
    <t>Colorado State @ Wyoming</t>
  </si>
  <si>
    <t>Wyoming -6.5</t>
  </si>
  <si>
    <t>Ball State @ Kent State</t>
  </si>
  <si>
    <t>Ball State -3.5</t>
  </si>
  <si>
    <t>East Carolina @ Connecticut</t>
  </si>
  <si>
    <t>Connecticut +14</t>
  </si>
  <si>
    <t>Under 66</t>
  </si>
  <si>
    <t>UCF @ Tulane</t>
  </si>
  <si>
    <t>UCF -6</t>
  </si>
  <si>
    <t>Brigham Young @ Massachusetts</t>
  </si>
  <si>
    <t>Brigham Young -40.5</t>
  </si>
  <si>
    <t>Under 69</t>
  </si>
  <si>
    <t>Penn State @ Ohio State</t>
  </si>
  <si>
    <t>Ohio State -18</t>
  </si>
  <si>
    <t>Oklahoma State @ West Virginia</t>
  </si>
  <si>
    <t>Oklahoma State -5.5</t>
  </si>
  <si>
    <t>Over 55</t>
  </si>
  <si>
    <t>Illinois @ Iowa</t>
  </si>
  <si>
    <t>Iowa -15</t>
  </si>
  <si>
    <t>Under 46.5</t>
  </si>
  <si>
    <t>Kansas @ Iowa State</t>
  </si>
  <si>
    <t>Iowa State -24.5</t>
  </si>
  <si>
    <t>Minnesota @ Northwestern</t>
  </si>
  <si>
    <t>Minnesota -13.5</t>
  </si>
  <si>
    <t>Over 39.5</t>
  </si>
  <si>
    <t>South Alabama @ Georgia State</t>
  </si>
  <si>
    <t>Georgia State -10.5</t>
  </si>
  <si>
    <t>Over 56.5</t>
  </si>
  <si>
    <t>Air Force @ New Mexico</t>
  </si>
  <si>
    <t>Air Force -22</t>
  </si>
  <si>
    <t>Texas State @ Appalachian State</t>
  </si>
  <si>
    <t>Appalachian State -29</t>
  </si>
  <si>
    <t>Over 52</t>
  </si>
  <si>
    <t>Boston College @ Notre Dame</t>
  </si>
  <si>
    <t>Notre Dame -19.5</t>
  </si>
  <si>
    <t>Georgia Southern @ Arkansas State</t>
  </si>
  <si>
    <t>Arkansas State -1</t>
  </si>
  <si>
    <t>Over 56</t>
  </si>
  <si>
    <t>Louisiana Tech @ UAB</t>
  </si>
  <si>
    <t>Louisiana Tech +6</t>
  </si>
  <si>
    <t>UCLA @ USC</t>
  </si>
  <si>
    <t>USC -13.5</t>
  </si>
  <si>
    <t>Marshall @ Charlotte</t>
  </si>
  <si>
    <t>Marshall -7</t>
  </si>
  <si>
    <t>Michigan @ Indiana</t>
  </si>
  <si>
    <t>Michigan -9</t>
  </si>
  <si>
    <t>Texas @ Baylor</t>
  </si>
  <si>
    <t>Baylor -5.5</t>
  </si>
  <si>
    <t>North Texas @ Rice</t>
  </si>
  <si>
    <t>North Texas -6</t>
  </si>
  <si>
    <t>Purdue @ Wisconsin</t>
  </si>
  <si>
    <t>Wisconsin -24</t>
  </si>
  <si>
    <t>California @ Stanford</t>
  </si>
  <si>
    <t>California +3</t>
  </si>
  <si>
    <t>San Jose State @ UNLV</t>
  </si>
  <si>
    <t>San Jose State -6</t>
  </si>
  <si>
    <t>Under 65</t>
  </si>
  <si>
    <t>Memphis @ South Florida</t>
  </si>
  <si>
    <t>Memphis -14.5</t>
  </si>
  <si>
    <t>Old Dominion @ Middle Tennessee State</t>
  </si>
  <si>
    <t>Old Dominion +15</t>
  </si>
  <si>
    <t>Over 47</t>
  </si>
  <si>
    <t>Troy @ Louisiana</t>
  </si>
  <si>
    <t>Louisiana -13.5</t>
  </si>
  <si>
    <t>Coastal Carolina @ Louisiana-Monroe</t>
  </si>
  <si>
    <t>Coastal Carolina +6</t>
  </si>
  <si>
    <t>Florida Atlantic @ UTSA</t>
  </si>
  <si>
    <t>Florida Atlantic -20</t>
  </si>
  <si>
    <t>Kansas State @ Texas Tech</t>
  </si>
  <si>
    <t>Kansas State +2</t>
  </si>
  <si>
    <t>Temple @ Cincinnati</t>
  </si>
  <si>
    <t>Cincinnati -10.5</t>
  </si>
  <si>
    <t>Miami (FL) @ Florida International</t>
  </si>
  <si>
    <t>Miami (FL) -18.5</t>
  </si>
  <si>
    <t>Arkansas @ LSU</t>
  </si>
  <si>
    <t>LSU -44</t>
  </si>
  <si>
    <t>Oregon @ Arizona State</t>
  </si>
  <si>
    <t>Oregon -15</t>
  </si>
  <si>
    <t>Duke @ Wake Forest</t>
  </si>
  <si>
    <t>Wake Forest -7</t>
  </si>
  <si>
    <t>Over 50</t>
  </si>
  <si>
    <t>Tennessee @ Missouri</t>
  </si>
  <si>
    <t>Under 45</t>
  </si>
  <si>
    <t>Texas Christian @ Oklahoma</t>
  </si>
  <si>
    <t>Oklahoma -18.5</t>
  </si>
  <si>
    <t>Oregon State @ Washington State</t>
  </si>
  <si>
    <t>Oregon State +11.5</t>
  </si>
  <si>
    <t>Utah @ Arizona</t>
  </si>
  <si>
    <t>Utah -22.5</t>
  </si>
  <si>
    <t>Washington @ Colorado</t>
  </si>
  <si>
    <t>Washington -14.5</t>
  </si>
  <si>
    <t>Boise State @ Utah State</t>
  </si>
  <si>
    <t>Boise State -7.5</t>
  </si>
  <si>
    <t>Nevada @ Fresno State</t>
  </si>
  <si>
    <t>Over 51.5</t>
  </si>
  <si>
    <t>San Diego State @ Hawaii</t>
  </si>
  <si>
    <t>San Diego State +3</t>
  </si>
  <si>
    <t>Nets @ Cavaliers</t>
  </si>
  <si>
    <t>Nets +0</t>
  </si>
  <si>
    <t>76ers @ Raptors</t>
  </si>
  <si>
    <t>Raptors +1</t>
  </si>
  <si>
    <t>Jazz @ Bucks</t>
  </si>
  <si>
    <t>Ravens @ Rams</t>
  </si>
  <si>
    <t>Ravens -3</t>
  </si>
  <si>
    <t>Over 46.5</t>
  </si>
  <si>
    <t>Arkansas @ Georgia Tech</t>
  </si>
  <si>
    <t>Arkansas -1.5</t>
  </si>
  <si>
    <t>Richmond @ Wisconsin</t>
  </si>
  <si>
    <t>Over 131.5</t>
  </si>
  <si>
    <t>Over 140</t>
  </si>
  <si>
    <t>Over 142</t>
  </si>
  <si>
    <t>Over 134.5</t>
  </si>
  <si>
    <t>Over 120</t>
  </si>
  <si>
    <t>Over 141.5</t>
  </si>
  <si>
    <t>Over 137.5</t>
  </si>
  <si>
    <t>Over 147.5</t>
  </si>
  <si>
    <t>Over 135.5</t>
  </si>
  <si>
    <t>Over 127</t>
  </si>
  <si>
    <t>Over 126</t>
  </si>
  <si>
    <t>Game</t>
  </si>
  <si>
    <t>Bet</t>
  </si>
  <si>
    <t>Clippers @ Mavericks</t>
  </si>
  <si>
    <t>Mavericks +2.5</t>
  </si>
  <si>
    <t>Ohio @ Akron</t>
  </si>
  <si>
    <t>Ohio -27.5</t>
  </si>
  <si>
    <t>Over 53</t>
  </si>
  <si>
    <t>Western Michigan @ Northern Illinois</t>
  </si>
  <si>
    <t>Western Michigan -9</t>
  </si>
  <si>
    <t>Over 51</t>
  </si>
  <si>
    <t>Date</t>
  </si>
  <si>
    <t>Sport</t>
  </si>
  <si>
    <t>Odds</t>
  </si>
  <si>
    <t>Result</t>
  </si>
  <si>
    <t>Net</t>
  </si>
  <si>
    <t>Bet Type</t>
  </si>
  <si>
    <t>NCAAF</t>
  </si>
  <si>
    <t>NCAAB</t>
  </si>
  <si>
    <t>NFL</t>
  </si>
  <si>
    <t>NBA</t>
  </si>
  <si>
    <t>Trail Blazers @ Bulls</t>
  </si>
  <si>
    <t>Under 226</t>
  </si>
  <si>
    <t>Magic @ Pistons</t>
  </si>
  <si>
    <t>Magic +4.5</t>
  </si>
  <si>
    <t>Timberwolves @ Hawks</t>
  </si>
  <si>
    <t>Timberwolves -4</t>
  </si>
  <si>
    <t>Under 235.5</t>
  </si>
  <si>
    <t>Hornets @ Heat</t>
  </si>
  <si>
    <t>Over 214.5</t>
  </si>
  <si>
    <t>Lakers @ Spurs</t>
  </si>
  <si>
    <t>Lakers -5</t>
  </si>
  <si>
    <t>Under 223</t>
  </si>
  <si>
    <t>Kings @ Celtics</t>
  </si>
  <si>
    <t>Celtics -6.5</t>
  </si>
  <si>
    <t>Over 206.5</t>
  </si>
  <si>
    <t>Over 222.5</t>
  </si>
  <si>
    <t>Thunder @ Warriors</t>
  </si>
  <si>
    <t>Thunder -6</t>
  </si>
  <si>
    <t>Grizzlies @ Pacers
Timberwolves @ Hawks
Hornets @ Heat
Lakers @ Spurs
Kings @ Celtics
Thunder @ Warriors</t>
  </si>
  <si>
    <t>Pacers Moneyline (-455)
Timberwolves Moneyline (-175)
Heat Moneyline (-625)
Lakers Moneyline (-210)
Celtics Moneyline (-278)
Thunder Moneyline (-240)</t>
  </si>
  <si>
    <t>Formatted Date</t>
  </si>
  <si>
    <t>Formated Game</t>
  </si>
  <si>
    <t>Formated bet</t>
  </si>
  <si>
    <t>formated result</t>
  </si>
  <si>
    <t>Giants @ Bears</t>
  </si>
  <si>
    <t>Bears -6</t>
  </si>
  <si>
    <t>Buccaneers @ Falcons</t>
  </si>
  <si>
    <t>Buccaneers +4</t>
  </si>
  <si>
    <t>Steelers @ Bengals</t>
  </si>
  <si>
    <t>Over 38</t>
  </si>
  <si>
    <t>Panthers @ Saints</t>
  </si>
  <si>
    <t>Panthers +9.5</t>
  </si>
  <si>
    <t>Raiders @ Jets</t>
  </si>
  <si>
    <t>Raiders -3</t>
  </si>
  <si>
    <t>Lions @ Redskins</t>
  </si>
  <si>
    <t>Lions -3.5</t>
  </si>
  <si>
    <t>Over 41</t>
  </si>
  <si>
    <t>Seahawks @ Eagles</t>
  </si>
  <si>
    <t>Seahawks +1</t>
  </si>
  <si>
    <t>Packers @ 49ers</t>
  </si>
  <si>
    <t>49ers -3</t>
  </si>
  <si>
    <t>Colorado State @ New Mexico State</t>
  </si>
  <si>
    <t>Colorado State +4</t>
  </si>
  <si>
    <t>Northeastern @ South Alabama</t>
  </si>
  <si>
    <t>Northeastern -2.5</t>
  </si>
  <si>
    <t>Yale @ Western Michigan</t>
  </si>
  <si>
    <t>Yale -8</t>
  </si>
  <si>
    <t>Drake @ Miami (OH)</t>
  </si>
  <si>
    <t>Drake -4.5</t>
  </si>
  <si>
    <t>Over 139.5</t>
  </si>
  <si>
    <t>Loyola (IL) @ South Florida</t>
  </si>
  <si>
    <t>Loyola (IL) -2</t>
  </si>
  <si>
    <t>Over 127.5</t>
  </si>
  <si>
    <t>Seattle @ Bucknell</t>
  </si>
  <si>
    <t>Seattle +3.5</t>
  </si>
  <si>
    <t>Georgia @ Dayton</t>
  </si>
  <si>
    <t>Over 151.5</t>
  </si>
  <si>
    <t>Virginia Tech @ Michigan State</t>
  </si>
  <si>
    <t>Virginia Tech +11.5</t>
  </si>
  <si>
    <t>George Mason @ Old Dominion</t>
  </si>
  <si>
    <t>Wright State @ Weber State</t>
  </si>
  <si>
    <t>Wright State -9</t>
  </si>
  <si>
    <t>Loyola (MD) @ IUPUI</t>
  </si>
  <si>
    <t>Pittsburgh @ Kansas State</t>
  </si>
  <si>
    <t>Pittsburgh +4</t>
  </si>
  <si>
    <t>Over 115</t>
  </si>
  <si>
    <t>Chattanooga @ Tennessee</t>
  </si>
  <si>
    <t>Butler @ Missouri</t>
  </si>
  <si>
    <t>Butler +1</t>
  </si>
  <si>
    <t>Richmond +6</t>
  </si>
  <si>
    <t>Murray State @ La Salle</t>
  </si>
  <si>
    <t>Murray State -6.5</t>
  </si>
  <si>
    <t>Under 137.5</t>
  </si>
  <si>
    <t>Washington State @ Nebraska</t>
  </si>
  <si>
    <t>Washington State -1</t>
  </si>
  <si>
    <t>Under 142.5</t>
  </si>
  <si>
    <t>Oakland @ Northern Illinois</t>
  </si>
  <si>
    <t>Oakland +4.5</t>
  </si>
  <si>
    <t>Southern @ Omaha</t>
  </si>
  <si>
    <t>Southern +14.5</t>
  </si>
  <si>
    <t>Over 140.5</t>
  </si>
  <si>
    <t>Louisiana Tech @ Indiana</t>
  </si>
  <si>
    <t>Over 139</t>
  </si>
  <si>
    <t>Northwestern @ Bradley</t>
  </si>
  <si>
    <t>Bradley -2</t>
  </si>
  <si>
    <t>Over 128.5</t>
  </si>
  <si>
    <t>Stanford @ Oklahoma</t>
  </si>
  <si>
    <t>Stanford +5</t>
  </si>
  <si>
    <t>Tennessee State @ San Diego State</t>
  </si>
  <si>
    <t>Tennessee State +19.5</t>
  </si>
  <si>
    <t>Over 133.5</t>
  </si>
  <si>
    <t>Panthers @ Falcons</t>
  </si>
  <si>
    <t>Panthers +3</t>
  </si>
  <si>
    <t>Ravens @ Bills</t>
  </si>
  <si>
    <t>Ravens -6</t>
  </si>
  <si>
    <t>Bengals @ Browns</t>
  </si>
  <si>
    <t>Redskins @ Packers</t>
  </si>
  <si>
    <t>Over 41.5</t>
  </si>
  <si>
    <t>Broncos @ Texans</t>
  </si>
  <si>
    <t>Broncos +8.5</t>
  </si>
  <si>
    <t>Lions @ Vikings</t>
  </si>
  <si>
    <t>Lions +12.5</t>
  </si>
  <si>
    <t>49ers @ Saints</t>
  </si>
  <si>
    <t>49ers +3</t>
  </si>
  <si>
    <t>Dolphins @ Jets</t>
  </si>
  <si>
    <t>Dolphins +5.5</t>
  </si>
  <si>
    <t>Colts @ Buccaneers</t>
  </si>
  <si>
    <t>Colts +3</t>
  </si>
  <si>
    <t>Steelers @ Cardinals</t>
  </si>
  <si>
    <t>Steelers -3</t>
  </si>
  <si>
    <t>Chiefs @ Patriots</t>
  </si>
  <si>
    <t>Patriots -3</t>
  </si>
  <si>
    <t>Under 49</t>
  </si>
  <si>
    <t>Titans @ Raiders</t>
  </si>
  <si>
    <t>Titans -2.5</t>
  </si>
  <si>
    <t>49ers Moneyline</t>
  </si>
  <si>
    <t>Giants @ Eagles</t>
  </si>
  <si>
    <t>Giants +9.5</t>
  </si>
  <si>
    <t>Bears @ Lions</t>
  </si>
  <si>
    <t>Lions +4</t>
  </si>
  <si>
    <t>Over 38.5</t>
  </si>
  <si>
    <t>Bills @ Cowboys</t>
  </si>
  <si>
    <t>Bills +7</t>
  </si>
  <si>
    <t>Patriots @ Texans</t>
  </si>
  <si>
    <t>Redskins @ Panthers</t>
  </si>
  <si>
    <t>Redskins +10</t>
  </si>
  <si>
    <t>Over 40</t>
  </si>
  <si>
    <t>Jets @ Bengals</t>
  </si>
  <si>
    <t>Bengals +3.5</t>
  </si>
  <si>
    <t>49ers @ Ravens</t>
  </si>
  <si>
    <t>49ers +6</t>
  </si>
  <si>
    <t>Buccaneers @ Jaguars</t>
  </si>
  <si>
    <t>Buccaneers +1</t>
  </si>
  <si>
    <t>Browns @ Steelers</t>
  </si>
  <si>
    <t>Steelers +1.5</t>
  </si>
  <si>
    <t>Rams @ Cardinals</t>
  </si>
  <si>
    <t>Rams -3</t>
  </si>
  <si>
    <t>Chargers @ Broncos</t>
  </si>
  <si>
    <t>Broncos +2.5</t>
  </si>
  <si>
    <t>Vikings @ Seahawks</t>
  </si>
  <si>
    <t>Vikings +3</t>
  </si>
  <si>
    <t>Nets @ Celtics</t>
  </si>
  <si>
    <t>Over 215</t>
  </si>
  <si>
    <t>Magic @ Cavaliers</t>
  </si>
  <si>
    <t>Magic -2</t>
  </si>
  <si>
    <t>Over 206</t>
  </si>
  <si>
    <t>Jazz @ Pacers</t>
  </si>
  <si>
    <t>Jazz +2</t>
  </si>
  <si>
    <t>Kings @ 76ers</t>
  </si>
  <si>
    <t>Over 210.5</t>
  </si>
  <si>
    <t>Knicks @ Raptors</t>
  </si>
  <si>
    <t>Raptors -10.5</t>
  </si>
  <si>
    <t>Heat @ Rockets</t>
  </si>
  <si>
    <t>Heat +6</t>
  </si>
  <si>
    <t>Hawks @ Bucks</t>
  </si>
  <si>
    <t>Under 239.5</t>
  </si>
  <si>
    <t>Clippers @ Grizzlies</t>
  </si>
  <si>
    <t>Clippers -7</t>
  </si>
  <si>
    <t>Under 226.5</t>
  </si>
  <si>
    <t>Wizards @ Suns</t>
  </si>
  <si>
    <t>Under 241</t>
  </si>
  <si>
    <t>Lakers @ Pelicans</t>
  </si>
  <si>
    <t>Lakers -6.5</t>
  </si>
  <si>
    <t>Under 231</t>
  </si>
  <si>
    <t>Thunder @ Trail Blazers</t>
  </si>
  <si>
    <t>Thunder +2</t>
  </si>
  <si>
    <t>Bulls @ Warriors</t>
  </si>
  <si>
    <t>Nuggets @ Knicks</t>
  </si>
  <si>
    <t>Nuggets -8</t>
  </si>
  <si>
    <t>Over 203</t>
  </si>
  <si>
    <t>Suns @ Pelicans</t>
  </si>
  <si>
    <t>Suns +3</t>
  </si>
  <si>
    <t>Louisiana @ Appalachian State</t>
  </si>
  <si>
    <t>Louisiana +6.5</t>
  </si>
  <si>
    <t>UAB @ Florida Atlantic</t>
  </si>
  <si>
    <t>Florida Atlantic -7.5</t>
  </si>
  <si>
    <t>Cincinnati @ Memphis</t>
  </si>
  <si>
    <t>Memphis -9.5</t>
  </si>
  <si>
    <t>Hawaii @ Boise State</t>
  </si>
  <si>
    <t>Boise State -14</t>
  </si>
  <si>
    <t>Virginia @ Clemson</t>
  </si>
  <si>
    <t>Clemson -28</t>
  </si>
  <si>
    <t>Wisconsin @ Ohio State</t>
  </si>
  <si>
    <t>Ohio State -16.5</t>
  </si>
  <si>
    <t>Niagara @ Purdue-Fort Wayne</t>
  </si>
  <si>
    <t>Purdue-Fort Wayne -8.5</t>
  </si>
  <si>
    <t>Gonzaga @ Southern MissISSIPPI</t>
  </si>
  <si>
    <t>Oklahoma State @ Syracuse</t>
  </si>
  <si>
    <t>Syracuse -3</t>
  </si>
  <si>
    <t>Southeast Missouri State @ Cal State Fullerton</t>
  </si>
  <si>
    <t>New Mexico State @ George Mason</t>
  </si>
  <si>
    <t>George Mason +5.5</t>
  </si>
  <si>
    <t>Pittsburgh @ Northwestern</t>
  </si>
  <si>
    <t>Northwestern +2</t>
  </si>
  <si>
    <t>Over 119</t>
  </si>
  <si>
    <t>Wichita State @ West Virginia</t>
  </si>
  <si>
    <t>Over 128</t>
  </si>
  <si>
    <t>Hofstra @ San Diego</t>
  </si>
  <si>
    <t>Hofstra -1</t>
  </si>
  <si>
    <t>Portland State @ UC-Santa Barbara</t>
  </si>
  <si>
    <t>Portland State +8.5</t>
  </si>
  <si>
    <t>Over 151</t>
  </si>
  <si>
    <t>South Dakota @ California Baptist</t>
  </si>
  <si>
    <t>South Dakota -1</t>
  </si>
  <si>
    <t>San Jose State @ Oregon State</t>
  </si>
  <si>
    <t>San Jose State +20.5</t>
  </si>
  <si>
    <t>Virginia Tech @ Brigham Young</t>
  </si>
  <si>
    <t>Virginia Tech -2.5</t>
  </si>
  <si>
    <t>Under 136.5</t>
  </si>
  <si>
    <t>Loyola (IL) @ Old Dominion</t>
  </si>
  <si>
    <t>Old Dominion +4</t>
  </si>
  <si>
    <t>Northeastern @ Weber State</t>
  </si>
  <si>
    <t>Northeastern -7</t>
  </si>
  <si>
    <t>Michigan @ Iowa State</t>
  </si>
  <si>
    <t>Michigan -3.5</t>
  </si>
  <si>
    <t>Tennessee-Martin @ Boston University</t>
  </si>
  <si>
    <t>Boston University -5.5</t>
  </si>
  <si>
    <t>Over 146</t>
  </si>
  <si>
    <t>Drake @ Murray State</t>
  </si>
  <si>
    <t>Murray State +2</t>
  </si>
  <si>
    <t>Colorado State @ Washington State</t>
  </si>
  <si>
    <t>Washington State +2.5</t>
  </si>
  <si>
    <t>Saint Louis @ Boston College</t>
  </si>
  <si>
    <t>Saint Louis +2</t>
  </si>
  <si>
    <t>Charlotte @ Georgia State</t>
  </si>
  <si>
    <t>Charlotte +6</t>
  </si>
  <si>
    <t>North Carolina @ Alabama</t>
  </si>
  <si>
    <t>Under 150.5</t>
  </si>
  <si>
    <t>Michigan State @ UCLA</t>
  </si>
  <si>
    <t>Under 147.5</t>
  </si>
  <si>
    <t>Gardner-Webb @ Northern Colorado</t>
  </si>
  <si>
    <t>Northern Colorado -1.5</t>
  </si>
  <si>
    <t>Over 126.5</t>
  </si>
  <si>
    <t>Texas-Arlington @ Furman</t>
  </si>
  <si>
    <t>Manhattan @ Rhode Island</t>
  </si>
  <si>
    <t>Manhattan +14</t>
  </si>
  <si>
    <t>Denver @ Santa Clara</t>
  </si>
  <si>
    <t>Santa Clara -14.5</t>
  </si>
  <si>
    <t>Mississippi @ Penn State</t>
  </si>
  <si>
    <t>South Florida @ Nebraska</t>
  </si>
  <si>
    <t>Nebraska +3</t>
  </si>
  <si>
    <t>Under 135.5</t>
  </si>
  <si>
    <t>Dayton @ Kansas</t>
  </si>
  <si>
    <t>Kansas -4.5</t>
  </si>
  <si>
    <t>Miami (OH) @ Wright State</t>
  </si>
  <si>
    <t>Miami (OH) +4.5</t>
  </si>
  <si>
    <t>Kansas State @ Bradley</t>
  </si>
  <si>
    <t>Bradley +6</t>
  </si>
  <si>
    <t>South Carolina @ Northern Iowa</t>
  </si>
  <si>
    <t>South Carolina -1.5</t>
  </si>
  <si>
    <t>Elon @ High Point</t>
  </si>
  <si>
    <t>Elon -3</t>
  </si>
  <si>
    <t>Northern Illinois @ Saint Mary's (CA)</t>
  </si>
  <si>
    <t>Northern Illinois +14.5</t>
  </si>
  <si>
    <t>Clippers @ Pacers</t>
  </si>
  <si>
    <t>Pacers +0</t>
  </si>
  <si>
    <t>Cavaliers @ Celtics</t>
  </si>
  <si>
    <t>Pistons @ Pelicans</t>
  </si>
  <si>
    <t>Pistons +1.5</t>
  </si>
  <si>
    <t>Over 227.5</t>
  </si>
  <si>
    <t>Kings @ Rockets</t>
  </si>
  <si>
    <t>Kings +12.5</t>
  </si>
  <si>
    <t>Over 227</t>
  </si>
  <si>
    <t>Magic @ Bucks</t>
  </si>
  <si>
    <t>Over 218</t>
  </si>
  <si>
    <t>Timberwolves @ Suns</t>
  </si>
  <si>
    <t>Timberwolves +4</t>
  </si>
  <si>
    <t>Under 234</t>
  </si>
  <si>
    <t>Thunder @ Jazz</t>
  </si>
  <si>
    <t>Thunder +8.5</t>
  </si>
  <si>
    <t>Over 212</t>
  </si>
  <si>
    <t>Grizzlies @ Warriors</t>
  </si>
  <si>
    <t>Grizzlies +3</t>
  </si>
  <si>
    <t>Over 218.5</t>
  </si>
  <si>
    <t>Columbia @ Duquesne</t>
  </si>
  <si>
    <t>Duquesne -11.5</t>
  </si>
  <si>
    <t>Minnesota @ Iowa</t>
  </si>
  <si>
    <t>Minnesota +6</t>
  </si>
  <si>
    <t>Alabama State @ South Dakota</t>
  </si>
  <si>
    <t>Wizards @ Hornets</t>
  </si>
  <si>
    <t>Nuggets @ 76ers</t>
  </si>
  <si>
    <t>76ers -4.5</t>
  </si>
  <si>
    <t>Under 205.5</t>
  </si>
  <si>
    <t>Knicks @ Trail Blazers</t>
  </si>
  <si>
    <t>Knicks +9</t>
  </si>
  <si>
    <t>Under 219.5</t>
  </si>
  <si>
    <t>Nuggets @ 76ers
Hawks @ Heat
Knicks @ Trail Blazers</t>
  </si>
  <si>
    <t>76ers Moneyline (-180)
Heat Moneyline (-550)
Trail Blazers Moneyline (-450)</t>
  </si>
  <si>
    <t>Bryant @ Fordham</t>
  </si>
  <si>
    <t>Bryant +6.5</t>
  </si>
  <si>
    <t>Albany (NY) @ Boston College</t>
  </si>
  <si>
    <t>Albany (NY) +6</t>
  </si>
  <si>
    <t>Coppin State @ Davidson</t>
  </si>
  <si>
    <t>Coppin State +16.5</t>
  </si>
  <si>
    <t>Under 148</t>
  </si>
  <si>
    <t>Maryland @ Penn State</t>
  </si>
  <si>
    <t>Maryland -1</t>
  </si>
  <si>
    <t>Saint Joseph's @ Temple</t>
  </si>
  <si>
    <t>Under 145.5</t>
  </si>
  <si>
    <t>Louisville @ Texas Tech</t>
  </si>
  <si>
    <t>Over 130</t>
  </si>
  <si>
    <t>Maryland-Baltimore County @ Towson</t>
  </si>
  <si>
    <t>Maryland-Baltimore County +9.5</t>
  </si>
  <si>
    <t>Detroit Mercy @ Notre Dame</t>
  </si>
  <si>
    <t>Detroit Mercy +20.5</t>
  </si>
  <si>
    <t>Missouri-Kansas City @ McNeese State</t>
  </si>
  <si>
    <t>Missouri-Kansas City +0</t>
  </si>
  <si>
    <t>Green Bay @ Central Florida</t>
  </si>
  <si>
    <t>Under 157.5</t>
  </si>
  <si>
    <t>Grambling @ Louisiana-Monroe</t>
  </si>
  <si>
    <t>Grambling +6.5</t>
  </si>
  <si>
    <t>Milwaukee @ Kansas</t>
  </si>
  <si>
    <t>Milwaukee +26</t>
  </si>
  <si>
    <t>Over 138</t>
  </si>
  <si>
    <t>Indiana @ Connecticut</t>
  </si>
  <si>
    <t>Indiana -3</t>
  </si>
  <si>
    <t>Nevada @ Brigham Young</t>
  </si>
  <si>
    <t>Nevada +8</t>
  </si>
  <si>
    <t>Under 153.5</t>
  </si>
  <si>
    <t>Northern Iowa @ Colorado</t>
  </si>
  <si>
    <t>Northern Iowa +9.5</t>
  </si>
  <si>
    <t>Over 125.5</t>
  </si>
  <si>
    <t>South Dakota State @ Colorado State</t>
  </si>
  <si>
    <t>South Dakota State +7</t>
  </si>
  <si>
    <t>Under 144.5</t>
  </si>
  <si>
    <t>Butler @ Baylor</t>
  </si>
  <si>
    <t>Butler +5</t>
  </si>
  <si>
    <t>Total Units</t>
  </si>
  <si>
    <t>Yale @ Massachusetts</t>
  </si>
  <si>
    <t>Yale -4</t>
  </si>
  <si>
    <t>Dartmouth @ Maine</t>
  </si>
  <si>
    <t>Over 118.5</t>
  </si>
  <si>
    <t>Texas-Arlington @ Houston</t>
  </si>
  <si>
    <t>Texas-Arlington +12.5</t>
  </si>
  <si>
    <t>Alabama State @ Kansas State</t>
  </si>
  <si>
    <t>Alabama State +19.5</t>
  </si>
  <si>
    <t>Winthrop @ Texas Christian</t>
  </si>
  <si>
    <t>Winthrop +12</t>
  </si>
  <si>
    <t>Boise State @ Tulsa</t>
  </si>
  <si>
    <t>Boise State +2.5</t>
  </si>
  <si>
    <t>Troy @ Jacksonville State</t>
  </si>
  <si>
    <t>Troy +4.5</t>
  </si>
  <si>
    <t>Prairie View @ Arizona State</t>
  </si>
  <si>
    <t>Prairie View +19.5</t>
  </si>
  <si>
    <t>Fresno State @ University of California</t>
  </si>
  <si>
    <t>Fairleigh Dickinson @ Saint Peter's</t>
  </si>
  <si>
    <t>Over 131</t>
  </si>
  <si>
    <t>Hawks @ Bulls</t>
  </si>
  <si>
    <t>Under 221.5</t>
  </si>
  <si>
    <t>Rockets @ Cavaliers</t>
  </si>
  <si>
    <t>Under 228.5</t>
  </si>
  <si>
    <t>Celtics @ Pacers</t>
  </si>
  <si>
    <t>Under 209</t>
  </si>
  <si>
    <t>Lakers @ Magic</t>
  </si>
  <si>
    <t>Under 213</t>
  </si>
  <si>
    <t>Clippers @ Raptors</t>
  </si>
  <si>
    <t>Hornets @ Nets</t>
  </si>
  <si>
    <t>Hornets +9.5</t>
  </si>
  <si>
    <t>Jazz @ Timberwolves</t>
  </si>
  <si>
    <t>Jazz -1</t>
  </si>
  <si>
    <t>Grizzlies @ Suns</t>
  </si>
  <si>
    <t>Under 232.5</t>
  </si>
  <si>
    <t>Pelicans @ Bucks</t>
  </si>
  <si>
    <t>Pelicans +10</t>
  </si>
  <si>
    <t>Thunder @ Kings</t>
  </si>
  <si>
    <t>Thunder +1.5</t>
  </si>
  <si>
    <t>Knicks @ Warriors</t>
  </si>
  <si>
    <t>Knicks +5</t>
  </si>
  <si>
    <t>Rockets @ Cavaliers
Lakers @ Magic
Hornets @ Nets
Grizzlies @ Suns
Pelicans @ Bucks</t>
  </si>
  <si>
    <t>Rockets Moneyline (-835)
Lakers Moneyline (-420)
Nets Moneyline (-590)
Suns Moneyline (-275)
Bucks Moneyline (-530)</t>
  </si>
  <si>
    <t>St Joe's</t>
  </si>
  <si>
    <t>UL-Monroe</t>
  </si>
  <si>
    <t>UL-Lafayette</t>
  </si>
  <si>
    <t>Texas Arlington</t>
  </si>
  <si>
    <t>West Illinois</t>
  </si>
  <si>
    <t>So Dakota St</t>
  </si>
  <si>
    <t>Cal Baptist</t>
  </si>
  <si>
    <t>UC Santa Barbara</t>
  </si>
  <si>
    <t>N Carolina A&amp;T</t>
  </si>
  <si>
    <t>N Kentucky</t>
  </si>
  <si>
    <t>Detroit</t>
  </si>
  <si>
    <t>UCF</t>
  </si>
  <si>
    <t>UIC</t>
  </si>
  <si>
    <t>Bowling Green</t>
  </si>
  <si>
    <t>Import</t>
  </si>
  <si>
    <t>Formatted</t>
  </si>
  <si>
    <t>Detroit Mercy</t>
  </si>
  <si>
    <t>Central Florida</t>
  </si>
  <si>
    <t>Illinois-Chicago</t>
  </si>
  <si>
    <t>Bowling Green State</t>
  </si>
  <si>
    <t>S.C. State</t>
  </si>
  <si>
    <t>Bethune-Cook</t>
  </si>
  <si>
    <t>Grambling State</t>
  </si>
  <si>
    <t>Southern U</t>
  </si>
  <si>
    <t>Louisiana-Monroe</t>
  </si>
  <si>
    <t>Louisiana</t>
  </si>
  <si>
    <t>South Carolina State</t>
  </si>
  <si>
    <t>North Carolina A&amp;T</t>
  </si>
  <si>
    <t>Bethune-Cookman</t>
  </si>
  <si>
    <t>Texas-Arlington</t>
  </si>
  <si>
    <t>Grambling</t>
  </si>
  <si>
    <t>Southern</t>
  </si>
  <si>
    <t>BKN Nets</t>
  </si>
  <si>
    <t>ORL Magic</t>
  </si>
  <si>
    <t>OKC Thunder</t>
  </si>
  <si>
    <t>PHI 76ers</t>
  </si>
  <si>
    <t>BOS Celtics</t>
  </si>
  <si>
    <t>WAS Wizards</t>
  </si>
  <si>
    <t>IND Pacers</t>
  </si>
  <si>
    <t>CHA Hornets</t>
  </si>
  <si>
    <t>DEN Nuggets</t>
  </si>
  <si>
    <t>ATL Hawks</t>
  </si>
  <si>
    <t>UTA Jazz</t>
  </si>
  <si>
    <t>NO Pelicans</t>
  </si>
  <si>
    <t>CHI Bulls</t>
  </si>
  <si>
    <t>DAL Mavericks</t>
  </si>
  <si>
    <t>MIL Bucks</t>
  </si>
  <si>
    <t>SA Spurs</t>
  </si>
  <si>
    <t>GS Warriors</t>
  </si>
  <si>
    <t>SAC Kings</t>
  </si>
  <si>
    <t>Nets</t>
  </si>
  <si>
    <t>Magic</t>
  </si>
  <si>
    <t>Thunder</t>
  </si>
  <si>
    <t>Celtics</t>
  </si>
  <si>
    <t>Wizards</t>
  </si>
  <si>
    <t>Pacers</t>
  </si>
  <si>
    <t>Hornets</t>
  </si>
  <si>
    <t>Nuggets</t>
  </si>
  <si>
    <t>Hawks</t>
  </si>
  <si>
    <t>Jazz</t>
  </si>
  <si>
    <t>Pelicans</t>
  </si>
  <si>
    <t>Bulls</t>
  </si>
  <si>
    <t>Mavericks</t>
  </si>
  <si>
    <t>Bucks</t>
  </si>
  <si>
    <t>Spurs</t>
  </si>
  <si>
    <t>Warriors</t>
  </si>
  <si>
    <t>Kings</t>
  </si>
  <si>
    <t>76ers</t>
  </si>
  <si>
    <t>DET Pistons</t>
  </si>
  <si>
    <t>CLE Cavaliers</t>
  </si>
  <si>
    <t>POR Trail Blazers</t>
  </si>
  <si>
    <t>TOR Raptors</t>
  </si>
  <si>
    <t>MIN Timberwolves</t>
  </si>
  <si>
    <t>MEM Grizzlies</t>
  </si>
  <si>
    <t>PHX Suns</t>
  </si>
  <si>
    <t>NY Knicks</t>
  </si>
  <si>
    <t>LA Lakers</t>
  </si>
  <si>
    <t>Pistons</t>
  </si>
  <si>
    <t>Cavaliers</t>
  </si>
  <si>
    <t>Raptors</t>
  </si>
  <si>
    <t>Timberwolves</t>
  </si>
  <si>
    <t>Grizzlies</t>
  </si>
  <si>
    <t>Suns</t>
  </si>
  <si>
    <t>Knicks</t>
  </si>
  <si>
    <t>Lakers</t>
  </si>
  <si>
    <t>Trail Blazers</t>
  </si>
  <si>
    <t>Western Mich</t>
  </si>
  <si>
    <t>Miami OH</t>
  </si>
  <si>
    <t>Eastern Mich</t>
  </si>
  <si>
    <t>Miami FL</t>
  </si>
  <si>
    <t>Southern Ill</t>
  </si>
  <si>
    <t>Ole Miss</t>
  </si>
  <si>
    <t>TCU</t>
  </si>
  <si>
    <t>Western Michigan</t>
  </si>
  <si>
    <t>Miami (OH)</t>
  </si>
  <si>
    <t>Eastern Michigan</t>
  </si>
  <si>
    <t>Miami (FL)</t>
  </si>
  <si>
    <t>Southern Illinois</t>
  </si>
  <si>
    <t>Mississippi</t>
  </si>
  <si>
    <t>Texas Christian</t>
  </si>
  <si>
    <t>St Bonaventure</t>
  </si>
  <si>
    <t>E Tenn State</t>
  </si>
  <si>
    <t>UNC Greensboro</t>
  </si>
  <si>
    <t>VA Military</t>
  </si>
  <si>
    <t>Mississippi St</t>
  </si>
  <si>
    <t>George Wash</t>
  </si>
  <si>
    <t>Purdue Fort Wayne</t>
  </si>
  <si>
    <t>SMU</t>
  </si>
  <si>
    <t>LSU</t>
  </si>
  <si>
    <t>UNLV</t>
  </si>
  <si>
    <t>San Diego St</t>
  </si>
  <si>
    <t>Long Beach St</t>
  </si>
  <si>
    <t>CS Northridge</t>
  </si>
  <si>
    <t>CSUB</t>
  </si>
  <si>
    <t>St John's</t>
  </si>
  <si>
    <t>St. Bonaventure</t>
  </si>
  <si>
    <t>East Tennessee State</t>
  </si>
  <si>
    <t>North Carolina-Greensboro</t>
  </si>
  <si>
    <t>Saint Joseph's</t>
  </si>
  <si>
    <t>Mississippi State</t>
  </si>
  <si>
    <t>George Washington</t>
  </si>
  <si>
    <t>Purdue-Fort Wayne</t>
  </si>
  <si>
    <t>Western Illinois</t>
  </si>
  <si>
    <t>Southern Methodist</t>
  </si>
  <si>
    <t>Louisiana State</t>
  </si>
  <si>
    <t>Nevada-Las Vegas</t>
  </si>
  <si>
    <t>South Dakota State</t>
  </si>
  <si>
    <t>San Diego State</t>
  </si>
  <si>
    <t>Cal State Long Beach</t>
  </si>
  <si>
    <t>Cal State Northridge</t>
  </si>
  <si>
    <t>California Baptist</t>
  </si>
  <si>
    <t>Cal State Bakersfield</t>
  </si>
  <si>
    <t>UC-Santa Barbara</t>
  </si>
  <si>
    <t>St. John's (NY)</t>
  </si>
  <si>
    <t>MIA Heat</t>
  </si>
  <si>
    <t>HOU Rockets</t>
  </si>
  <si>
    <t>Heat</t>
  </si>
  <si>
    <t>Rockets</t>
  </si>
  <si>
    <t>Charleston</t>
  </si>
  <si>
    <t>Delaware</t>
  </si>
  <si>
    <t>James Madison</t>
  </si>
  <si>
    <t>St Francis NY</t>
  </si>
  <si>
    <t>NC Wilmington</t>
  </si>
  <si>
    <t>Youngstown St</t>
  </si>
  <si>
    <t>St Francis PA</t>
  </si>
  <si>
    <t>SIU Ed-ville</t>
  </si>
  <si>
    <t>Middle Tenn</t>
  </si>
  <si>
    <t>Western Ky</t>
  </si>
  <si>
    <t>UAB</t>
  </si>
  <si>
    <t>FIU</t>
  </si>
  <si>
    <t>North Dakota St</t>
  </si>
  <si>
    <t>UMKC</t>
  </si>
  <si>
    <t>Tex Rio Grande</t>
  </si>
  <si>
    <t>SE Missouri State</t>
  </si>
  <si>
    <t>TN Martin</t>
  </si>
  <si>
    <t>New Mexico St</t>
  </si>
  <si>
    <t>Southern Miss</t>
  </si>
  <si>
    <t>UTEP</t>
  </si>
  <si>
    <t>Northern Colo</t>
  </si>
  <si>
    <t>Eastern Wash</t>
  </si>
  <si>
    <t>UC Riverside</t>
  </si>
  <si>
    <t>UC Davis</t>
  </si>
  <si>
    <t>CS Fullerton</t>
  </si>
  <si>
    <t>Northern Ariz</t>
  </si>
  <si>
    <t>Sacramento St</t>
  </si>
  <si>
    <t>California</t>
  </si>
  <si>
    <t>BYU</t>
  </si>
  <si>
    <t>Saint Mary's</t>
  </si>
  <si>
    <t>College of Charleston</t>
  </si>
  <si>
    <t>St. Francis (NY)</t>
  </si>
  <si>
    <t>North Carolina-Wilmington</t>
  </si>
  <si>
    <t>Youngstown State</t>
  </si>
  <si>
    <t>Saint Francis (PA)</t>
  </si>
  <si>
    <t>SIU Edwardsville</t>
  </si>
  <si>
    <t>Middle Tennessee</t>
  </si>
  <si>
    <t>Western Kentucky</t>
  </si>
  <si>
    <t>Alabama-Birmingham</t>
  </si>
  <si>
    <t>North Dakota State</t>
  </si>
  <si>
    <t>Missouri-Kansas City</t>
  </si>
  <si>
    <t>Texas-Rio Grande Valley</t>
  </si>
  <si>
    <t>Southeast Missouri State</t>
  </si>
  <si>
    <t>Tennessee-Martin</t>
  </si>
  <si>
    <t>New Mexico State</t>
  </si>
  <si>
    <t>Southern Mississippi</t>
  </si>
  <si>
    <t>Texas-El Paso</t>
  </si>
  <si>
    <t>Northern Colorado</t>
  </si>
  <si>
    <t>Eastern Washington</t>
  </si>
  <si>
    <t>Cal State Fullerton</t>
  </si>
  <si>
    <t>Northern Arizona</t>
  </si>
  <si>
    <t>Sacramento State</t>
  </si>
  <si>
    <t>University of California</t>
  </si>
  <si>
    <t>Brigham Young</t>
  </si>
  <si>
    <t>Saint Mary's (CA)</t>
  </si>
  <si>
    <t>Florida International</t>
  </si>
  <si>
    <t>Northern Kentucky</t>
  </si>
  <si>
    <t>Utah Valley U</t>
  </si>
  <si>
    <t>USC</t>
  </si>
  <si>
    <t>Utah Valley</t>
  </si>
  <si>
    <t>UC-Davis</t>
  </si>
  <si>
    <t>UC-Riverside</t>
  </si>
  <si>
    <t>Southern California</t>
  </si>
  <si>
    <t>LA Clippers</t>
  </si>
  <si>
    <t>Clippers</t>
  </si>
  <si>
    <t>UNCA</t>
  </si>
  <si>
    <t>USC Upstate</t>
  </si>
  <si>
    <t>LIU</t>
  </si>
  <si>
    <t>N Carolina Cent</t>
  </si>
  <si>
    <t>Miss Valley St</t>
  </si>
  <si>
    <t>Mount St Mary's</t>
  </si>
  <si>
    <t>N.C. State</t>
  </si>
  <si>
    <t>MD-East Shore</t>
  </si>
  <si>
    <t>Ark Pine Bluff</t>
  </si>
  <si>
    <t>Long Island University</t>
  </si>
  <si>
    <t>North Carolina Central</t>
  </si>
  <si>
    <t>Mississippi Valley State</t>
  </si>
  <si>
    <t>South Carolina Upstate</t>
  </si>
  <si>
    <t>North Carolina-Asheville</t>
  </si>
  <si>
    <t>Mount St. Mary's</t>
  </si>
  <si>
    <t>North Carolina State</t>
  </si>
  <si>
    <t>Maryland-Eastern Shore</t>
  </si>
  <si>
    <t>Arkansas-Pine Bluff</t>
  </si>
  <si>
    <t>VCU</t>
  </si>
  <si>
    <t>Virginia Commonwealth</t>
  </si>
  <si>
    <t>Boston U</t>
  </si>
  <si>
    <t>MD-Baltimore</t>
  </si>
  <si>
    <t>American U</t>
  </si>
  <si>
    <t>MA-Lowell</t>
  </si>
  <si>
    <t>Albany</t>
  </si>
  <si>
    <t>SFA</t>
  </si>
  <si>
    <t>Northwestern St</t>
  </si>
  <si>
    <t>Nicholls</t>
  </si>
  <si>
    <t>SE Louisiana</t>
  </si>
  <si>
    <t>Tex A&amp;M CC</t>
  </si>
  <si>
    <t>Sam Houston St</t>
  </si>
  <si>
    <t>Boston University</t>
  </si>
  <si>
    <t>Maryland-Baltimore County</t>
  </si>
  <si>
    <t>American</t>
  </si>
  <si>
    <t>Massachusetts-Lowell</t>
  </si>
  <si>
    <t>Albany (NY)</t>
  </si>
  <si>
    <t>Stephen F. Austin</t>
  </si>
  <si>
    <t>Northwestern State</t>
  </si>
  <si>
    <t>Nicholls State</t>
  </si>
  <si>
    <t>Southeastern Louisiana</t>
  </si>
  <si>
    <t>Texas A&amp;M-Corpus Christi</t>
  </si>
  <si>
    <t>Sam Houston State</t>
  </si>
  <si>
    <t>Central Conn St</t>
  </si>
  <si>
    <t>Charleston So</t>
  </si>
  <si>
    <t>UTSA</t>
  </si>
  <si>
    <t>Central Connecticut State</t>
  </si>
  <si>
    <t>Charleston Southern</t>
  </si>
  <si>
    <t>Texas-San Antonio</t>
  </si>
  <si>
    <t>Delaware State Hornets</t>
  </si>
  <si>
    <t>Delaware State</t>
  </si>
  <si>
    <t>Type</t>
  </si>
  <si>
    <t>Line</t>
  </si>
  <si>
    <t>Total</t>
  </si>
  <si>
    <t>Diff</t>
  </si>
  <si>
    <t>VMI</t>
  </si>
  <si>
    <t>Ball State logo</t>
  </si>
  <si>
    <t>Ball State</t>
  </si>
  <si>
    <t>Miami OH logo</t>
  </si>
  <si>
    <t>Bowling Green logo</t>
  </si>
  <si>
    <t>Kent State logo</t>
  </si>
  <si>
    <t>Kent State</t>
  </si>
  <si>
    <t>Davidson logo</t>
  </si>
  <si>
    <t>Davidson</t>
  </si>
  <si>
    <t>Duquesne logo</t>
  </si>
  <si>
    <t>Duquesne</t>
  </si>
  <si>
    <t>VCU logo</t>
  </si>
  <si>
    <t>Ohio logo</t>
  </si>
  <si>
    <t>Ohio</t>
  </si>
  <si>
    <t>Akron logo</t>
  </si>
  <si>
    <t>Akron</t>
  </si>
  <si>
    <t>Toledo logo</t>
  </si>
  <si>
    <t>Toledo</t>
  </si>
  <si>
    <t>Northern Illinois logo</t>
  </si>
  <si>
    <t>Northern Illinois</t>
  </si>
  <si>
    <t>Iona logo</t>
  </si>
  <si>
    <t>Iona</t>
  </si>
  <si>
    <t>Monmouth logo</t>
  </si>
  <si>
    <t>Monmouth</t>
  </si>
  <si>
    <t>Manhattan logo</t>
  </si>
  <si>
    <t>Manhattan</t>
  </si>
  <si>
    <t>Niagara logo</t>
  </si>
  <si>
    <t>Niagara</t>
  </si>
  <si>
    <t>Siena logo</t>
  </si>
  <si>
    <t>Siena</t>
  </si>
  <si>
    <t>Clemson logo</t>
  </si>
  <si>
    <t>Clemson</t>
  </si>
  <si>
    <t>California logo</t>
  </si>
  <si>
    <t>Oregon logo</t>
  </si>
  <si>
    <t>Oregon</t>
  </si>
  <si>
    <t>Saint Peter's logo</t>
  </si>
  <si>
    <t>Saint Peter's</t>
  </si>
  <si>
    <t>N.C. State logo</t>
  </si>
  <si>
    <t>Appalachian State logo</t>
  </si>
  <si>
    <t>Appalachian State</t>
  </si>
  <si>
    <t>Georgia Southern logo</t>
  </si>
  <si>
    <t>Georgia Southern</t>
  </si>
  <si>
    <t>Pittsburgh logo</t>
  </si>
  <si>
    <t>Pittsburgh</t>
  </si>
  <si>
    <t>Delaware State Hornets logo</t>
  </si>
  <si>
    <t>North Carolina logo</t>
  </si>
  <si>
    <t>North Carolina</t>
  </si>
  <si>
    <t>Howard logo</t>
  </si>
  <si>
    <t>Howard</t>
  </si>
  <si>
    <t>Wed March 11</t>
  </si>
  <si>
    <t>Under 146</t>
  </si>
  <si>
    <t>Sacramento St logo</t>
  </si>
  <si>
    <t>Weber State logo</t>
  </si>
  <si>
    <t>Weber State</t>
  </si>
  <si>
    <t>Miami FL logo</t>
  </si>
  <si>
    <t>St Joe's logo</t>
  </si>
  <si>
    <t>George Mason logo</t>
  </si>
  <si>
    <t>George Mason</t>
  </si>
  <si>
    <t>Texas State logo</t>
  </si>
  <si>
    <t>Texas State</t>
  </si>
  <si>
    <t>N Carolina A&amp;T logo</t>
  </si>
  <si>
    <t>Nebraska logo</t>
  </si>
  <si>
    <t>Nebraska</t>
  </si>
  <si>
    <t>Indiana logo</t>
  </si>
  <si>
    <t>Indiana</t>
  </si>
  <si>
    <t>McNeese State logo</t>
  </si>
  <si>
    <t>McNeese State</t>
  </si>
  <si>
    <t>Lamar logo</t>
  </si>
  <si>
    <t>Lamar</t>
  </si>
  <si>
    <t>Syracuse logo</t>
  </si>
  <si>
    <t>Syracuse</t>
  </si>
  <si>
    <t>Kansas State logo</t>
  </si>
  <si>
    <t>Kansas State</t>
  </si>
  <si>
    <t>TCU logo</t>
  </si>
  <si>
    <t>Stanford logo</t>
  </si>
  <si>
    <t>Stanford</t>
  </si>
  <si>
    <t>Vanderbilt logo</t>
  </si>
  <si>
    <t>Vanderbilt</t>
  </si>
  <si>
    <t>Arkansas logo</t>
  </si>
  <si>
    <t>Arkansas</t>
  </si>
  <si>
    <t>DePaul logo</t>
  </si>
  <si>
    <t>DePaul</t>
  </si>
  <si>
    <t>Xavier logo</t>
  </si>
  <si>
    <t>Xavier</t>
  </si>
  <si>
    <t>UTSA logo</t>
  </si>
  <si>
    <t>UAB logo</t>
  </si>
  <si>
    <t>UTEP logo</t>
  </si>
  <si>
    <t>Marshall logo</t>
  </si>
  <si>
    <t>Marshall</t>
  </si>
  <si>
    <t>Washington State logo</t>
  </si>
  <si>
    <t>Washington State</t>
  </si>
  <si>
    <t>T:137.0</t>
  </si>
  <si>
    <t>Colorado logo</t>
  </si>
  <si>
    <t>Colorado</t>
  </si>
  <si>
    <t>Idaho logo</t>
  </si>
  <si>
    <t>Idaho</t>
  </si>
  <si>
    <t>Southern Utah logo</t>
  </si>
  <si>
    <t>Southern Utah</t>
  </si>
  <si>
    <t>Utah logo</t>
  </si>
  <si>
    <t>Utah</t>
  </si>
  <si>
    <t>Oregon State logo</t>
  </si>
  <si>
    <t>Oregon State</t>
  </si>
  <si>
    <t>Fordham logo</t>
  </si>
  <si>
    <t>Fordham</t>
  </si>
  <si>
    <t>George Wash logo</t>
  </si>
  <si>
    <t>Idaho State logo</t>
  </si>
  <si>
    <t>Idaho State</t>
  </si>
  <si>
    <t>Northern Ariz logo</t>
  </si>
  <si>
    <t>Washington logo</t>
  </si>
  <si>
    <t>Washington</t>
  </si>
  <si>
    <t>Arizona logo</t>
  </si>
  <si>
    <t>Arizona</t>
  </si>
  <si>
    <t>N Carolina Cent logo</t>
  </si>
  <si>
    <t>Tex A&amp;M CC logo</t>
  </si>
  <si>
    <t>Northwestern St logo</t>
  </si>
  <si>
    <t>Northwestern logo</t>
  </si>
  <si>
    <t>Northwestern</t>
  </si>
  <si>
    <t>Minnesota logo</t>
  </si>
  <si>
    <t>Minnesota</t>
  </si>
  <si>
    <t>Georgia State logo</t>
  </si>
  <si>
    <t>Georgia State</t>
  </si>
  <si>
    <t>Boston College logo</t>
  </si>
  <si>
    <t>Boston College</t>
  </si>
  <si>
    <t>Notre Dame logo</t>
  </si>
  <si>
    <t>Notre Dame</t>
  </si>
  <si>
    <t>Iowa State logo</t>
  </si>
  <si>
    <t>Iowa State</t>
  </si>
  <si>
    <t>Oklahoma State logo</t>
  </si>
  <si>
    <t>Oklahoma State</t>
  </si>
  <si>
    <t>St John's logo</t>
  </si>
  <si>
    <t>Georgetown logo</t>
  </si>
  <si>
    <t>Georgetown</t>
  </si>
  <si>
    <t>Georgia logo</t>
  </si>
  <si>
    <t>Georgia</t>
  </si>
  <si>
    <t>Ole Miss logo</t>
  </si>
  <si>
    <t>Florida Atlantic logo</t>
  </si>
  <si>
    <t>Florida Atlantic</t>
  </si>
  <si>
    <t>Old Dominion logo</t>
  </si>
  <si>
    <t>Old Dominion</t>
  </si>
  <si>
    <t>Boston U logo</t>
  </si>
  <si>
    <t>Colgate logo</t>
  </si>
  <si>
    <t>Colgate</t>
  </si>
  <si>
    <t>Rice logo</t>
  </si>
  <si>
    <t>Rice</t>
  </si>
  <si>
    <t>FIU logo</t>
  </si>
  <si>
    <t>Appalachian State @ Texas State</t>
  </si>
  <si>
    <t>Appalachian State +7</t>
  </si>
  <si>
    <t>Howard @ North Carolina A&amp;T</t>
  </si>
  <si>
    <t>Under 149.5</t>
  </si>
  <si>
    <t>Nebraska @ Indiana</t>
  </si>
  <si>
    <t>Nebraska +15</t>
  </si>
  <si>
    <t>Under 144</t>
  </si>
  <si>
    <t>McNeese State @ Lamar</t>
  </si>
  <si>
    <t>McNeese State +1.5</t>
  </si>
  <si>
    <t>North Carolina @ Syracuse</t>
  </si>
  <si>
    <t>Syracuse +3</t>
  </si>
  <si>
    <t>Under 129</t>
  </si>
  <si>
    <t>Kansas State @ Texas Christian</t>
  </si>
  <si>
    <t>University of California @ Stanford</t>
  </si>
  <si>
    <t>Stanford -9.5</t>
  </si>
  <si>
    <t>Vanderbilt @ Arkansas</t>
  </si>
  <si>
    <t>DePaul @ Xavier</t>
  </si>
  <si>
    <t>DePaul +6.5</t>
  </si>
  <si>
    <t>Over 133</t>
  </si>
  <si>
    <t>Texas-San Antonio @ Alabama-Birmingham</t>
  </si>
  <si>
    <t>Texas-El Paso @ Marshall</t>
  </si>
  <si>
    <t>Texas-El Paso +2.5</t>
  </si>
  <si>
    <t>Idaho @ Southern Utah</t>
  </si>
  <si>
    <t>Utah @ Oregon State</t>
  </si>
  <si>
    <t>Utah +3.5</t>
  </si>
  <si>
    <t>Fordham @ George Washington</t>
  </si>
  <si>
    <t>Fordham +3.5</t>
  </si>
  <si>
    <t>Over 119.5</t>
  </si>
  <si>
    <t>Washington @ Arizona</t>
  </si>
  <si>
    <t>Arizona -6</t>
  </si>
  <si>
    <t>Delaware State @ North Carolina Central</t>
  </si>
  <si>
    <t>North Carolina Central -9.5</t>
  </si>
  <si>
    <t>Texas A&amp;M-Corpus Christi @ Northwestern State</t>
  </si>
  <si>
    <t>Northwestern @ Minnesota</t>
  </si>
  <si>
    <t>Minnesota -8</t>
  </si>
  <si>
    <t>Georgia Southern @ Georgia State</t>
  </si>
  <si>
    <t>Georgia Southern +4.5</t>
  </si>
  <si>
    <t>Boston College +10</t>
  </si>
  <si>
    <t>Iowa State @ Oklahoma State</t>
  </si>
  <si>
    <t>Iowa State +6.5</t>
  </si>
  <si>
    <t>Under 140</t>
  </si>
  <si>
    <t>St. John's (NY) @ Georgetown</t>
  </si>
  <si>
    <t>Georgetown +4</t>
  </si>
  <si>
    <t>Georgia @ Mississippi</t>
  </si>
  <si>
    <t>Georgia +3</t>
  </si>
  <si>
    <t>Florida Atlantic @ Old Dominion</t>
  </si>
  <si>
    <t>Boston University @ Colgate</t>
  </si>
  <si>
    <t>Boston University +7</t>
  </si>
  <si>
    <t>Rice @ Florida International</t>
  </si>
  <si>
    <t>Florida International -2</t>
  </si>
  <si>
    <t>Under 155.5</t>
  </si>
  <si>
    <t>Thu March 12</t>
  </si>
  <si>
    <t>Coppin State logo</t>
  </si>
  <si>
    <t>Coppin State</t>
  </si>
  <si>
    <t>Norfolk State logo</t>
  </si>
  <si>
    <t>Norfolk State</t>
  </si>
  <si>
    <t>Temple logo</t>
  </si>
  <si>
    <t>Temple</t>
  </si>
  <si>
    <t>Cancelled</t>
  </si>
  <si>
    <t>SMU logo</t>
  </si>
  <si>
    <t>Nicholls logo</t>
  </si>
  <si>
    <t>Penn State logo</t>
  </si>
  <si>
    <t>Penn State</t>
  </si>
  <si>
    <t>Louisville logo</t>
  </si>
  <si>
    <t>Louisville</t>
  </si>
  <si>
    <t>West Virginia logo</t>
  </si>
  <si>
    <t>West Virginia</t>
  </si>
  <si>
    <t>Oklahoma logo</t>
  </si>
  <si>
    <t>Oklahoma</t>
  </si>
  <si>
    <t>CSUB logo</t>
  </si>
  <si>
    <t>Tex Rio Grande logo</t>
  </si>
  <si>
    <t>UCLA logo</t>
  </si>
  <si>
    <t>UCLA</t>
  </si>
  <si>
    <t>Long Beach St logo</t>
  </si>
  <si>
    <t>UC-Irvine logo</t>
  </si>
  <si>
    <t>UC-Irvine</t>
  </si>
  <si>
    <t>Quinnipiac logo</t>
  </si>
  <si>
    <t>Quinnipiac</t>
  </si>
  <si>
    <t>Marquette logo</t>
  </si>
  <si>
    <t>Marquette</t>
  </si>
  <si>
    <t>Seton Hall logo</t>
  </si>
  <si>
    <t>Seton Hall</t>
  </si>
  <si>
    <t>South Carolina logo</t>
  </si>
  <si>
    <t>South Carolina</t>
  </si>
  <si>
    <t>Western Ky logo</t>
  </si>
  <si>
    <t>Louisiana Tech logo</t>
  </si>
  <si>
    <t>Louisiana Tech</t>
  </si>
  <si>
    <t>Montana logo</t>
  </si>
  <si>
    <t>Montana</t>
  </si>
  <si>
    <t>East Carolina logo</t>
  </si>
  <si>
    <t>East Carolina</t>
  </si>
  <si>
    <t>Memphis logo</t>
  </si>
  <si>
    <t>Memphis</t>
  </si>
  <si>
    <t>Utah Valley U logo</t>
  </si>
  <si>
    <t>Seattle logo</t>
  </si>
  <si>
    <t>Seattle</t>
  </si>
  <si>
    <t>Arizona State logo</t>
  </si>
  <si>
    <t>Arizona State</t>
  </si>
  <si>
    <t>UC Davis logo</t>
  </si>
  <si>
    <t>Hawaii logo</t>
  </si>
  <si>
    <t>Hawaii</t>
  </si>
  <si>
    <t>Creighton logo</t>
  </si>
  <si>
    <t>Creighton</t>
  </si>
  <si>
    <t>Massachusetts logo</t>
  </si>
  <si>
    <t>Massachusetts</t>
  </si>
  <si>
    <t>Michigan logo</t>
  </si>
  <si>
    <t>Michigan</t>
  </si>
  <si>
    <t>Rutgers logo</t>
  </si>
  <si>
    <t>Rutgers</t>
  </si>
  <si>
    <t>Florida State logo</t>
  </si>
  <si>
    <t>Florida State</t>
  </si>
  <si>
    <t>Texas Tech logo</t>
  </si>
  <si>
    <t>Texas Tech</t>
  </si>
  <si>
    <t>Texas logo</t>
  </si>
  <si>
    <t>Texas</t>
  </si>
  <si>
    <t>Alabama logo</t>
  </si>
  <si>
    <t>Alabama</t>
  </si>
  <si>
    <t>Tennessee logo</t>
  </si>
  <si>
    <t>Tennessee</t>
  </si>
  <si>
    <t>South Florida logo</t>
  </si>
  <si>
    <t>South Florida</t>
  </si>
  <si>
    <t>UCF logo</t>
  </si>
  <si>
    <t>Eastern Wash logo</t>
  </si>
  <si>
    <t>Iowa logo</t>
  </si>
  <si>
    <t>Iowa</t>
  </si>
  <si>
    <t>Duke logo</t>
  </si>
  <si>
    <t>Duke</t>
  </si>
  <si>
    <t>Kansas logo</t>
  </si>
  <si>
    <t>Kansas</t>
  </si>
  <si>
    <t>Butler logo</t>
  </si>
  <si>
    <t>Butler</t>
  </si>
  <si>
    <t>Providence logo</t>
  </si>
  <si>
    <t>Providence</t>
  </si>
  <si>
    <t>St Bonaventure logo</t>
  </si>
  <si>
    <t>Chicago State logo</t>
  </si>
  <si>
    <t>Chicago State</t>
  </si>
  <si>
    <t>New Mexico St logo</t>
  </si>
  <si>
    <t>CS Fullerton logo</t>
  </si>
  <si>
    <t>CS Northridge logo</t>
  </si>
  <si>
    <t>Tulane logo</t>
  </si>
  <si>
    <t>Tulane</t>
  </si>
  <si>
    <t>Connecticut logo</t>
  </si>
  <si>
    <t>Connecticut</t>
  </si>
  <si>
    <t>Florida logo</t>
  </si>
  <si>
    <t>Florida</t>
  </si>
  <si>
    <t>Montana State logo</t>
  </si>
  <si>
    <t>Montana State</t>
  </si>
  <si>
    <t>Portland State logo</t>
  </si>
  <si>
    <t>Portland State</t>
  </si>
  <si>
    <t>UMKC logo</t>
  </si>
  <si>
    <t>Grand Canyon logo</t>
  </si>
  <si>
    <t>Grand Canyon</t>
  </si>
  <si>
    <t>USC logo</t>
  </si>
  <si>
    <t>UC Riverside logo</t>
  </si>
  <si>
    <t>UC Santa Barbara logo</t>
  </si>
  <si>
    <t>Morgan State logo</t>
  </si>
  <si>
    <t>Morgan State</t>
  </si>
  <si>
    <t>T:143.5</t>
  </si>
  <si>
    <t>Bethune-Cook logo</t>
  </si>
  <si>
    <t>La Salle logo</t>
  </si>
  <si>
    <t>La Salle</t>
  </si>
  <si>
    <t>Sam Houston St logo</t>
  </si>
  <si>
    <t>Purdue logo</t>
  </si>
  <si>
    <t>Purdue</t>
  </si>
  <si>
    <t>Ohio State logo</t>
  </si>
  <si>
    <t>Ohio State</t>
  </si>
  <si>
    <t>Rider logo</t>
  </si>
  <si>
    <t>Rider</t>
  </si>
  <si>
    <t>Virginia logo</t>
  </si>
  <si>
    <t>Virginia</t>
  </si>
  <si>
    <t>Baylor logo</t>
  </si>
  <si>
    <t>Baylor</t>
  </si>
  <si>
    <t>Missouri logo</t>
  </si>
  <si>
    <t>Missouri</t>
  </si>
  <si>
    <t>Texas A&amp;M logo</t>
  </si>
  <si>
    <t>Texas A&amp;M</t>
  </si>
  <si>
    <t>Villanova logo</t>
  </si>
  <si>
    <t>Villanova</t>
  </si>
  <si>
    <t>North Texas logo</t>
  </si>
  <si>
    <t>North Texas</t>
  </si>
  <si>
    <t>Charlotte logo</t>
  </si>
  <si>
    <t>Charlotte</t>
  </si>
  <si>
    <t>Northern Colo 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</si>
</sst>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&quot;$&quot;#,##0.00"/>
    <numFmt numFmtId="165" formatCode="[$-409]d\-m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2" xfId="0" applyFill="1" applyBorder="1"/>
    <xf numFmtId="0" fontId="0" fillId="3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left" vertical="center"/>
    </xf>
    <xf numFmtId="0" fontId="0" fillId="0" borderId="0" xfId="1" applyNumberFormat="1" applyFont="1" applyAlignment="1">
      <alignment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1" applyNumberFormat="1" applyFon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16" fontId="2" fillId="0" borderId="0" xfId="0" applyNumberFormat="1" applyFont="1" applyAlignment="1">
      <alignment horizontal="center" vertical="center"/>
    </xf>
    <xf numFmtId="16" fontId="0" fillId="0" borderId="0" xfId="0" applyNumberFormat="1" applyAlignment="1">
      <alignment horizontal="left" vertical="center" wrapText="1"/>
    </xf>
    <xf numFmtId="16" fontId="0" fillId="0" borderId="0" xfId="2" applyNumberFormat="1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0" fillId="0" borderId="0" xfId="0" applyNumberFormat="1" applyBorder="1" applyAlignment="1">
      <alignment horizontal="center" vertical="center"/>
    </xf>
    <xf numFmtId="0" fontId="0" fillId="0" borderId="0" xfId="1" applyNumberFormat="1" applyFont="1" applyBorder="1" applyAlignment="1">
      <alignment horizontal="center" vertical="center"/>
    </xf>
    <xf numFmtId="44" fontId="0" fillId="0" borderId="0" xfId="0" applyNumberFormat="1" applyBorder="1" applyAlignment="1">
      <alignment horizontal="center" vertical="center"/>
    </xf>
    <xf numFmtId="0" fontId="0" fillId="0" borderId="0" xfId="0" applyNumberFormat="1" applyAlignment="1">
      <alignment horizontal="left" vertical="center" wrapText="1"/>
    </xf>
    <xf numFmtId="0" fontId="0" fillId="0" borderId="0" xfId="1" applyNumberFormat="1" applyFont="1" applyBorder="1" applyAlignment="1">
      <alignment vertical="center"/>
    </xf>
    <xf numFmtId="16" fontId="0" fillId="0" borderId="0" xfId="0" applyNumberFormat="1" applyFont="1" applyBorder="1" applyAlignment="1">
      <alignment horizontal="center" vertical="center"/>
    </xf>
    <xf numFmtId="16" fontId="0" fillId="0" borderId="0" xfId="0" applyNumberFormat="1" applyFont="1" applyBorder="1" applyAlignment="1">
      <alignment horizontal="left" vertical="center"/>
    </xf>
    <xf numFmtId="16" fontId="0" fillId="0" borderId="7" xfId="0" applyNumberForma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164" fontId="0" fillId="0" borderId="0" xfId="1" applyNumberFormat="1" applyFont="1" applyBorder="1" applyAlignment="1">
      <alignment horizontal="center" vertical="center"/>
    </xf>
    <xf numFmtId="165" fontId="0" fillId="0" borderId="0" xfId="0" applyNumberFormat="1"/>
    <xf numFmtId="0" fontId="0" fillId="0" borderId="0" xfId="0" applyBorder="1" applyAlignment="1">
      <alignment horizontal="left" vertical="center"/>
    </xf>
    <xf numFmtId="9" fontId="0" fillId="0" borderId="0" xfId="2" applyFont="1" applyBorder="1" applyAlignment="1">
      <alignment horizontal="center" vertical="center"/>
    </xf>
    <xf numFmtId="16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" fontId="0" fillId="4" borderId="6" xfId="0" applyNumberFormat="1" applyFont="1" applyFill="1" applyBorder="1" applyAlignment="1">
      <alignment horizontal="center" vertical="center"/>
    </xf>
    <xf numFmtId="16" fontId="0" fillId="4" borderId="8" xfId="0" applyNumberFormat="1" applyFont="1" applyFill="1" applyBorder="1" applyAlignment="1">
      <alignment horizontal="center" vertical="center"/>
    </xf>
    <xf numFmtId="16" fontId="0" fillId="4" borderId="8" xfId="0" applyNumberFormat="1" applyFont="1" applyFill="1" applyBorder="1" applyAlignment="1">
      <alignment horizontal="left" vertical="center"/>
    </xf>
    <xf numFmtId="0" fontId="0" fillId="4" borderId="8" xfId="0" applyFont="1" applyFill="1" applyBorder="1" applyAlignment="1">
      <alignment horizontal="left" vertical="center"/>
    </xf>
    <xf numFmtId="0" fontId="0" fillId="4" borderId="8" xfId="0" applyFont="1" applyFill="1" applyBorder="1" applyAlignment="1">
      <alignment horizontal="center" vertical="center"/>
    </xf>
    <xf numFmtId="0" fontId="0" fillId="4" borderId="8" xfId="1" applyNumberFormat="1" applyFont="1" applyFill="1" applyBorder="1" applyAlignment="1">
      <alignment horizontal="center" vertical="center"/>
    </xf>
    <xf numFmtId="16" fontId="0" fillId="0" borderId="6" xfId="0" applyNumberFormat="1" applyFont="1" applyBorder="1" applyAlignment="1">
      <alignment horizontal="center" vertical="center"/>
    </xf>
    <xf numFmtId="16" fontId="0" fillId="0" borderId="8" xfId="0" applyNumberFormat="1" applyFont="1" applyBorder="1" applyAlignment="1">
      <alignment horizontal="center" vertical="center"/>
    </xf>
    <xf numFmtId="16" fontId="0" fillId="0" borderId="8" xfId="0" applyNumberFormat="1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8" xfId="0" applyFont="1" applyBorder="1" applyAlignment="1">
      <alignment horizontal="center" vertical="center"/>
    </xf>
    <xf numFmtId="0" fontId="0" fillId="0" borderId="8" xfId="1" applyNumberFormat="1" applyFont="1" applyBorder="1" applyAlignment="1">
      <alignment horizontal="center" vertical="center"/>
    </xf>
    <xf numFmtId="16" fontId="2" fillId="4" borderId="6" xfId="0" applyNumberFormat="1" applyFont="1" applyFill="1" applyBorder="1" applyAlignment="1">
      <alignment horizontal="center" vertical="center"/>
    </xf>
    <xf numFmtId="16" fontId="2" fillId="0" borderId="6" xfId="0" applyNumberFormat="1" applyFont="1" applyBorder="1" applyAlignment="1">
      <alignment horizontal="center" vertical="center"/>
    </xf>
    <xf numFmtId="9" fontId="0" fillId="0" borderId="8" xfId="2" applyNumberFormat="1" applyFont="1" applyBorder="1" applyAlignment="1">
      <alignment horizontal="center" vertical="center"/>
    </xf>
    <xf numFmtId="9" fontId="0" fillId="4" borderId="8" xfId="2" applyNumberFormat="1" applyFont="1" applyFill="1" applyBorder="1" applyAlignment="1">
      <alignment horizontal="center" vertical="center"/>
    </xf>
    <xf numFmtId="16" fontId="0" fillId="0" borderId="8" xfId="2" applyNumberFormat="1" applyFont="1" applyBorder="1" applyAlignment="1">
      <alignment horizontal="center" vertical="center"/>
    </xf>
    <xf numFmtId="44" fontId="0" fillId="0" borderId="8" xfId="0" applyNumberFormat="1" applyFont="1" applyBorder="1" applyAlignment="1">
      <alignment horizontal="center" vertical="center"/>
    </xf>
    <xf numFmtId="44" fontId="0" fillId="4" borderId="8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" fontId="0" fillId="0" borderId="0" xfId="2" applyNumberFormat="1" applyFont="1" applyAlignment="1">
      <alignment horizontal="left" vertical="center"/>
    </xf>
    <xf numFmtId="9" fontId="0" fillId="0" borderId="0" xfId="2" applyFont="1" applyAlignment="1">
      <alignment horizontal="left" vertical="center"/>
    </xf>
    <xf numFmtId="16" fontId="0" fillId="0" borderId="8" xfId="2" applyNumberFormat="1" applyFont="1" applyBorder="1" applyAlignment="1">
      <alignment horizontal="left" vertical="center"/>
    </xf>
    <xf numFmtId="9" fontId="0" fillId="4" borderId="8" xfId="2" applyNumberFormat="1" applyFont="1" applyFill="1" applyBorder="1" applyAlignment="1">
      <alignment horizontal="left" vertical="center"/>
    </xf>
    <xf numFmtId="9" fontId="0" fillId="0" borderId="8" xfId="2" applyNumberFormat="1" applyFont="1" applyBorder="1" applyAlignment="1">
      <alignment horizontal="left" vertical="center"/>
    </xf>
    <xf numFmtId="18" fontId="0" fillId="0" borderId="0" xfId="0" applyNumberFormat="1"/>
    <xf numFmtId="16" fontId="2" fillId="0" borderId="8" xfId="0" applyNumberFormat="1" applyFont="1" applyBorder="1" applyAlignment="1">
      <alignment horizontal="center" vertical="center"/>
    </xf>
    <xf numFmtId="9" fontId="0" fillId="0" borderId="0" xfId="2" applyFont="1" applyBorder="1" applyAlignment="1">
      <alignment horizontal="left" vertical="center"/>
    </xf>
    <xf numFmtId="16" fontId="2" fillId="4" borderId="8" xfId="0" applyNumberFormat="1" applyFont="1" applyFill="1" applyBorder="1" applyAlignment="1">
      <alignment horizontal="center" vertical="center"/>
    </xf>
    <xf numFmtId="0" fontId="3" fillId="0" borderId="0" xfId="0" applyNumberFormat="1" applyFont="1"/>
    <xf numFmtId="0" fontId="0" fillId="0" borderId="0" xfId="0" applyAlignment="1">
      <alignment horizontal="left" vertical="center" wrapText="1"/>
    </xf>
    <xf numFmtId="0" fontId="0" fillId="0" borderId="0" xfId="0" applyNumberFormat="1" applyAlignment="1">
      <alignment horizontal="left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quotePrefix="1"/>
    <xf numFmtId="0" fontId="0" fillId="2" borderId="15" xfId="0" applyFill="1" applyBorder="1"/>
    <xf numFmtId="16" fontId="0" fillId="0" borderId="0" xfId="0" applyNumberFormat="1" applyFill="1" applyAlignment="1">
      <alignment horizontal="left" vertical="center"/>
    </xf>
    <xf numFmtId="164" fontId="0" fillId="0" borderId="0" xfId="1" applyNumberFormat="1" applyFont="1" applyFill="1" applyAlignment="1">
      <alignment vertical="center"/>
    </xf>
    <xf numFmtId="0" fontId="0" fillId="0" borderId="0" xfId="0" applyFill="1"/>
    <xf numFmtId="0" fontId="0" fillId="0" borderId="0" xfId="0" applyAlignment="1">
      <alignment horizontal="center" wrapText="1"/>
    </xf>
  </cellXfs>
  <cellStyles count="3">
    <cellStyle name="Currency" xfId="1" builtinId="4"/>
    <cellStyle name="Normal" xfId="0" builtinId="0"/>
    <cellStyle name="Percent" xfId="2" builtinId="5"/>
  </cellStyles>
  <dxfs count="39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21" formatCode="d\-mmm"/>
      <alignment horizontal="left" vertical="center" textRotation="0" indent="0" justifyLastLine="0" shrinkToFit="0" readingOrder="0"/>
    </dxf>
    <dxf>
      <numFmt numFmtId="21" formatCode="d\-mmm"/>
      <alignment horizontal="center" vertical="center" textRotation="0" wrapText="0" indent="0" justifyLastLine="0" shrinkToFit="0" readingOrder="0"/>
    </dxf>
    <dxf>
      <numFmt numFmtId="21" formatCode="d\-mmm"/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top style="thin">
          <color auto="1"/>
        </top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0"/>
      </font>
    </dxf>
    <dxf>
      <fill>
        <patternFill>
          <bgColor theme="0"/>
        </patternFill>
      </fill>
      <border>
        <right style="thin">
          <color auto="1"/>
        </right>
        <top style="thin">
          <color auto="1"/>
        </top>
        <vertical/>
        <horizontal/>
      </border>
    </dxf>
    <dxf>
      <fill>
        <patternFill>
          <bgColor theme="0"/>
        </patternFill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top style="thin">
          <color auto="1"/>
        </top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R2:X94" totalsRowShown="0">
  <autoFilter ref="R2:X94"/>
  <tableColumns count="7">
    <tableColumn id="1" name="Game"/>
    <tableColumn id="2" name="Bet"/>
    <tableColumn id="6" name="Result" dataDxfId="28">
      <calculatedColumnFormula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calculatedColumnFormula>
    </tableColumn>
    <tableColumn id="5" name="Line" dataDxfId="27">
      <calculatedColumnFormula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calculatedColumnFormula>
    </tableColumn>
    <tableColumn id="4" name="Type" dataDxfId="26">
      <calculatedColumnFormula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calculatedColumnFormula>
    </tableColumn>
    <tableColumn id="3" name="Total" dataDxfId="25">
      <calculatedColumnFormula>VLOOKUP(Table2[[#This Row],[Game]],$M$2:$O$199,3,0)</calculatedColumnFormula>
    </tableColumn>
    <tableColumn id="7" name="Diff" dataDxfId="24">
      <calculatedColumnFormula>IF(Table2[[#This Row],[Type]]="D",VLOOKUP(LEFT(Table2[[#This Row],[Bet]],SEARCH("+",Table2[[#This Row],[Bet]])-2),$I$2:$O$199,2,0),IF(Table2[[#This Row],[Type]]="F",VLOOKUP(LEFT(Table2[[#This Row],[Bet]],SEARCH(" -",Table2[[#This Row],[Bet]])-1),$I$2:$O$199,2,0),""))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1" name="Results" displayName="Results" ref="B5:I319" totalsRowShown="0" headerRowDxfId="22" dataDxfId="21">
  <autoFilter ref="B5:I319"/>
  <sortState ref="B6:I245">
    <sortCondition ref="B5:B245"/>
  </sortState>
  <tableColumns count="8">
    <tableColumn id="1" name="Date" dataDxfId="20"/>
    <tableColumn id="8" name="Sport" dataDxfId="19"/>
    <tableColumn id="2" name="Game" dataDxfId="18"/>
    <tableColumn id="3" name="Bet" dataDxfId="17"/>
    <tableColumn id="6" name="Result" dataDxfId="16"/>
    <tableColumn id="4" name="Odds" dataDxfId="15" dataCellStyle="Currency"/>
    <tableColumn id="7" name="Net" dataDxfId="14" dataCellStyle="Currency">
      <calculatedColumnFormula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calculatedColumnFormula>
    </tableColumn>
    <tableColumn id="9" name="Bet Type" dataDxfId="13">
      <calculatedColumnFormula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80"/>
  <sheetViews>
    <sheetView tabSelected="1" zoomScale="85" zoomScaleNormal="85" workbookViewId="0">
      <selection activeCell="J2" sqref="J2:L5"/>
    </sheetView>
  </sheetViews>
  <sheetFormatPr defaultRowHeight="15" x14ac:dyDescent="0.25"/>
  <cols>
    <col min="2" max="2" width="18.28515625" style="10" bestFit="1" customWidth="1"/>
    <col min="3" max="3" width="18.28515625" hidden="1" customWidth="1"/>
    <col min="4" max="5" width="4" hidden="1" customWidth="1"/>
    <col min="6" max="8" width="0" hidden="1" customWidth="1"/>
    <col min="9" max="9" width="4.28515625" customWidth="1"/>
    <col min="10" max="10" width="20.140625" bestFit="1" customWidth="1"/>
    <col min="13" max="14" width="0" hidden="1" customWidth="1"/>
    <col min="16" max="27" width="0" hidden="1" customWidth="1"/>
  </cols>
  <sheetData>
    <row r="1" spans="2:29" x14ac:dyDescent="0.25">
      <c r="AB1" t="s">
        <v>541</v>
      </c>
      <c r="AC1" t="s">
        <v>542</v>
      </c>
    </row>
    <row r="2" spans="2:29" x14ac:dyDescent="0.25">
      <c r="B2" s="69" t="s">
        <v>980</v>
      </c>
      <c r="C2">
        <f>IF(ISNUMBER(CODE(D2)),C1+1,C1)</f>
        <v>0</v>
      </c>
      <c r="D2" t="str">
        <f>IF(B2&lt;0,IF(ISNUMBER(SEARCH("logo",B1)),"",B2),IF(LEFT(B2,2)="T:",MID(B2,3,LEN(B2)),""))</f>
        <v/>
      </c>
      <c r="E2">
        <f>IF(ISNUMBER(CODE(F2)),E1+2,E1)</f>
        <v>0</v>
      </c>
      <c r="F2" t="str">
        <f>IF(LEFT(B2,2)="T:",MID(B2,3,LEN(B2)),"")</f>
        <v/>
      </c>
      <c r="G2">
        <f>IF(ISNUMBER(CODE(H2)),G1+1,G1)</f>
        <v>0</v>
      </c>
      <c r="H2" t="str">
        <f>IF(ISNUMBER(CODE(D2)),B1,IF(ISNUMBER(CODE(F2)),B1,""))</f>
        <v/>
      </c>
      <c r="J2" t="str">
        <f t="shared" ref="J2:J65" si="0">IFERROR(IF(ISNUMBER(MATCH(VLOOKUP(ROW(A1),$G$2:$H$500,2,0),AB:AB,0)),VLOOKUP(VLOOKUP(ROW(A1),$G$2:$H$500,2,0),AB:AC,2,0),VLOOKUP(ROW(A1),$G$2:$H$500,2,0)),"--")</f>
        <v>Coppin State</v>
      </c>
      <c r="K2" t="str">
        <f t="shared" ref="K2:K65" si="1">IFERROR(IF(M2&lt;0,M2,NA()),"--")</f>
        <v>--</v>
      </c>
      <c r="L2">
        <f t="shared" ref="L2:L65" si="2">IFERROR(IF(M2&gt;0,_xlfn.NUMBERVALUE(M2),"--"),"")</f>
        <v>137</v>
      </c>
      <c r="M2" t="str">
        <f>VLOOKUP(ROW(A1),$C$2:$D$480,2,0)</f>
        <v>137.0</v>
      </c>
      <c r="P2" s="72" t="s">
        <v>663</v>
      </c>
      <c r="Q2" s="73">
        <v>-6</v>
      </c>
      <c r="R2" s="74"/>
      <c r="T2">
        <f>IF(J2="--",0,IF(ISEVEN(ROW()),1,2))</f>
        <v>1</v>
      </c>
      <c r="AB2" t="s">
        <v>536</v>
      </c>
      <c r="AC2" t="s">
        <v>721</v>
      </c>
    </row>
    <row r="3" spans="2:29" x14ac:dyDescent="0.25">
      <c r="B3" s="10" t="s">
        <v>981</v>
      </c>
      <c r="C3">
        <f t="shared" ref="C3:C66" si="3">IF(ISNUMBER(CODE(D3)),C2+1,C2)</f>
        <v>0</v>
      </c>
      <c r="D3" t="str">
        <f t="shared" ref="D3:D66" si="4">IF(B3&lt;0,IF(ISNUMBER(SEARCH("logo",B2)),"",B3),IF(LEFT(B3,2)="T:",MID(B3,3,LEN(B3)),""))</f>
        <v/>
      </c>
      <c r="E3">
        <f t="shared" ref="E3:E66" si="5">IF(ISNUMBER(CODE(F3)),E2+2,E2)</f>
        <v>0</v>
      </c>
      <c r="F3" t="str">
        <f t="shared" ref="F3:F66" si="6">IF(LEFT(B3,2)="T:",MID(B3,3,LEN(B3)),"")</f>
        <v/>
      </c>
      <c r="G3">
        <f t="shared" ref="G3:G66" si="7">IF(ISNUMBER(CODE(H3)),G2+1,G2)</f>
        <v>0</v>
      </c>
      <c r="H3" t="str">
        <f t="shared" ref="H3:H66" si="8">IF(ISNUMBER(CODE(D3)),B2,IF(ISNUMBER(CODE(F3)),B2,""))</f>
        <v/>
      </c>
      <c r="J3" t="str">
        <f t="shared" si="0"/>
        <v>Norfolk State</v>
      </c>
      <c r="K3">
        <f t="shared" si="1"/>
        <v>-6.5</v>
      </c>
      <c r="L3" t="str">
        <f t="shared" si="2"/>
        <v>--</v>
      </c>
      <c r="M3">
        <f t="shared" ref="M3:M66" si="9">VLOOKUP(ROW(A2),$C$2:$D$480,2,0)</f>
        <v>-6.5</v>
      </c>
      <c r="P3" s="75" t="s">
        <v>605</v>
      </c>
      <c r="Q3" s="76"/>
      <c r="R3" s="77">
        <v>222.5</v>
      </c>
      <c r="T3">
        <f t="shared" ref="T3:T66" si="10">IF(J3="--",0,IF(ISEVEN(ROW()),1,2))</f>
        <v>2</v>
      </c>
      <c r="AB3" t="s">
        <v>537</v>
      </c>
      <c r="AC3" t="s">
        <v>543</v>
      </c>
    </row>
    <row r="4" spans="2:29" x14ac:dyDescent="0.25">
      <c r="B4" s="65" t="s">
        <v>982</v>
      </c>
      <c r="C4">
        <f t="shared" si="3"/>
        <v>0</v>
      </c>
      <c r="D4" t="str">
        <f t="shared" si="4"/>
        <v/>
      </c>
      <c r="E4">
        <f t="shared" si="5"/>
        <v>0</v>
      </c>
      <c r="F4" t="str">
        <f t="shared" si="6"/>
        <v/>
      </c>
      <c r="G4">
        <f t="shared" si="7"/>
        <v>0</v>
      </c>
      <c r="H4" t="str">
        <f t="shared" si="8"/>
        <v/>
      </c>
      <c r="J4" t="str">
        <f t="shared" si="0"/>
        <v>Morgan State</v>
      </c>
      <c r="K4" t="str">
        <f t="shared" si="1"/>
        <v>--</v>
      </c>
      <c r="L4">
        <f t="shared" si="2"/>
        <v>143.5</v>
      </c>
      <c r="M4" t="str">
        <f t="shared" si="9"/>
        <v>143.5</v>
      </c>
      <c r="P4" s="72" t="s">
        <v>585</v>
      </c>
      <c r="Q4" s="73"/>
      <c r="R4" s="74">
        <v>228.5</v>
      </c>
      <c r="T4">
        <f t="shared" si="10"/>
        <v>1</v>
      </c>
      <c r="AB4" t="s">
        <v>538</v>
      </c>
      <c r="AC4" t="s">
        <v>544</v>
      </c>
    </row>
    <row r="5" spans="2:29" x14ac:dyDescent="0.25">
      <c r="B5" s="65" t="s">
        <v>875</v>
      </c>
      <c r="C5">
        <f t="shared" si="3"/>
        <v>1</v>
      </c>
      <c r="D5" t="str">
        <f t="shared" si="4"/>
        <v>137.0</v>
      </c>
      <c r="E5">
        <f t="shared" si="5"/>
        <v>2</v>
      </c>
      <c r="F5" t="str">
        <f t="shared" si="6"/>
        <v>137.0</v>
      </c>
      <c r="G5">
        <f t="shared" si="7"/>
        <v>1</v>
      </c>
      <c r="H5" t="str">
        <f t="shared" si="8"/>
        <v>Coppin State</v>
      </c>
      <c r="J5" t="str">
        <f t="shared" si="0"/>
        <v>Bethune-Cookman</v>
      </c>
      <c r="K5">
        <f t="shared" si="1"/>
        <v>-3</v>
      </c>
      <c r="L5" t="str">
        <f t="shared" si="2"/>
        <v>--</v>
      </c>
      <c r="M5">
        <f t="shared" si="9"/>
        <v>-3</v>
      </c>
      <c r="P5" s="75" t="s">
        <v>594</v>
      </c>
      <c r="Q5" s="76">
        <v>-8.5</v>
      </c>
      <c r="R5" s="77"/>
      <c r="T5">
        <f t="shared" si="10"/>
        <v>2</v>
      </c>
      <c r="AB5" t="s">
        <v>539</v>
      </c>
      <c r="AC5" t="s">
        <v>545</v>
      </c>
    </row>
    <row r="6" spans="2:29" x14ac:dyDescent="0.25">
      <c r="B6" s="65">
        <v>0.83333333333333337</v>
      </c>
      <c r="C6">
        <f t="shared" si="3"/>
        <v>1</v>
      </c>
      <c r="D6" t="str">
        <f t="shared" si="4"/>
        <v/>
      </c>
      <c r="E6">
        <f t="shared" si="5"/>
        <v>2</v>
      </c>
      <c r="F6" t="str">
        <f t="shared" si="6"/>
        <v/>
      </c>
      <c r="G6">
        <f t="shared" si="7"/>
        <v>1</v>
      </c>
      <c r="H6" t="str">
        <f t="shared" si="8"/>
        <v/>
      </c>
      <c r="J6" t="str">
        <f t="shared" si="0"/>
        <v>--</v>
      </c>
      <c r="K6" t="str">
        <f t="shared" si="1"/>
        <v>--</v>
      </c>
      <c r="L6" t="str">
        <f t="shared" si="2"/>
        <v/>
      </c>
      <c r="M6" t="e">
        <f t="shared" si="9"/>
        <v>#N/A</v>
      </c>
      <c r="P6" s="72" t="s">
        <v>590</v>
      </c>
      <c r="Q6" s="73">
        <v>-13.5</v>
      </c>
      <c r="R6" s="74"/>
      <c r="T6">
        <f t="shared" si="10"/>
        <v>0</v>
      </c>
      <c r="AB6" t="s">
        <v>540</v>
      </c>
      <c r="AC6" t="s">
        <v>546</v>
      </c>
    </row>
    <row r="7" spans="2:29" x14ac:dyDescent="0.25">
      <c r="B7" s="65" t="s">
        <v>983</v>
      </c>
      <c r="C7">
        <f t="shared" si="3"/>
        <v>1</v>
      </c>
      <c r="D7" t="str">
        <f t="shared" si="4"/>
        <v/>
      </c>
      <c r="E7">
        <f t="shared" si="5"/>
        <v>2</v>
      </c>
      <c r="F7" t="str">
        <f t="shared" si="6"/>
        <v/>
      </c>
      <c r="G7">
        <f t="shared" si="7"/>
        <v>1</v>
      </c>
      <c r="H7" t="str">
        <f t="shared" si="8"/>
        <v/>
      </c>
      <c r="J7" t="str">
        <f t="shared" si="0"/>
        <v>--</v>
      </c>
      <c r="K7" t="str">
        <f t="shared" si="1"/>
        <v>--</v>
      </c>
      <c r="L7" t="str">
        <f t="shared" si="2"/>
        <v/>
      </c>
      <c r="M7" t="e">
        <f t="shared" si="9"/>
        <v>#N/A</v>
      </c>
      <c r="P7" s="75" t="s">
        <v>581</v>
      </c>
      <c r="Q7" s="76"/>
      <c r="R7" s="77">
        <v>243.5</v>
      </c>
      <c r="T7">
        <f t="shared" si="10"/>
        <v>0</v>
      </c>
      <c r="AB7" t="s">
        <v>528</v>
      </c>
      <c r="AC7" t="s">
        <v>551</v>
      </c>
    </row>
    <row r="8" spans="2:29" x14ac:dyDescent="0.25">
      <c r="B8" s="10" t="s">
        <v>984</v>
      </c>
      <c r="C8">
        <f t="shared" si="3"/>
        <v>1</v>
      </c>
      <c r="D8" t="str">
        <f t="shared" si="4"/>
        <v/>
      </c>
      <c r="E8">
        <f t="shared" si="5"/>
        <v>2</v>
      </c>
      <c r="F8" t="str">
        <f t="shared" si="6"/>
        <v/>
      </c>
      <c r="G8">
        <f t="shared" si="7"/>
        <v>1</v>
      </c>
      <c r="H8" t="str">
        <f t="shared" si="8"/>
        <v/>
      </c>
      <c r="J8" t="str">
        <f t="shared" si="0"/>
        <v>--</v>
      </c>
      <c r="K8" t="str">
        <f t="shared" si="1"/>
        <v>--</v>
      </c>
      <c r="L8" t="str">
        <f t="shared" si="2"/>
        <v/>
      </c>
      <c r="M8" t="e">
        <f t="shared" si="9"/>
        <v>#N/A</v>
      </c>
      <c r="P8" s="72" t="s">
        <v>578</v>
      </c>
      <c r="Q8" s="73"/>
      <c r="R8" s="74">
        <v>214</v>
      </c>
      <c r="T8">
        <f t="shared" si="10"/>
        <v>0</v>
      </c>
      <c r="AB8" t="s">
        <v>529</v>
      </c>
      <c r="AC8" t="s">
        <v>552</v>
      </c>
    </row>
    <row r="9" spans="2:29" x14ac:dyDescent="0.25">
      <c r="B9" s="10">
        <v>-6.5</v>
      </c>
      <c r="C9">
        <f t="shared" si="3"/>
        <v>2</v>
      </c>
      <c r="D9">
        <f t="shared" si="4"/>
        <v>-6.5</v>
      </c>
      <c r="E9">
        <f t="shared" si="5"/>
        <v>2</v>
      </c>
      <c r="F9" t="str">
        <f t="shared" si="6"/>
        <v/>
      </c>
      <c r="G9">
        <f t="shared" si="7"/>
        <v>2</v>
      </c>
      <c r="H9" t="str">
        <f t="shared" si="8"/>
        <v>Norfolk State</v>
      </c>
      <c r="J9" t="str">
        <f t="shared" si="0"/>
        <v>--</v>
      </c>
      <c r="K9" t="str">
        <f t="shared" si="1"/>
        <v>--</v>
      </c>
      <c r="L9" t="str">
        <f t="shared" si="2"/>
        <v/>
      </c>
      <c r="M9" t="e">
        <f t="shared" si="9"/>
        <v>#N/A</v>
      </c>
      <c r="P9" s="75" t="s">
        <v>577</v>
      </c>
      <c r="Q9" s="76">
        <v>-3.5</v>
      </c>
      <c r="R9" s="77"/>
      <c r="T9">
        <f t="shared" si="10"/>
        <v>0</v>
      </c>
      <c r="AB9" t="s">
        <v>547</v>
      </c>
      <c r="AC9" t="s">
        <v>553</v>
      </c>
    </row>
    <row r="10" spans="2:29" x14ac:dyDescent="0.25">
      <c r="B10" s="65" t="s">
        <v>985</v>
      </c>
      <c r="C10">
        <f t="shared" si="3"/>
        <v>2</v>
      </c>
      <c r="D10" t="str">
        <f t="shared" si="4"/>
        <v/>
      </c>
      <c r="E10">
        <f t="shared" si="5"/>
        <v>2</v>
      </c>
      <c r="F10" t="str">
        <f t="shared" si="6"/>
        <v/>
      </c>
      <c r="G10">
        <f t="shared" si="7"/>
        <v>2</v>
      </c>
      <c r="H10" t="str">
        <f t="shared" si="8"/>
        <v/>
      </c>
      <c r="J10" t="str">
        <f t="shared" si="0"/>
        <v>--</v>
      </c>
      <c r="K10" t="str">
        <f t="shared" si="1"/>
        <v>--</v>
      </c>
      <c r="L10" t="str">
        <f t="shared" si="2"/>
        <v/>
      </c>
      <c r="M10" t="e">
        <f t="shared" si="9"/>
        <v>#N/A</v>
      </c>
      <c r="P10" s="72" t="s">
        <v>610</v>
      </c>
      <c r="Q10" s="73"/>
      <c r="R10" s="74">
        <v>230</v>
      </c>
      <c r="T10">
        <f t="shared" si="10"/>
        <v>0</v>
      </c>
      <c r="AB10" t="s">
        <v>535</v>
      </c>
      <c r="AC10" t="s">
        <v>554</v>
      </c>
    </row>
    <row r="11" spans="2:29" x14ac:dyDescent="0.25">
      <c r="B11" s="65" t="s">
        <v>986</v>
      </c>
      <c r="C11">
        <f t="shared" si="3"/>
        <v>2</v>
      </c>
      <c r="D11" t="str">
        <f t="shared" si="4"/>
        <v/>
      </c>
      <c r="E11">
        <f t="shared" si="5"/>
        <v>2</v>
      </c>
      <c r="F11" t="str">
        <f t="shared" si="6"/>
        <v/>
      </c>
      <c r="G11">
        <f t="shared" si="7"/>
        <v>2</v>
      </c>
      <c r="H11" t="str">
        <f t="shared" si="8"/>
        <v/>
      </c>
      <c r="J11" t="str">
        <f t="shared" si="0"/>
        <v>--</v>
      </c>
      <c r="K11" t="str">
        <f t="shared" si="1"/>
        <v>--</v>
      </c>
      <c r="L11" t="str">
        <f t="shared" si="2"/>
        <v/>
      </c>
      <c r="M11" t="e">
        <f t="shared" si="9"/>
        <v>#N/A</v>
      </c>
      <c r="P11" s="75" t="s">
        <v>664</v>
      </c>
      <c r="Q11" s="76">
        <v>-14</v>
      </c>
      <c r="R11" s="77"/>
      <c r="T11">
        <f t="shared" si="10"/>
        <v>0</v>
      </c>
      <c r="AB11" t="s">
        <v>548</v>
      </c>
      <c r="AC11" t="s">
        <v>555</v>
      </c>
    </row>
    <row r="12" spans="2:29" x14ac:dyDescent="0.25">
      <c r="B12" s="65">
        <v>0</v>
      </c>
      <c r="C12">
        <f t="shared" si="3"/>
        <v>2</v>
      </c>
      <c r="D12" t="str">
        <f t="shared" si="4"/>
        <v/>
      </c>
      <c r="E12">
        <f t="shared" si="5"/>
        <v>2</v>
      </c>
      <c r="F12" t="str">
        <f t="shared" si="6"/>
        <v/>
      </c>
      <c r="G12">
        <f t="shared" si="7"/>
        <v>2</v>
      </c>
      <c r="H12" t="str">
        <f t="shared" si="8"/>
        <v/>
      </c>
      <c r="J12" t="str">
        <f t="shared" si="0"/>
        <v>--</v>
      </c>
      <c r="K12" t="str">
        <f t="shared" si="1"/>
        <v>--</v>
      </c>
      <c r="L12" t="str">
        <f t="shared" si="2"/>
        <v/>
      </c>
      <c r="M12" t="e">
        <f t="shared" si="9"/>
        <v>#N/A</v>
      </c>
      <c r="P12" s="72" t="s">
        <v>607</v>
      </c>
      <c r="Q12" s="73"/>
      <c r="R12" s="74">
        <v>238.5</v>
      </c>
      <c r="T12">
        <f t="shared" si="10"/>
        <v>0</v>
      </c>
      <c r="AB12" t="s">
        <v>530</v>
      </c>
      <c r="AC12" t="s">
        <v>556</v>
      </c>
    </row>
    <row r="13" spans="2:29" x14ac:dyDescent="0.25">
      <c r="B13" s="65" t="s">
        <v>987</v>
      </c>
      <c r="C13">
        <f t="shared" si="3"/>
        <v>2</v>
      </c>
      <c r="D13" t="str">
        <f t="shared" si="4"/>
        <v/>
      </c>
      <c r="E13">
        <f t="shared" si="5"/>
        <v>2</v>
      </c>
      <c r="F13" t="str">
        <f t="shared" si="6"/>
        <v/>
      </c>
      <c r="G13">
        <f t="shared" si="7"/>
        <v>2</v>
      </c>
      <c r="H13" t="str">
        <f t="shared" si="8"/>
        <v/>
      </c>
      <c r="J13" t="str">
        <f t="shared" si="0"/>
        <v>--</v>
      </c>
      <c r="K13" t="str">
        <f t="shared" si="1"/>
        <v>--</v>
      </c>
      <c r="L13" t="str">
        <f t="shared" si="2"/>
        <v/>
      </c>
      <c r="M13" t="e">
        <f t="shared" si="9"/>
        <v>#N/A</v>
      </c>
      <c r="P13" s="75" t="s">
        <v>589</v>
      </c>
      <c r="Q13" s="76">
        <v>-13</v>
      </c>
      <c r="R13" s="77"/>
      <c r="T13">
        <f t="shared" si="10"/>
        <v>0</v>
      </c>
      <c r="AB13" t="s">
        <v>549</v>
      </c>
      <c r="AC13" t="s">
        <v>557</v>
      </c>
    </row>
    <row r="14" spans="2:29" x14ac:dyDescent="0.25">
      <c r="B14" s="65" t="s">
        <v>988</v>
      </c>
      <c r="C14">
        <f t="shared" si="3"/>
        <v>2</v>
      </c>
      <c r="D14" t="str">
        <f t="shared" si="4"/>
        <v/>
      </c>
      <c r="E14">
        <f t="shared" si="5"/>
        <v>2</v>
      </c>
      <c r="F14" t="str">
        <f t="shared" si="6"/>
        <v/>
      </c>
      <c r="G14">
        <f t="shared" si="7"/>
        <v>2</v>
      </c>
      <c r="H14" t="str">
        <f t="shared" si="8"/>
        <v/>
      </c>
      <c r="J14" t="str">
        <f t="shared" si="0"/>
        <v>--</v>
      </c>
      <c r="K14" t="str">
        <f t="shared" si="1"/>
        <v>--</v>
      </c>
      <c r="L14" t="str">
        <f t="shared" si="2"/>
        <v/>
      </c>
      <c r="M14" t="e">
        <f t="shared" si="9"/>
        <v>#N/A</v>
      </c>
      <c r="P14" s="72" t="s">
        <v>609</v>
      </c>
      <c r="Q14" s="73"/>
      <c r="R14" s="74">
        <v>224.5</v>
      </c>
      <c r="T14">
        <f t="shared" si="10"/>
        <v>0</v>
      </c>
      <c r="AB14" t="s">
        <v>550</v>
      </c>
      <c r="AC14" t="s">
        <v>558</v>
      </c>
    </row>
    <row r="15" spans="2:29" x14ac:dyDescent="0.25">
      <c r="B15" s="10" t="s">
        <v>634</v>
      </c>
      <c r="C15">
        <f t="shared" si="3"/>
        <v>2</v>
      </c>
      <c r="D15" t="str">
        <f t="shared" si="4"/>
        <v/>
      </c>
      <c r="E15">
        <f t="shared" si="5"/>
        <v>2</v>
      </c>
      <c r="F15" t="str">
        <f t="shared" si="6"/>
        <v/>
      </c>
      <c r="G15">
        <f t="shared" si="7"/>
        <v>2</v>
      </c>
      <c r="H15" t="str">
        <f t="shared" si="8"/>
        <v/>
      </c>
      <c r="J15" t="str">
        <f t="shared" si="0"/>
        <v>--</v>
      </c>
      <c r="K15" t="str">
        <f t="shared" si="1"/>
        <v>--</v>
      </c>
      <c r="L15" t="str">
        <f t="shared" si="2"/>
        <v/>
      </c>
      <c r="M15" t="e">
        <f t="shared" si="9"/>
        <v>#N/A</v>
      </c>
      <c r="P15" s="75" t="s">
        <v>586</v>
      </c>
      <c r="Q15" s="76">
        <v>-8</v>
      </c>
      <c r="R15" s="77"/>
      <c r="T15">
        <f t="shared" si="10"/>
        <v>0</v>
      </c>
      <c r="AB15" t="s">
        <v>559</v>
      </c>
      <c r="AC15" t="s">
        <v>577</v>
      </c>
    </row>
    <row r="16" spans="2:29" x14ac:dyDescent="0.25">
      <c r="B16" s="65">
        <v>0</v>
      </c>
      <c r="C16">
        <f t="shared" si="3"/>
        <v>2</v>
      </c>
      <c r="D16" t="str">
        <f t="shared" si="4"/>
        <v/>
      </c>
      <c r="E16">
        <f t="shared" si="5"/>
        <v>2</v>
      </c>
      <c r="F16" t="str">
        <f t="shared" si="6"/>
        <v/>
      </c>
      <c r="G16">
        <f t="shared" si="7"/>
        <v>2</v>
      </c>
      <c r="H16" t="str">
        <f t="shared" si="8"/>
        <v/>
      </c>
      <c r="J16" t="str">
        <f t="shared" si="0"/>
        <v>--</v>
      </c>
      <c r="K16" t="str">
        <f t="shared" si="1"/>
        <v>--</v>
      </c>
      <c r="L16" t="str">
        <f t="shared" si="2"/>
        <v/>
      </c>
      <c r="M16" t="e">
        <f t="shared" si="9"/>
        <v>#N/A</v>
      </c>
      <c r="P16" s="72" t="s">
        <v>608</v>
      </c>
      <c r="Q16" s="73"/>
      <c r="R16" s="74">
        <v>233</v>
      </c>
      <c r="T16">
        <f t="shared" si="10"/>
        <v>0</v>
      </c>
      <c r="AB16" t="s">
        <v>560</v>
      </c>
      <c r="AC16" t="s">
        <v>578</v>
      </c>
    </row>
    <row r="17" spans="2:29" x14ac:dyDescent="0.25">
      <c r="B17" s="65" t="s">
        <v>886</v>
      </c>
      <c r="C17">
        <f t="shared" si="3"/>
        <v>2</v>
      </c>
      <c r="D17" t="str">
        <f t="shared" si="4"/>
        <v/>
      </c>
      <c r="E17">
        <f t="shared" si="5"/>
        <v>2</v>
      </c>
      <c r="F17" t="str">
        <f t="shared" si="6"/>
        <v/>
      </c>
      <c r="G17">
        <f t="shared" si="7"/>
        <v>2</v>
      </c>
      <c r="H17" t="str">
        <f t="shared" si="8"/>
        <v/>
      </c>
      <c r="J17" t="str">
        <f t="shared" si="0"/>
        <v>--</v>
      </c>
      <c r="K17" t="str">
        <f t="shared" si="1"/>
        <v>--</v>
      </c>
      <c r="L17" t="str">
        <f t="shared" si="2"/>
        <v/>
      </c>
      <c r="M17" t="e">
        <f t="shared" si="9"/>
        <v>#N/A</v>
      </c>
      <c r="P17" s="75" t="s">
        <v>729</v>
      </c>
      <c r="Q17" s="76">
        <v>-9.5</v>
      </c>
      <c r="R17" s="77"/>
      <c r="T17">
        <f t="shared" si="10"/>
        <v>0</v>
      </c>
      <c r="AB17" t="s">
        <v>561</v>
      </c>
      <c r="AC17" t="s">
        <v>579</v>
      </c>
    </row>
    <row r="18" spans="2:29" x14ac:dyDescent="0.25">
      <c r="B18" s="65" t="s">
        <v>887</v>
      </c>
      <c r="C18">
        <f t="shared" si="3"/>
        <v>2</v>
      </c>
      <c r="D18" t="str">
        <f t="shared" si="4"/>
        <v/>
      </c>
      <c r="E18">
        <f t="shared" si="5"/>
        <v>2</v>
      </c>
      <c r="F18" t="str">
        <f t="shared" si="6"/>
        <v/>
      </c>
      <c r="G18">
        <f t="shared" si="7"/>
        <v>2</v>
      </c>
      <c r="H18" t="str">
        <f t="shared" si="8"/>
        <v/>
      </c>
      <c r="J18" t="str">
        <f t="shared" si="0"/>
        <v>--</v>
      </c>
      <c r="K18" t="str">
        <f t="shared" si="1"/>
        <v>--</v>
      </c>
      <c r="L18" t="str">
        <f t="shared" si="2"/>
        <v/>
      </c>
      <c r="M18" t="e">
        <f t="shared" si="9"/>
        <v>#N/A</v>
      </c>
      <c r="P18" s="72"/>
      <c r="Q18" s="73"/>
      <c r="R18" s="74"/>
      <c r="T18">
        <f t="shared" si="10"/>
        <v>0</v>
      </c>
      <c r="AB18" t="s">
        <v>562</v>
      </c>
      <c r="AC18" t="s">
        <v>594</v>
      </c>
    </row>
    <row r="19" spans="2:29" x14ac:dyDescent="0.25">
      <c r="B19" s="65">
        <v>0</v>
      </c>
      <c r="C19">
        <f t="shared" si="3"/>
        <v>2</v>
      </c>
      <c r="D19" t="str">
        <f t="shared" si="4"/>
        <v/>
      </c>
      <c r="E19">
        <f t="shared" si="5"/>
        <v>2</v>
      </c>
      <c r="F19" t="str">
        <f t="shared" si="6"/>
        <v/>
      </c>
      <c r="G19">
        <f t="shared" si="7"/>
        <v>2</v>
      </c>
      <c r="H19" t="str">
        <f t="shared" si="8"/>
        <v/>
      </c>
      <c r="J19" t="str">
        <f t="shared" si="0"/>
        <v>--</v>
      </c>
      <c r="K19" t="str">
        <f t="shared" si="1"/>
        <v>--</v>
      </c>
      <c r="L19" t="str">
        <f t="shared" si="2"/>
        <v/>
      </c>
      <c r="M19" t="e">
        <f t="shared" si="9"/>
        <v>#N/A</v>
      </c>
      <c r="P19" s="75"/>
      <c r="Q19" s="76"/>
      <c r="R19" s="77"/>
      <c r="T19">
        <f t="shared" si="10"/>
        <v>0</v>
      </c>
      <c r="AB19" t="s">
        <v>563</v>
      </c>
      <c r="AC19" t="s">
        <v>580</v>
      </c>
    </row>
    <row r="20" spans="2:29" x14ac:dyDescent="0.25">
      <c r="B20" s="65" t="s">
        <v>987</v>
      </c>
      <c r="C20">
        <f t="shared" si="3"/>
        <v>2</v>
      </c>
      <c r="D20" t="str">
        <f t="shared" si="4"/>
        <v/>
      </c>
      <c r="E20">
        <f t="shared" si="5"/>
        <v>2</v>
      </c>
      <c r="F20" t="str">
        <f t="shared" si="6"/>
        <v/>
      </c>
      <c r="G20">
        <f t="shared" si="7"/>
        <v>2</v>
      </c>
      <c r="H20" t="str">
        <f t="shared" si="8"/>
        <v/>
      </c>
      <c r="J20" t="str">
        <f t="shared" si="0"/>
        <v>--</v>
      </c>
      <c r="K20" t="str">
        <f t="shared" si="1"/>
        <v>--</v>
      </c>
      <c r="L20" t="str">
        <f t="shared" si="2"/>
        <v/>
      </c>
      <c r="M20" t="e">
        <f t="shared" si="9"/>
        <v>#N/A</v>
      </c>
      <c r="P20" s="72"/>
      <c r="Q20" s="73"/>
      <c r="R20" s="74"/>
      <c r="T20">
        <f t="shared" si="10"/>
        <v>0</v>
      </c>
      <c r="AB20" t="s">
        <v>564</v>
      </c>
      <c r="AC20" t="s">
        <v>581</v>
      </c>
    </row>
    <row r="21" spans="2:29" x14ac:dyDescent="0.25">
      <c r="B21" s="65" t="s">
        <v>793</v>
      </c>
      <c r="C21">
        <f t="shared" si="3"/>
        <v>2</v>
      </c>
      <c r="D21" t="str">
        <f t="shared" si="4"/>
        <v/>
      </c>
      <c r="E21">
        <f t="shared" si="5"/>
        <v>2</v>
      </c>
      <c r="F21" t="str">
        <f t="shared" si="6"/>
        <v/>
      </c>
      <c r="G21">
        <f t="shared" si="7"/>
        <v>2</v>
      </c>
      <c r="H21" t="str">
        <f t="shared" si="8"/>
        <v/>
      </c>
      <c r="J21" t="str">
        <f t="shared" si="0"/>
        <v>--</v>
      </c>
      <c r="K21" t="str">
        <f t="shared" si="1"/>
        <v>--</v>
      </c>
      <c r="L21" t="str">
        <f t="shared" si="2"/>
        <v/>
      </c>
      <c r="M21" t="e">
        <f t="shared" si="9"/>
        <v>#N/A</v>
      </c>
      <c r="P21" s="75"/>
      <c r="Q21" s="76"/>
      <c r="R21" s="77"/>
      <c r="T21">
        <f t="shared" si="10"/>
        <v>0</v>
      </c>
      <c r="AB21" t="s">
        <v>565</v>
      </c>
      <c r="AC21" t="s">
        <v>582</v>
      </c>
    </row>
    <row r="22" spans="2:29" x14ac:dyDescent="0.25">
      <c r="B22" s="65" t="s">
        <v>794</v>
      </c>
      <c r="C22">
        <f t="shared" si="3"/>
        <v>2</v>
      </c>
      <c r="D22" t="str">
        <f t="shared" si="4"/>
        <v/>
      </c>
      <c r="E22">
        <f t="shared" si="5"/>
        <v>2</v>
      </c>
      <c r="F22" t="str">
        <f t="shared" si="6"/>
        <v/>
      </c>
      <c r="G22">
        <f t="shared" si="7"/>
        <v>2</v>
      </c>
      <c r="H22" t="str">
        <f t="shared" si="8"/>
        <v/>
      </c>
      <c r="J22" t="str">
        <f t="shared" si="0"/>
        <v>--</v>
      </c>
      <c r="K22" t="str">
        <f t="shared" si="1"/>
        <v>--</v>
      </c>
      <c r="L22" t="str">
        <f t="shared" si="2"/>
        <v/>
      </c>
      <c r="M22" t="e">
        <f t="shared" si="9"/>
        <v>#N/A</v>
      </c>
      <c r="P22" s="72"/>
      <c r="Q22" s="73"/>
      <c r="R22" s="74"/>
      <c r="T22">
        <f t="shared" si="10"/>
        <v>0</v>
      </c>
      <c r="AB22" t="s">
        <v>566</v>
      </c>
      <c r="AC22" t="s">
        <v>583</v>
      </c>
    </row>
    <row r="23" spans="2:29" x14ac:dyDescent="0.25">
      <c r="B23" s="65">
        <v>0</v>
      </c>
      <c r="C23">
        <f t="shared" si="3"/>
        <v>2</v>
      </c>
      <c r="D23" t="str">
        <f t="shared" si="4"/>
        <v/>
      </c>
      <c r="E23">
        <f t="shared" si="5"/>
        <v>2</v>
      </c>
      <c r="F23" t="str">
        <f t="shared" si="6"/>
        <v/>
      </c>
      <c r="G23">
        <f t="shared" si="7"/>
        <v>2</v>
      </c>
      <c r="H23" t="str">
        <f t="shared" si="8"/>
        <v/>
      </c>
      <c r="J23" t="str">
        <f t="shared" si="0"/>
        <v>--</v>
      </c>
      <c r="K23" t="str">
        <f t="shared" si="1"/>
        <v>--</v>
      </c>
      <c r="L23" t="str">
        <f t="shared" si="2"/>
        <v/>
      </c>
      <c r="M23" t="e">
        <f t="shared" si="9"/>
        <v>#N/A</v>
      </c>
      <c r="P23" s="75"/>
      <c r="Q23" s="76"/>
      <c r="R23" s="77"/>
      <c r="T23">
        <f t="shared" si="10"/>
        <v>0</v>
      </c>
      <c r="AB23" t="s">
        <v>567</v>
      </c>
      <c r="AC23" t="s">
        <v>584</v>
      </c>
    </row>
    <row r="24" spans="2:29" x14ac:dyDescent="0.25">
      <c r="B24" s="65" t="s">
        <v>851</v>
      </c>
      <c r="C24">
        <f t="shared" si="3"/>
        <v>2</v>
      </c>
      <c r="D24" t="str">
        <f t="shared" si="4"/>
        <v/>
      </c>
      <c r="E24">
        <f t="shared" si="5"/>
        <v>2</v>
      </c>
      <c r="F24" t="str">
        <f t="shared" si="6"/>
        <v/>
      </c>
      <c r="G24">
        <f t="shared" si="7"/>
        <v>2</v>
      </c>
      <c r="H24" t="str">
        <f t="shared" si="8"/>
        <v/>
      </c>
      <c r="J24" t="str">
        <f t="shared" si="0"/>
        <v>--</v>
      </c>
      <c r="K24" t="str">
        <f t="shared" si="1"/>
        <v>--</v>
      </c>
      <c r="L24" t="str">
        <f t="shared" si="2"/>
        <v/>
      </c>
      <c r="M24" t="e">
        <f t="shared" si="9"/>
        <v>#N/A</v>
      </c>
      <c r="P24" s="72"/>
      <c r="Q24" s="73"/>
      <c r="R24" s="74"/>
      <c r="T24">
        <f t="shared" si="10"/>
        <v>0</v>
      </c>
      <c r="AB24" t="s">
        <v>568</v>
      </c>
      <c r="AC24" t="s">
        <v>585</v>
      </c>
    </row>
    <row r="25" spans="2:29" x14ac:dyDescent="0.25">
      <c r="B25" s="65" t="s">
        <v>852</v>
      </c>
      <c r="C25">
        <f t="shared" si="3"/>
        <v>2</v>
      </c>
      <c r="D25" t="str">
        <f t="shared" si="4"/>
        <v/>
      </c>
      <c r="E25">
        <f t="shared" si="5"/>
        <v>2</v>
      </c>
      <c r="F25" t="str">
        <f t="shared" si="6"/>
        <v/>
      </c>
      <c r="G25">
        <f t="shared" si="7"/>
        <v>2</v>
      </c>
      <c r="H25" t="str">
        <f t="shared" si="8"/>
        <v/>
      </c>
      <c r="J25" t="str">
        <f t="shared" si="0"/>
        <v>--</v>
      </c>
      <c r="K25" t="str">
        <f t="shared" si="1"/>
        <v>--</v>
      </c>
      <c r="L25" t="str">
        <f t="shared" si="2"/>
        <v/>
      </c>
      <c r="M25" t="e">
        <f t="shared" si="9"/>
        <v>#N/A</v>
      </c>
      <c r="P25" s="75"/>
      <c r="Q25" s="76"/>
      <c r="R25" s="77"/>
      <c r="T25">
        <f t="shared" si="10"/>
        <v>0</v>
      </c>
      <c r="AB25" t="s">
        <v>569</v>
      </c>
      <c r="AC25" t="s">
        <v>586</v>
      </c>
    </row>
    <row r="26" spans="2:29" x14ac:dyDescent="0.25">
      <c r="B26" s="65">
        <v>0</v>
      </c>
      <c r="C26">
        <f t="shared" si="3"/>
        <v>2</v>
      </c>
      <c r="D26" t="str">
        <f t="shared" si="4"/>
        <v/>
      </c>
      <c r="E26">
        <f t="shared" si="5"/>
        <v>2</v>
      </c>
      <c r="F26" t="str">
        <f t="shared" si="6"/>
        <v/>
      </c>
      <c r="G26">
        <f t="shared" si="7"/>
        <v>2</v>
      </c>
      <c r="H26" t="str">
        <f t="shared" si="8"/>
        <v/>
      </c>
      <c r="J26" t="str">
        <f t="shared" si="0"/>
        <v>--</v>
      </c>
      <c r="K26" t="str">
        <f t="shared" si="1"/>
        <v>--</v>
      </c>
      <c r="L26" t="str">
        <f t="shared" si="2"/>
        <v/>
      </c>
      <c r="M26" t="e">
        <f t="shared" si="9"/>
        <v>#N/A</v>
      </c>
      <c r="P26" s="72"/>
      <c r="Q26" s="73"/>
      <c r="R26" s="74"/>
      <c r="T26">
        <f t="shared" si="10"/>
        <v>0</v>
      </c>
      <c r="AB26" t="s">
        <v>570</v>
      </c>
      <c r="AC26" t="s">
        <v>587</v>
      </c>
    </row>
    <row r="27" spans="2:29" x14ac:dyDescent="0.25">
      <c r="B27" s="65" t="s">
        <v>987</v>
      </c>
      <c r="C27">
        <f t="shared" si="3"/>
        <v>2</v>
      </c>
      <c r="D27" t="str">
        <f t="shared" si="4"/>
        <v/>
      </c>
      <c r="E27">
        <f t="shared" si="5"/>
        <v>2</v>
      </c>
      <c r="F27" t="str">
        <f t="shared" si="6"/>
        <v/>
      </c>
      <c r="G27">
        <f t="shared" si="7"/>
        <v>2</v>
      </c>
      <c r="H27" t="str">
        <f t="shared" si="8"/>
        <v/>
      </c>
      <c r="J27" t="str">
        <f t="shared" si="0"/>
        <v>--</v>
      </c>
      <c r="K27" t="str">
        <f t="shared" si="1"/>
        <v>--</v>
      </c>
      <c r="L27" t="str">
        <f t="shared" si="2"/>
        <v/>
      </c>
      <c r="M27" t="e">
        <f t="shared" si="9"/>
        <v>#N/A</v>
      </c>
      <c r="P27" s="75"/>
      <c r="Q27" s="76"/>
      <c r="R27" s="77"/>
      <c r="T27">
        <f t="shared" si="10"/>
        <v>0</v>
      </c>
      <c r="AB27" t="s">
        <v>571</v>
      </c>
      <c r="AC27" t="s">
        <v>588</v>
      </c>
    </row>
    <row r="28" spans="2:29" x14ac:dyDescent="0.25">
      <c r="B28" s="65" t="s">
        <v>989</v>
      </c>
      <c r="C28">
        <f t="shared" si="3"/>
        <v>2</v>
      </c>
      <c r="D28" t="str">
        <f t="shared" si="4"/>
        <v/>
      </c>
      <c r="E28">
        <f t="shared" si="5"/>
        <v>2</v>
      </c>
      <c r="F28" t="str">
        <f t="shared" si="6"/>
        <v/>
      </c>
      <c r="G28">
        <f t="shared" si="7"/>
        <v>2</v>
      </c>
      <c r="H28" t="str">
        <f t="shared" si="8"/>
        <v/>
      </c>
      <c r="J28" t="str">
        <f t="shared" si="0"/>
        <v>--</v>
      </c>
      <c r="K28" t="str">
        <f t="shared" si="1"/>
        <v>--</v>
      </c>
      <c r="L28" t="str">
        <f t="shared" si="2"/>
        <v/>
      </c>
      <c r="M28" t="e">
        <f t="shared" si="9"/>
        <v>#N/A</v>
      </c>
      <c r="P28" s="72"/>
      <c r="Q28" s="73"/>
      <c r="R28" s="74"/>
      <c r="T28">
        <f t="shared" si="10"/>
        <v>0</v>
      </c>
      <c r="AB28" t="s">
        <v>572</v>
      </c>
      <c r="AC28" t="s">
        <v>589</v>
      </c>
    </row>
    <row r="29" spans="2:29" x14ac:dyDescent="0.25">
      <c r="B29" s="65" t="s">
        <v>757</v>
      </c>
      <c r="C29">
        <f t="shared" si="3"/>
        <v>2</v>
      </c>
      <c r="D29" t="str">
        <f t="shared" si="4"/>
        <v/>
      </c>
      <c r="E29">
        <f t="shared" si="5"/>
        <v>2</v>
      </c>
      <c r="F29" t="str">
        <f t="shared" si="6"/>
        <v/>
      </c>
      <c r="G29">
        <f t="shared" si="7"/>
        <v>2</v>
      </c>
      <c r="H29" t="str">
        <f t="shared" si="8"/>
        <v/>
      </c>
      <c r="J29" t="str">
        <f t="shared" si="0"/>
        <v>--</v>
      </c>
      <c r="K29" t="str">
        <f t="shared" si="1"/>
        <v>--</v>
      </c>
      <c r="L29" t="str">
        <f t="shared" si="2"/>
        <v/>
      </c>
      <c r="M29" t="e">
        <f t="shared" si="9"/>
        <v>#N/A</v>
      </c>
      <c r="P29" s="75"/>
      <c r="Q29" s="76"/>
      <c r="R29" s="77"/>
      <c r="T29">
        <f t="shared" si="10"/>
        <v>0</v>
      </c>
      <c r="AB29" t="s">
        <v>573</v>
      </c>
      <c r="AC29" t="s">
        <v>590</v>
      </c>
    </row>
    <row r="30" spans="2:29" x14ac:dyDescent="0.25">
      <c r="B30" s="65">
        <v>0</v>
      </c>
      <c r="C30">
        <f t="shared" si="3"/>
        <v>2</v>
      </c>
      <c r="D30" t="str">
        <f t="shared" si="4"/>
        <v/>
      </c>
      <c r="E30">
        <f t="shared" si="5"/>
        <v>2</v>
      </c>
      <c r="F30" t="str">
        <f t="shared" si="6"/>
        <v/>
      </c>
      <c r="G30">
        <f t="shared" si="7"/>
        <v>2</v>
      </c>
      <c r="H30" t="str">
        <f t="shared" si="8"/>
        <v/>
      </c>
      <c r="J30" t="str">
        <f t="shared" si="0"/>
        <v>--</v>
      </c>
      <c r="K30" t="str">
        <f t="shared" si="1"/>
        <v>--</v>
      </c>
      <c r="L30" t="str">
        <f t="shared" si="2"/>
        <v/>
      </c>
      <c r="M30" t="e">
        <f t="shared" si="9"/>
        <v>#N/A</v>
      </c>
      <c r="P30" s="72"/>
      <c r="Q30" s="73"/>
      <c r="R30" s="74"/>
      <c r="T30">
        <f t="shared" si="10"/>
        <v>0</v>
      </c>
      <c r="AB30" t="s">
        <v>574</v>
      </c>
      <c r="AC30" t="s">
        <v>591</v>
      </c>
    </row>
    <row r="31" spans="2:29" x14ac:dyDescent="0.25">
      <c r="B31" s="65" t="s">
        <v>847</v>
      </c>
      <c r="C31">
        <f t="shared" si="3"/>
        <v>2</v>
      </c>
      <c r="D31" t="str">
        <f t="shared" si="4"/>
        <v/>
      </c>
      <c r="E31">
        <f t="shared" si="5"/>
        <v>2</v>
      </c>
      <c r="F31" t="str">
        <f t="shared" si="6"/>
        <v/>
      </c>
      <c r="G31">
        <f t="shared" si="7"/>
        <v>2</v>
      </c>
      <c r="H31" t="str">
        <f t="shared" si="8"/>
        <v/>
      </c>
      <c r="J31" t="str">
        <f t="shared" si="0"/>
        <v>--</v>
      </c>
      <c r="K31" t="str">
        <f t="shared" si="1"/>
        <v>--</v>
      </c>
      <c r="L31" t="str">
        <f t="shared" si="2"/>
        <v/>
      </c>
      <c r="M31" t="e">
        <f t="shared" si="9"/>
        <v>#N/A</v>
      </c>
      <c r="P31" s="75"/>
      <c r="Q31" s="76"/>
      <c r="R31" s="77"/>
      <c r="T31">
        <f t="shared" si="10"/>
        <v>0</v>
      </c>
      <c r="AB31" t="s">
        <v>575</v>
      </c>
      <c r="AC31" t="s">
        <v>592</v>
      </c>
    </row>
    <row r="32" spans="2:29" x14ac:dyDescent="0.25">
      <c r="B32" s="65" t="s">
        <v>848</v>
      </c>
      <c r="C32">
        <f t="shared" si="3"/>
        <v>2</v>
      </c>
      <c r="D32" t="str">
        <f t="shared" si="4"/>
        <v/>
      </c>
      <c r="E32">
        <f t="shared" si="5"/>
        <v>2</v>
      </c>
      <c r="F32" t="str">
        <f t="shared" si="6"/>
        <v/>
      </c>
      <c r="G32">
        <f t="shared" si="7"/>
        <v>2</v>
      </c>
      <c r="H32" t="str">
        <f t="shared" si="8"/>
        <v/>
      </c>
      <c r="J32" t="str">
        <f t="shared" si="0"/>
        <v>--</v>
      </c>
      <c r="K32" t="str">
        <f t="shared" si="1"/>
        <v>--</v>
      </c>
      <c r="L32" t="str">
        <f t="shared" si="2"/>
        <v/>
      </c>
      <c r="M32" t="e">
        <f t="shared" si="9"/>
        <v>#N/A</v>
      </c>
      <c r="P32" s="72"/>
      <c r="Q32" s="73"/>
      <c r="R32" s="74"/>
      <c r="T32">
        <f t="shared" si="10"/>
        <v>0</v>
      </c>
      <c r="AB32" t="s">
        <v>576</v>
      </c>
      <c r="AC32" t="s">
        <v>593</v>
      </c>
    </row>
    <row r="33" spans="2:29" x14ac:dyDescent="0.25">
      <c r="B33" s="65">
        <v>0</v>
      </c>
      <c r="C33">
        <f t="shared" si="3"/>
        <v>2</v>
      </c>
      <c r="D33" t="str">
        <f t="shared" si="4"/>
        <v/>
      </c>
      <c r="E33">
        <f t="shared" si="5"/>
        <v>2</v>
      </c>
      <c r="F33" t="str">
        <f t="shared" si="6"/>
        <v/>
      </c>
      <c r="G33">
        <f t="shared" si="7"/>
        <v>2</v>
      </c>
      <c r="H33" t="str">
        <f t="shared" si="8"/>
        <v/>
      </c>
      <c r="J33" t="str">
        <f t="shared" si="0"/>
        <v>--</v>
      </c>
      <c r="K33" t="str">
        <f t="shared" si="1"/>
        <v>--</v>
      </c>
      <c r="L33" t="str">
        <f t="shared" si="2"/>
        <v/>
      </c>
      <c r="M33" t="e">
        <f t="shared" si="9"/>
        <v>#N/A</v>
      </c>
      <c r="P33" s="75"/>
      <c r="Q33" s="76"/>
      <c r="R33" s="77"/>
      <c r="T33">
        <f t="shared" si="10"/>
        <v>0</v>
      </c>
      <c r="AB33" t="s">
        <v>595</v>
      </c>
      <c r="AC33" t="s">
        <v>604</v>
      </c>
    </row>
    <row r="34" spans="2:29" x14ac:dyDescent="0.25">
      <c r="B34" s="65" t="s">
        <v>987</v>
      </c>
      <c r="C34">
        <f t="shared" si="3"/>
        <v>2</v>
      </c>
      <c r="D34" t="str">
        <f t="shared" si="4"/>
        <v/>
      </c>
      <c r="E34">
        <f t="shared" si="5"/>
        <v>2</v>
      </c>
      <c r="F34" t="str">
        <f t="shared" si="6"/>
        <v/>
      </c>
      <c r="G34">
        <f t="shared" si="7"/>
        <v>2</v>
      </c>
      <c r="H34" t="str">
        <f t="shared" si="8"/>
        <v/>
      </c>
      <c r="J34" t="str">
        <f t="shared" si="0"/>
        <v>--</v>
      </c>
      <c r="K34" t="str">
        <f t="shared" si="1"/>
        <v>--</v>
      </c>
      <c r="L34" t="str">
        <f t="shared" si="2"/>
        <v/>
      </c>
      <c r="M34" t="e">
        <f t="shared" si="9"/>
        <v>#N/A</v>
      </c>
      <c r="P34" s="72"/>
      <c r="Q34" s="73"/>
      <c r="R34" s="74"/>
      <c r="T34">
        <f t="shared" si="10"/>
        <v>0</v>
      </c>
      <c r="AB34" t="s">
        <v>596</v>
      </c>
      <c r="AC34" t="s">
        <v>605</v>
      </c>
    </row>
    <row r="35" spans="2:29" x14ac:dyDescent="0.25">
      <c r="B35" s="65" t="s">
        <v>990</v>
      </c>
      <c r="C35">
        <f t="shared" si="3"/>
        <v>2</v>
      </c>
      <c r="D35" t="str">
        <f t="shared" si="4"/>
        <v/>
      </c>
      <c r="E35">
        <f t="shared" si="5"/>
        <v>2</v>
      </c>
      <c r="F35" t="str">
        <f t="shared" si="6"/>
        <v/>
      </c>
      <c r="G35">
        <f t="shared" si="7"/>
        <v>2</v>
      </c>
      <c r="H35" t="str">
        <f t="shared" si="8"/>
        <v/>
      </c>
      <c r="J35" t="str">
        <f t="shared" si="0"/>
        <v>--</v>
      </c>
      <c r="K35" t="str">
        <f t="shared" si="1"/>
        <v>--</v>
      </c>
      <c r="L35" t="str">
        <f t="shared" si="2"/>
        <v/>
      </c>
      <c r="M35" t="e">
        <f t="shared" si="9"/>
        <v>#N/A</v>
      </c>
      <c r="P35" s="75"/>
      <c r="Q35" s="76"/>
      <c r="R35" s="77"/>
      <c r="T35">
        <f t="shared" si="10"/>
        <v>0</v>
      </c>
      <c r="AB35" t="s">
        <v>597</v>
      </c>
      <c r="AC35" t="s">
        <v>612</v>
      </c>
    </row>
    <row r="36" spans="2:29" x14ac:dyDescent="0.25">
      <c r="B36" s="65" t="s">
        <v>991</v>
      </c>
      <c r="C36">
        <f t="shared" si="3"/>
        <v>2</v>
      </c>
      <c r="D36" t="str">
        <f t="shared" si="4"/>
        <v/>
      </c>
      <c r="E36">
        <f t="shared" si="5"/>
        <v>2</v>
      </c>
      <c r="F36" t="str">
        <f t="shared" si="6"/>
        <v/>
      </c>
      <c r="G36">
        <f t="shared" si="7"/>
        <v>2</v>
      </c>
      <c r="H36" t="str">
        <f t="shared" si="8"/>
        <v/>
      </c>
      <c r="J36" t="str">
        <f t="shared" si="0"/>
        <v>--</v>
      </c>
      <c r="K36" t="str">
        <f t="shared" si="1"/>
        <v>--</v>
      </c>
      <c r="L36" t="str">
        <f t="shared" si="2"/>
        <v/>
      </c>
      <c r="M36" t="e">
        <f t="shared" si="9"/>
        <v>#N/A</v>
      </c>
      <c r="P36" s="72"/>
      <c r="Q36" s="73"/>
      <c r="R36" s="74"/>
      <c r="T36">
        <f t="shared" si="10"/>
        <v>0</v>
      </c>
      <c r="AB36" t="s">
        <v>598</v>
      </c>
      <c r="AC36" t="s">
        <v>606</v>
      </c>
    </row>
    <row r="37" spans="2:29" x14ac:dyDescent="0.25">
      <c r="B37" s="65">
        <v>0</v>
      </c>
      <c r="C37">
        <f t="shared" si="3"/>
        <v>2</v>
      </c>
      <c r="D37" t="str">
        <f t="shared" si="4"/>
        <v/>
      </c>
      <c r="E37">
        <f t="shared" si="5"/>
        <v>2</v>
      </c>
      <c r="F37" t="str">
        <f t="shared" si="6"/>
        <v/>
      </c>
      <c r="G37">
        <f t="shared" si="7"/>
        <v>2</v>
      </c>
      <c r="H37" t="str">
        <f t="shared" si="8"/>
        <v/>
      </c>
      <c r="J37" t="str">
        <f t="shared" si="0"/>
        <v>--</v>
      </c>
      <c r="K37" t="str">
        <f t="shared" si="1"/>
        <v>--</v>
      </c>
      <c r="L37" t="str">
        <f t="shared" si="2"/>
        <v/>
      </c>
      <c r="M37" t="e">
        <f t="shared" si="9"/>
        <v>#N/A</v>
      </c>
      <c r="P37" s="75"/>
      <c r="Q37" s="76"/>
      <c r="R37" s="77"/>
      <c r="T37">
        <f t="shared" si="10"/>
        <v>0</v>
      </c>
      <c r="AB37" t="s">
        <v>599</v>
      </c>
      <c r="AC37" t="s">
        <v>607</v>
      </c>
    </row>
    <row r="38" spans="2:29" x14ac:dyDescent="0.25">
      <c r="B38" s="65" t="s">
        <v>789</v>
      </c>
      <c r="C38">
        <f t="shared" si="3"/>
        <v>2</v>
      </c>
      <c r="D38" t="str">
        <f t="shared" si="4"/>
        <v/>
      </c>
      <c r="E38">
        <f t="shared" si="5"/>
        <v>2</v>
      </c>
      <c r="F38" t="str">
        <f t="shared" si="6"/>
        <v/>
      </c>
      <c r="G38">
        <f t="shared" si="7"/>
        <v>2</v>
      </c>
      <c r="H38" t="str">
        <f t="shared" si="8"/>
        <v/>
      </c>
      <c r="J38" t="str">
        <f t="shared" si="0"/>
        <v>--</v>
      </c>
      <c r="K38" t="str">
        <f t="shared" si="1"/>
        <v>--</v>
      </c>
      <c r="L38" t="str">
        <f t="shared" si="2"/>
        <v/>
      </c>
      <c r="M38" t="e">
        <f t="shared" si="9"/>
        <v>#N/A</v>
      </c>
      <c r="P38" s="72"/>
      <c r="Q38" s="73"/>
      <c r="R38" s="74"/>
      <c r="T38">
        <f t="shared" si="10"/>
        <v>0</v>
      </c>
      <c r="AB38" t="s">
        <v>600</v>
      </c>
      <c r="AC38" t="s">
        <v>608</v>
      </c>
    </row>
    <row r="39" spans="2:29" x14ac:dyDescent="0.25">
      <c r="B39" s="65" t="s">
        <v>790</v>
      </c>
      <c r="C39">
        <f t="shared" si="3"/>
        <v>2</v>
      </c>
      <c r="D39" t="str">
        <f t="shared" si="4"/>
        <v/>
      </c>
      <c r="E39">
        <f t="shared" si="5"/>
        <v>2</v>
      </c>
      <c r="F39" t="str">
        <f t="shared" si="6"/>
        <v/>
      </c>
      <c r="G39">
        <f t="shared" si="7"/>
        <v>2</v>
      </c>
      <c r="H39" t="str">
        <f t="shared" si="8"/>
        <v/>
      </c>
      <c r="J39" t="str">
        <f t="shared" si="0"/>
        <v>--</v>
      </c>
      <c r="K39" t="str">
        <f t="shared" si="1"/>
        <v>--</v>
      </c>
      <c r="L39" t="str">
        <f t="shared" si="2"/>
        <v/>
      </c>
      <c r="M39" t="e">
        <f t="shared" si="9"/>
        <v>#N/A</v>
      </c>
      <c r="P39" s="75"/>
      <c r="Q39" s="76"/>
      <c r="R39" s="77"/>
      <c r="T39">
        <f t="shared" si="10"/>
        <v>0</v>
      </c>
      <c r="AB39" t="s">
        <v>601</v>
      </c>
      <c r="AC39" t="s">
        <v>609</v>
      </c>
    </row>
    <row r="40" spans="2:29" x14ac:dyDescent="0.25">
      <c r="B40" s="65">
        <v>0</v>
      </c>
      <c r="C40">
        <f t="shared" si="3"/>
        <v>2</v>
      </c>
      <c r="D40" t="str">
        <f t="shared" si="4"/>
        <v/>
      </c>
      <c r="E40">
        <f t="shared" si="5"/>
        <v>2</v>
      </c>
      <c r="F40" t="str">
        <f t="shared" si="6"/>
        <v/>
      </c>
      <c r="G40">
        <f t="shared" si="7"/>
        <v>2</v>
      </c>
      <c r="H40" t="str">
        <f t="shared" si="8"/>
        <v/>
      </c>
      <c r="J40" t="str">
        <f t="shared" si="0"/>
        <v>--</v>
      </c>
      <c r="K40" t="str">
        <f t="shared" si="1"/>
        <v>--</v>
      </c>
      <c r="L40" t="str">
        <f t="shared" si="2"/>
        <v/>
      </c>
      <c r="M40" t="e">
        <f t="shared" si="9"/>
        <v>#N/A</v>
      </c>
      <c r="P40" s="72"/>
      <c r="Q40" s="73"/>
      <c r="R40" s="74"/>
      <c r="T40">
        <f t="shared" si="10"/>
        <v>0</v>
      </c>
      <c r="AB40" t="s">
        <v>602</v>
      </c>
      <c r="AC40" t="s">
        <v>610</v>
      </c>
    </row>
    <row r="41" spans="2:29" x14ac:dyDescent="0.25">
      <c r="B41" s="65" t="s">
        <v>987</v>
      </c>
      <c r="C41">
        <f t="shared" si="3"/>
        <v>2</v>
      </c>
      <c r="D41" t="str">
        <f t="shared" si="4"/>
        <v/>
      </c>
      <c r="E41">
        <f t="shared" si="5"/>
        <v>2</v>
      </c>
      <c r="F41" t="str">
        <f t="shared" si="6"/>
        <v/>
      </c>
      <c r="G41">
        <f t="shared" si="7"/>
        <v>2</v>
      </c>
      <c r="H41" t="str">
        <f t="shared" si="8"/>
        <v/>
      </c>
      <c r="J41" t="str">
        <f t="shared" si="0"/>
        <v>--</v>
      </c>
      <c r="K41" t="str">
        <f t="shared" si="1"/>
        <v>--</v>
      </c>
      <c r="L41" t="str">
        <f t="shared" si="2"/>
        <v/>
      </c>
      <c r="M41" t="e">
        <f t="shared" si="9"/>
        <v>#N/A</v>
      </c>
      <c r="P41" s="75"/>
      <c r="Q41" s="76"/>
      <c r="R41" s="77"/>
      <c r="T41">
        <f t="shared" si="10"/>
        <v>0</v>
      </c>
      <c r="AB41" t="s">
        <v>603</v>
      </c>
      <c r="AC41" t="s">
        <v>611</v>
      </c>
    </row>
    <row r="42" spans="2:29" x14ac:dyDescent="0.25">
      <c r="B42" s="65" t="s">
        <v>785</v>
      </c>
      <c r="C42">
        <f t="shared" si="3"/>
        <v>2</v>
      </c>
      <c r="D42" t="str">
        <f t="shared" si="4"/>
        <v/>
      </c>
      <c r="E42">
        <f t="shared" si="5"/>
        <v>2</v>
      </c>
      <c r="F42" t="str">
        <f t="shared" si="6"/>
        <v/>
      </c>
      <c r="G42">
        <f t="shared" si="7"/>
        <v>2</v>
      </c>
      <c r="H42" t="str">
        <f t="shared" si="8"/>
        <v/>
      </c>
      <c r="J42" t="str">
        <f t="shared" si="0"/>
        <v>--</v>
      </c>
      <c r="K42" t="str">
        <f t="shared" si="1"/>
        <v>--</v>
      </c>
      <c r="L42" t="str">
        <f t="shared" si="2"/>
        <v/>
      </c>
      <c r="M42" t="e">
        <f t="shared" si="9"/>
        <v>#N/A</v>
      </c>
      <c r="P42" s="72"/>
      <c r="Q42" s="73"/>
      <c r="R42" s="74"/>
      <c r="T42">
        <f t="shared" si="10"/>
        <v>0</v>
      </c>
      <c r="AB42" t="s">
        <v>613</v>
      </c>
      <c r="AC42" t="s">
        <v>620</v>
      </c>
    </row>
    <row r="43" spans="2:29" x14ac:dyDescent="0.25">
      <c r="B43" s="65" t="s">
        <v>786</v>
      </c>
      <c r="C43">
        <f t="shared" si="3"/>
        <v>2</v>
      </c>
      <c r="D43" t="str">
        <f t="shared" si="4"/>
        <v/>
      </c>
      <c r="E43">
        <f t="shared" si="5"/>
        <v>2</v>
      </c>
      <c r="F43" t="str">
        <f t="shared" si="6"/>
        <v/>
      </c>
      <c r="G43">
        <f t="shared" si="7"/>
        <v>2</v>
      </c>
      <c r="H43" t="str">
        <f t="shared" si="8"/>
        <v/>
      </c>
      <c r="J43" t="str">
        <f t="shared" si="0"/>
        <v>--</v>
      </c>
      <c r="K43" t="str">
        <f t="shared" si="1"/>
        <v>--</v>
      </c>
      <c r="L43" t="str">
        <f t="shared" si="2"/>
        <v/>
      </c>
      <c r="M43" t="e">
        <f t="shared" si="9"/>
        <v>#N/A</v>
      </c>
      <c r="P43" s="75"/>
      <c r="Q43" s="76"/>
      <c r="R43" s="77"/>
      <c r="T43">
        <f t="shared" si="10"/>
        <v>0</v>
      </c>
      <c r="AB43" t="s">
        <v>614</v>
      </c>
      <c r="AC43" t="s">
        <v>621</v>
      </c>
    </row>
    <row r="44" spans="2:29" x14ac:dyDescent="0.25">
      <c r="B44" s="65">
        <v>0</v>
      </c>
      <c r="C44">
        <f t="shared" si="3"/>
        <v>2</v>
      </c>
      <c r="D44" t="str">
        <f t="shared" si="4"/>
        <v/>
      </c>
      <c r="E44">
        <f t="shared" si="5"/>
        <v>2</v>
      </c>
      <c r="F44" t="str">
        <f t="shared" si="6"/>
        <v/>
      </c>
      <c r="G44">
        <f t="shared" si="7"/>
        <v>2</v>
      </c>
      <c r="H44" t="str">
        <f t="shared" si="8"/>
        <v/>
      </c>
      <c r="J44" t="str">
        <f t="shared" si="0"/>
        <v>--</v>
      </c>
      <c r="K44" t="str">
        <f t="shared" si="1"/>
        <v>--</v>
      </c>
      <c r="L44" t="str">
        <f t="shared" si="2"/>
        <v/>
      </c>
      <c r="M44" t="e">
        <f t="shared" si="9"/>
        <v>#N/A</v>
      </c>
      <c r="P44" s="72"/>
      <c r="Q44" s="73"/>
      <c r="R44" s="74"/>
      <c r="T44">
        <f t="shared" si="10"/>
        <v>0</v>
      </c>
      <c r="AB44" t="s">
        <v>615</v>
      </c>
      <c r="AC44" t="s">
        <v>622</v>
      </c>
    </row>
    <row r="45" spans="2:29" x14ac:dyDescent="0.25">
      <c r="B45" s="65" t="s">
        <v>853</v>
      </c>
      <c r="C45">
        <f t="shared" si="3"/>
        <v>2</v>
      </c>
      <c r="D45" t="str">
        <f t="shared" si="4"/>
        <v/>
      </c>
      <c r="E45">
        <f t="shared" si="5"/>
        <v>2</v>
      </c>
      <c r="F45" t="str">
        <f t="shared" si="6"/>
        <v/>
      </c>
      <c r="G45">
        <f t="shared" si="7"/>
        <v>2</v>
      </c>
      <c r="H45" t="str">
        <f t="shared" si="8"/>
        <v/>
      </c>
      <c r="J45" t="str">
        <f t="shared" si="0"/>
        <v>--</v>
      </c>
      <c r="K45" t="str">
        <f t="shared" si="1"/>
        <v>--</v>
      </c>
      <c r="L45" t="str">
        <f t="shared" si="2"/>
        <v/>
      </c>
      <c r="M45" t="e">
        <f t="shared" si="9"/>
        <v>#N/A</v>
      </c>
      <c r="P45" s="75"/>
      <c r="Q45" s="76"/>
      <c r="R45" s="77"/>
      <c r="T45">
        <f t="shared" si="10"/>
        <v>0</v>
      </c>
      <c r="AB45" t="s">
        <v>616</v>
      </c>
      <c r="AC45" t="s">
        <v>623</v>
      </c>
    </row>
    <row r="46" spans="2:29" x14ac:dyDescent="0.25">
      <c r="B46" s="65" t="s">
        <v>854</v>
      </c>
      <c r="C46">
        <f t="shared" si="3"/>
        <v>2</v>
      </c>
      <c r="D46" t="str">
        <f t="shared" si="4"/>
        <v/>
      </c>
      <c r="E46">
        <f t="shared" si="5"/>
        <v>2</v>
      </c>
      <c r="F46" t="str">
        <f t="shared" si="6"/>
        <v/>
      </c>
      <c r="G46">
        <f t="shared" si="7"/>
        <v>2</v>
      </c>
      <c r="H46" t="str">
        <f t="shared" si="8"/>
        <v/>
      </c>
      <c r="J46" t="str">
        <f t="shared" si="0"/>
        <v>--</v>
      </c>
      <c r="K46" t="str">
        <f t="shared" si="1"/>
        <v>--</v>
      </c>
      <c r="L46" t="str">
        <f t="shared" si="2"/>
        <v/>
      </c>
      <c r="M46" t="e">
        <f t="shared" si="9"/>
        <v>#N/A</v>
      </c>
      <c r="P46" s="72"/>
      <c r="Q46" s="73"/>
      <c r="R46" s="74"/>
      <c r="T46">
        <f t="shared" si="10"/>
        <v>0</v>
      </c>
      <c r="AB46" t="s">
        <v>617</v>
      </c>
      <c r="AC46" t="s">
        <v>624</v>
      </c>
    </row>
    <row r="47" spans="2:29" x14ac:dyDescent="0.25">
      <c r="B47" s="65">
        <v>0</v>
      </c>
      <c r="C47">
        <f t="shared" si="3"/>
        <v>2</v>
      </c>
      <c r="D47" t="str">
        <f t="shared" si="4"/>
        <v/>
      </c>
      <c r="E47">
        <f t="shared" si="5"/>
        <v>2</v>
      </c>
      <c r="F47" t="str">
        <f t="shared" si="6"/>
        <v/>
      </c>
      <c r="G47">
        <f t="shared" si="7"/>
        <v>2</v>
      </c>
      <c r="H47" t="str">
        <f t="shared" si="8"/>
        <v/>
      </c>
      <c r="J47" t="str">
        <f t="shared" si="0"/>
        <v>--</v>
      </c>
      <c r="K47" t="str">
        <f t="shared" si="1"/>
        <v>--</v>
      </c>
      <c r="L47" t="str">
        <f t="shared" si="2"/>
        <v/>
      </c>
      <c r="M47" t="e">
        <f t="shared" si="9"/>
        <v>#N/A</v>
      </c>
      <c r="P47" s="75"/>
      <c r="Q47" s="76"/>
      <c r="R47" s="77"/>
      <c r="T47">
        <f t="shared" si="10"/>
        <v>0</v>
      </c>
      <c r="AB47" t="s">
        <v>618</v>
      </c>
      <c r="AC47" t="s">
        <v>625</v>
      </c>
    </row>
    <row r="48" spans="2:29" x14ac:dyDescent="0.25">
      <c r="B48" s="65" t="s">
        <v>987</v>
      </c>
      <c r="C48">
        <f t="shared" si="3"/>
        <v>2</v>
      </c>
      <c r="D48" t="str">
        <f t="shared" si="4"/>
        <v/>
      </c>
      <c r="E48">
        <f t="shared" si="5"/>
        <v>2</v>
      </c>
      <c r="F48" t="str">
        <f t="shared" si="6"/>
        <v/>
      </c>
      <c r="G48">
        <f t="shared" si="7"/>
        <v>2</v>
      </c>
      <c r="H48" t="str">
        <f t="shared" si="8"/>
        <v/>
      </c>
      <c r="J48" t="str">
        <f t="shared" si="0"/>
        <v>--</v>
      </c>
      <c r="K48" t="str">
        <f t="shared" si="1"/>
        <v>--</v>
      </c>
      <c r="L48" t="str">
        <f t="shared" si="2"/>
        <v/>
      </c>
      <c r="M48" t="e">
        <f t="shared" si="9"/>
        <v>#N/A</v>
      </c>
      <c r="P48" s="72"/>
      <c r="Q48" s="73"/>
      <c r="R48" s="74"/>
      <c r="T48">
        <f t="shared" si="10"/>
        <v>0</v>
      </c>
      <c r="AB48" t="s">
        <v>619</v>
      </c>
      <c r="AC48" t="s">
        <v>626</v>
      </c>
    </row>
    <row r="49" spans="2:29" x14ac:dyDescent="0.25">
      <c r="B49" s="65" t="s">
        <v>992</v>
      </c>
      <c r="C49">
        <f t="shared" si="3"/>
        <v>2</v>
      </c>
      <c r="D49" t="str">
        <f t="shared" si="4"/>
        <v/>
      </c>
      <c r="E49">
        <f t="shared" si="5"/>
        <v>2</v>
      </c>
      <c r="F49" t="str">
        <f t="shared" si="6"/>
        <v/>
      </c>
      <c r="G49">
        <f t="shared" si="7"/>
        <v>2</v>
      </c>
      <c r="H49" t="str">
        <f t="shared" si="8"/>
        <v/>
      </c>
      <c r="J49" t="str">
        <f t="shared" si="0"/>
        <v>--</v>
      </c>
      <c r="K49" t="str">
        <f t="shared" si="1"/>
        <v>--</v>
      </c>
      <c r="L49" t="str">
        <f t="shared" si="2"/>
        <v/>
      </c>
      <c r="M49" t="e">
        <f t="shared" si="9"/>
        <v>#N/A</v>
      </c>
      <c r="P49" s="75"/>
      <c r="Q49" s="76"/>
      <c r="R49" s="77"/>
      <c r="T49">
        <f t="shared" si="10"/>
        <v>0</v>
      </c>
      <c r="AB49" t="s">
        <v>627</v>
      </c>
      <c r="AC49" t="s">
        <v>642</v>
      </c>
    </row>
    <row r="50" spans="2:29" x14ac:dyDescent="0.25">
      <c r="B50" s="65">
        <v>-15</v>
      </c>
      <c r="C50">
        <f t="shared" si="3"/>
        <v>2</v>
      </c>
      <c r="D50" t="str">
        <f t="shared" si="4"/>
        <v/>
      </c>
      <c r="E50">
        <f t="shared" si="5"/>
        <v>2</v>
      </c>
      <c r="F50" t="str">
        <f t="shared" si="6"/>
        <v/>
      </c>
      <c r="G50">
        <f t="shared" si="7"/>
        <v>2</v>
      </c>
      <c r="H50" t="str">
        <f t="shared" si="8"/>
        <v/>
      </c>
      <c r="J50" t="str">
        <f t="shared" si="0"/>
        <v>--</v>
      </c>
      <c r="K50" t="str">
        <f t="shared" si="1"/>
        <v>--</v>
      </c>
      <c r="L50" t="str">
        <f t="shared" si="2"/>
        <v/>
      </c>
      <c r="M50" t="e">
        <f t="shared" si="9"/>
        <v>#N/A</v>
      </c>
      <c r="P50" s="72"/>
      <c r="Q50" s="73"/>
      <c r="R50" s="74"/>
      <c r="T50">
        <f t="shared" si="10"/>
        <v>0</v>
      </c>
      <c r="AB50" t="s">
        <v>628</v>
      </c>
      <c r="AC50" t="s">
        <v>643</v>
      </c>
    </row>
    <row r="51" spans="2:29" x14ac:dyDescent="0.25">
      <c r="B51" s="65" t="s">
        <v>993</v>
      </c>
      <c r="C51">
        <f t="shared" si="3"/>
        <v>2</v>
      </c>
      <c r="D51" t="str">
        <f t="shared" si="4"/>
        <v/>
      </c>
      <c r="E51">
        <f t="shared" si="5"/>
        <v>2</v>
      </c>
      <c r="F51" t="str">
        <f t="shared" si="6"/>
        <v/>
      </c>
      <c r="G51">
        <f t="shared" si="7"/>
        <v>2</v>
      </c>
      <c r="H51" t="str">
        <f t="shared" si="8"/>
        <v/>
      </c>
      <c r="J51" t="str">
        <f t="shared" si="0"/>
        <v>--</v>
      </c>
      <c r="K51" t="str">
        <f t="shared" si="1"/>
        <v>--</v>
      </c>
      <c r="L51" t="str">
        <f t="shared" si="2"/>
        <v/>
      </c>
      <c r="M51" t="e">
        <f t="shared" si="9"/>
        <v>#N/A</v>
      </c>
      <c r="P51" s="75"/>
      <c r="Q51" s="76"/>
      <c r="R51" s="77"/>
      <c r="T51">
        <f t="shared" si="10"/>
        <v>0</v>
      </c>
      <c r="AB51" t="s">
        <v>629</v>
      </c>
      <c r="AC51" t="s">
        <v>644</v>
      </c>
    </row>
    <row r="52" spans="2:29" x14ac:dyDescent="0.25">
      <c r="B52" s="65">
        <v>0</v>
      </c>
      <c r="C52">
        <f t="shared" si="3"/>
        <v>2</v>
      </c>
      <c r="D52" t="str">
        <f t="shared" si="4"/>
        <v/>
      </c>
      <c r="E52">
        <f t="shared" si="5"/>
        <v>2</v>
      </c>
      <c r="F52" t="str">
        <f t="shared" si="6"/>
        <v/>
      </c>
      <c r="G52">
        <f t="shared" si="7"/>
        <v>2</v>
      </c>
      <c r="H52" t="str">
        <f t="shared" si="8"/>
        <v/>
      </c>
      <c r="J52" t="str">
        <f t="shared" si="0"/>
        <v>--</v>
      </c>
      <c r="K52" t="str">
        <f t="shared" si="1"/>
        <v>--</v>
      </c>
      <c r="L52" t="str">
        <f t="shared" si="2"/>
        <v/>
      </c>
      <c r="M52" t="e">
        <f t="shared" si="9"/>
        <v>#N/A</v>
      </c>
      <c r="P52" s="72"/>
      <c r="Q52" s="73"/>
      <c r="R52" s="74"/>
      <c r="T52">
        <f t="shared" si="10"/>
        <v>0</v>
      </c>
      <c r="AB52" t="s">
        <v>527</v>
      </c>
      <c r="AC52" t="s">
        <v>645</v>
      </c>
    </row>
    <row r="53" spans="2:29" x14ac:dyDescent="0.25">
      <c r="B53" s="65" t="s">
        <v>994</v>
      </c>
      <c r="C53">
        <f t="shared" si="3"/>
        <v>2</v>
      </c>
      <c r="D53" t="str">
        <f t="shared" si="4"/>
        <v/>
      </c>
      <c r="E53">
        <f t="shared" si="5"/>
        <v>2</v>
      </c>
      <c r="F53" t="str">
        <f t="shared" si="6"/>
        <v/>
      </c>
      <c r="G53">
        <f t="shared" si="7"/>
        <v>2</v>
      </c>
      <c r="H53" t="str">
        <f t="shared" si="8"/>
        <v/>
      </c>
      <c r="J53" t="str">
        <f t="shared" si="0"/>
        <v>--</v>
      </c>
      <c r="K53" t="str">
        <f t="shared" si="1"/>
        <v>--</v>
      </c>
      <c r="L53" t="str">
        <f t="shared" si="2"/>
        <v/>
      </c>
      <c r="M53" t="e">
        <f t="shared" si="9"/>
        <v>#N/A</v>
      </c>
      <c r="P53" s="75"/>
      <c r="Q53" s="76"/>
      <c r="R53" s="77"/>
      <c r="T53">
        <f t="shared" si="10"/>
        <v>0</v>
      </c>
      <c r="AB53" t="s">
        <v>630</v>
      </c>
      <c r="AC53" t="s">
        <v>630</v>
      </c>
    </row>
    <row r="54" spans="2:29" x14ac:dyDescent="0.25">
      <c r="B54" s="65">
        <v>-22</v>
      </c>
      <c r="C54">
        <f t="shared" si="3"/>
        <v>2</v>
      </c>
      <c r="D54" t="str">
        <f t="shared" si="4"/>
        <v/>
      </c>
      <c r="E54">
        <f t="shared" si="5"/>
        <v>2</v>
      </c>
      <c r="F54" t="str">
        <f t="shared" si="6"/>
        <v/>
      </c>
      <c r="G54">
        <f t="shared" si="7"/>
        <v>2</v>
      </c>
      <c r="H54" t="str">
        <f t="shared" si="8"/>
        <v/>
      </c>
      <c r="J54" t="str">
        <f t="shared" si="0"/>
        <v>--</v>
      </c>
      <c r="K54" t="str">
        <f t="shared" si="1"/>
        <v>--</v>
      </c>
      <c r="L54" t="str">
        <f t="shared" si="2"/>
        <v/>
      </c>
      <c r="M54" t="e">
        <f t="shared" si="9"/>
        <v>#N/A</v>
      </c>
      <c r="P54" s="72"/>
      <c r="Q54" s="73"/>
      <c r="R54" s="74"/>
      <c r="T54">
        <f t="shared" si="10"/>
        <v>0</v>
      </c>
      <c r="AB54" t="s">
        <v>631</v>
      </c>
      <c r="AC54" t="s">
        <v>646</v>
      </c>
    </row>
    <row r="55" spans="2:29" x14ac:dyDescent="0.25">
      <c r="B55" s="65" t="s">
        <v>995</v>
      </c>
      <c r="C55">
        <f t="shared" si="3"/>
        <v>2</v>
      </c>
      <c r="D55" t="str">
        <f t="shared" si="4"/>
        <v/>
      </c>
      <c r="E55">
        <f t="shared" si="5"/>
        <v>2</v>
      </c>
      <c r="F55" t="str">
        <f t="shared" si="6"/>
        <v/>
      </c>
      <c r="G55">
        <f t="shared" si="7"/>
        <v>2</v>
      </c>
      <c r="H55" t="str">
        <f t="shared" si="8"/>
        <v/>
      </c>
      <c r="J55" t="str">
        <f t="shared" si="0"/>
        <v>--</v>
      </c>
      <c r="K55" t="str">
        <f t="shared" si="1"/>
        <v>--</v>
      </c>
      <c r="L55" t="str">
        <f t="shared" si="2"/>
        <v/>
      </c>
      <c r="M55" t="e">
        <f t="shared" si="9"/>
        <v>#N/A</v>
      </c>
      <c r="P55" s="75"/>
      <c r="Q55" s="76"/>
      <c r="R55" s="77"/>
      <c r="T55">
        <f t="shared" si="10"/>
        <v>0</v>
      </c>
      <c r="AB55" t="s">
        <v>632</v>
      </c>
      <c r="AC55" t="s">
        <v>647</v>
      </c>
    </row>
    <row r="56" spans="2:29" x14ac:dyDescent="0.25">
      <c r="B56" s="65">
        <v>0</v>
      </c>
      <c r="C56">
        <f t="shared" si="3"/>
        <v>2</v>
      </c>
      <c r="D56" t="str">
        <f t="shared" si="4"/>
        <v/>
      </c>
      <c r="E56">
        <f t="shared" si="5"/>
        <v>2</v>
      </c>
      <c r="F56" t="str">
        <f t="shared" si="6"/>
        <v/>
      </c>
      <c r="G56">
        <f t="shared" si="7"/>
        <v>2</v>
      </c>
      <c r="H56" t="str">
        <f t="shared" si="8"/>
        <v/>
      </c>
      <c r="J56" t="str">
        <f t="shared" si="0"/>
        <v>--</v>
      </c>
      <c r="K56" t="str">
        <f t="shared" si="1"/>
        <v>--</v>
      </c>
      <c r="L56" t="str">
        <f t="shared" si="2"/>
        <v/>
      </c>
      <c r="M56" t="e">
        <f t="shared" si="9"/>
        <v>#N/A</v>
      </c>
      <c r="P56" s="72"/>
      <c r="Q56" s="73"/>
      <c r="R56" s="74"/>
      <c r="T56">
        <f t="shared" si="10"/>
        <v>0</v>
      </c>
      <c r="AB56" t="s">
        <v>633</v>
      </c>
      <c r="AC56" t="s">
        <v>648</v>
      </c>
    </row>
    <row r="57" spans="2:29" x14ac:dyDescent="0.25">
      <c r="B57" s="65" t="s">
        <v>987</v>
      </c>
      <c r="C57">
        <f t="shared" si="3"/>
        <v>2</v>
      </c>
      <c r="D57" t="str">
        <f t="shared" si="4"/>
        <v/>
      </c>
      <c r="E57">
        <f t="shared" si="5"/>
        <v>2</v>
      </c>
      <c r="F57" t="str">
        <f t="shared" si="6"/>
        <v/>
      </c>
      <c r="G57">
        <f t="shared" si="7"/>
        <v>2</v>
      </c>
      <c r="H57" t="str">
        <f t="shared" si="8"/>
        <v/>
      </c>
      <c r="J57" t="str">
        <f t="shared" si="0"/>
        <v>--</v>
      </c>
      <c r="K57" t="str">
        <f t="shared" si="1"/>
        <v>--</v>
      </c>
      <c r="L57" t="str">
        <f t="shared" si="2"/>
        <v/>
      </c>
      <c r="M57" t="e">
        <f t="shared" si="9"/>
        <v>#N/A</v>
      </c>
      <c r="P57" s="75"/>
      <c r="Q57" s="76"/>
      <c r="R57" s="77"/>
      <c r="T57">
        <f t="shared" si="10"/>
        <v>0</v>
      </c>
      <c r="AB57" t="s">
        <v>531</v>
      </c>
      <c r="AC57" t="s">
        <v>649</v>
      </c>
    </row>
    <row r="58" spans="2:29" x14ac:dyDescent="0.25">
      <c r="B58" s="65" t="s">
        <v>996</v>
      </c>
      <c r="C58">
        <f t="shared" si="3"/>
        <v>2</v>
      </c>
      <c r="D58" t="str">
        <f t="shared" si="4"/>
        <v/>
      </c>
      <c r="E58">
        <f t="shared" si="5"/>
        <v>2</v>
      </c>
      <c r="F58" t="str">
        <f t="shared" si="6"/>
        <v/>
      </c>
      <c r="G58">
        <f t="shared" si="7"/>
        <v>2</v>
      </c>
      <c r="H58" t="str">
        <f t="shared" si="8"/>
        <v/>
      </c>
      <c r="J58" t="str">
        <f t="shared" si="0"/>
        <v>--</v>
      </c>
      <c r="K58" t="str">
        <f t="shared" si="1"/>
        <v>--</v>
      </c>
      <c r="L58" t="str">
        <f t="shared" si="2"/>
        <v/>
      </c>
      <c r="M58" t="e">
        <f t="shared" si="9"/>
        <v>#N/A</v>
      </c>
      <c r="P58" s="72"/>
      <c r="Q58" s="73"/>
      <c r="R58" s="74"/>
      <c r="T58">
        <f t="shared" si="10"/>
        <v>0</v>
      </c>
      <c r="AB58" t="s">
        <v>634</v>
      </c>
      <c r="AC58" t="s">
        <v>650</v>
      </c>
    </row>
    <row r="59" spans="2:29" x14ac:dyDescent="0.25">
      <c r="B59" s="65" t="s">
        <v>997</v>
      </c>
      <c r="C59">
        <f t="shared" si="3"/>
        <v>2</v>
      </c>
      <c r="D59" t="str">
        <f t="shared" si="4"/>
        <v/>
      </c>
      <c r="E59">
        <f t="shared" si="5"/>
        <v>2</v>
      </c>
      <c r="F59" t="str">
        <f t="shared" si="6"/>
        <v/>
      </c>
      <c r="G59">
        <f t="shared" si="7"/>
        <v>2</v>
      </c>
      <c r="H59" t="str">
        <f t="shared" si="8"/>
        <v/>
      </c>
      <c r="J59" t="str">
        <f t="shared" si="0"/>
        <v>--</v>
      </c>
      <c r="K59" t="str">
        <f t="shared" si="1"/>
        <v>--</v>
      </c>
      <c r="L59" t="str">
        <f t="shared" si="2"/>
        <v/>
      </c>
      <c r="M59" t="e">
        <f t="shared" si="9"/>
        <v>#N/A</v>
      </c>
      <c r="P59" s="75"/>
      <c r="Q59" s="76"/>
      <c r="R59" s="77"/>
      <c r="T59">
        <f t="shared" si="10"/>
        <v>0</v>
      </c>
      <c r="AB59" t="s">
        <v>635</v>
      </c>
      <c r="AC59" t="s">
        <v>651</v>
      </c>
    </row>
    <row r="60" spans="2:29" x14ac:dyDescent="0.25">
      <c r="B60" s="65">
        <v>0</v>
      </c>
      <c r="C60">
        <f t="shared" si="3"/>
        <v>2</v>
      </c>
      <c r="D60" t="str">
        <f t="shared" si="4"/>
        <v/>
      </c>
      <c r="E60">
        <f t="shared" si="5"/>
        <v>2</v>
      </c>
      <c r="F60" t="str">
        <f t="shared" si="6"/>
        <v/>
      </c>
      <c r="G60">
        <f t="shared" si="7"/>
        <v>2</v>
      </c>
      <c r="H60" t="str">
        <f t="shared" si="8"/>
        <v/>
      </c>
      <c r="J60" t="str">
        <f t="shared" si="0"/>
        <v>--</v>
      </c>
      <c r="K60" t="str">
        <f t="shared" si="1"/>
        <v>--</v>
      </c>
      <c r="L60" t="str">
        <f t="shared" si="2"/>
        <v/>
      </c>
      <c r="M60" t="e">
        <f t="shared" si="9"/>
        <v>#N/A</v>
      </c>
      <c r="P60" s="72"/>
      <c r="Q60" s="73"/>
      <c r="R60" s="74"/>
      <c r="T60">
        <f t="shared" si="10"/>
        <v>0</v>
      </c>
      <c r="AB60" t="s">
        <v>636</v>
      </c>
      <c r="AC60" t="s">
        <v>652</v>
      </c>
    </row>
    <row r="61" spans="2:29" x14ac:dyDescent="0.25">
      <c r="B61" s="65" t="s">
        <v>998</v>
      </c>
      <c r="C61">
        <f t="shared" si="3"/>
        <v>2</v>
      </c>
      <c r="D61" t="str">
        <f t="shared" si="4"/>
        <v/>
      </c>
      <c r="E61">
        <f t="shared" si="5"/>
        <v>2</v>
      </c>
      <c r="F61" t="str">
        <f t="shared" si="6"/>
        <v/>
      </c>
      <c r="G61">
        <f t="shared" si="7"/>
        <v>2</v>
      </c>
      <c r="H61" t="str">
        <f t="shared" si="8"/>
        <v/>
      </c>
      <c r="J61" t="str">
        <f t="shared" si="0"/>
        <v>--</v>
      </c>
      <c r="K61" t="str">
        <f t="shared" si="1"/>
        <v>--</v>
      </c>
      <c r="L61" t="str">
        <f t="shared" si="2"/>
        <v/>
      </c>
      <c r="M61" t="e">
        <f t="shared" si="9"/>
        <v>#N/A</v>
      </c>
      <c r="P61" s="75"/>
      <c r="Q61" s="76"/>
      <c r="R61" s="77"/>
      <c r="T61">
        <f t="shared" si="10"/>
        <v>0</v>
      </c>
      <c r="AB61" t="s">
        <v>532</v>
      </c>
      <c r="AC61" t="s">
        <v>653</v>
      </c>
    </row>
    <row r="62" spans="2:29" x14ac:dyDescent="0.25">
      <c r="B62" s="65" t="s">
        <v>640</v>
      </c>
      <c r="C62">
        <f t="shared" si="3"/>
        <v>2</v>
      </c>
      <c r="D62" t="str">
        <f t="shared" si="4"/>
        <v/>
      </c>
      <c r="E62">
        <f t="shared" si="5"/>
        <v>2</v>
      </c>
      <c r="F62" t="str">
        <f t="shared" si="6"/>
        <v/>
      </c>
      <c r="G62">
        <f t="shared" si="7"/>
        <v>2</v>
      </c>
      <c r="H62" t="str">
        <f t="shared" si="8"/>
        <v/>
      </c>
      <c r="J62" t="str">
        <f t="shared" si="0"/>
        <v>--</v>
      </c>
      <c r="K62" t="str">
        <f t="shared" si="1"/>
        <v>--</v>
      </c>
      <c r="L62" t="str">
        <f t="shared" si="2"/>
        <v/>
      </c>
      <c r="M62" t="e">
        <f t="shared" si="9"/>
        <v>#N/A</v>
      </c>
      <c r="P62" s="72"/>
      <c r="Q62" s="73"/>
      <c r="R62" s="74"/>
      <c r="T62">
        <f t="shared" si="10"/>
        <v>0</v>
      </c>
      <c r="AB62" t="s">
        <v>637</v>
      </c>
      <c r="AC62" t="s">
        <v>654</v>
      </c>
    </row>
    <row r="63" spans="2:29" x14ac:dyDescent="0.25">
      <c r="B63" s="65">
        <v>0</v>
      </c>
      <c r="C63">
        <f t="shared" si="3"/>
        <v>2</v>
      </c>
      <c r="D63" t="str">
        <f t="shared" si="4"/>
        <v/>
      </c>
      <c r="E63">
        <f t="shared" si="5"/>
        <v>2</v>
      </c>
      <c r="F63" t="str">
        <f t="shared" si="6"/>
        <v/>
      </c>
      <c r="G63">
        <f t="shared" si="7"/>
        <v>2</v>
      </c>
      <c r="H63" t="str">
        <f t="shared" si="8"/>
        <v/>
      </c>
      <c r="J63" t="str">
        <f t="shared" si="0"/>
        <v>--</v>
      </c>
      <c r="K63" t="str">
        <f t="shared" si="1"/>
        <v>--</v>
      </c>
      <c r="L63" t="str">
        <f t="shared" si="2"/>
        <v/>
      </c>
      <c r="M63" t="e">
        <f t="shared" si="9"/>
        <v>#N/A</v>
      </c>
      <c r="P63" s="75"/>
      <c r="Q63" s="76"/>
      <c r="R63" s="77"/>
      <c r="T63">
        <f t="shared" si="10"/>
        <v>0</v>
      </c>
      <c r="AB63" t="s">
        <v>638</v>
      </c>
      <c r="AC63" t="s">
        <v>655</v>
      </c>
    </row>
    <row r="64" spans="2:29" x14ac:dyDescent="0.25">
      <c r="B64" s="65" t="s">
        <v>987</v>
      </c>
      <c r="C64">
        <f t="shared" si="3"/>
        <v>2</v>
      </c>
      <c r="D64" t="str">
        <f t="shared" si="4"/>
        <v/>
      </c>
      <c r="E64">
        <f t="shared" si="5"/>
        <v>2</v>
      </c>
      <c r="F64" t="str">
        <f t="shared" si="6"/>
        <v/>
      </c>
      <c r="G64">
        <f t="shared" si="7"/>
        <v>2</v>
      </c>
      <c r="H64" t="str">
        <f t="shared" si="8"/>
        <v/>
      </c>
      <c r="J64" t="str">
        <f t="shared" si="0"/>
        <v>--</v>
      </c>
      <c r="K64" t="str">
        <f t="shared" si="1"/>
        <v>--</v>
      </c>
      <c r="L64" t="str">
        <f t="shared" si="2"/>
        <v/>
      </c>
      <c r="M64" t="e">
        <f t="shared" si="9"/>
        <v>#N/A</v>
      </c>
      <c r="P64" s="72"/>
      <c r="Q64" s="73"/>
      <c r="R64" s="74"/>
      <c r="T64">
        <f t="shared" si="10"/>
        <v>0</v>
      </c>
      <c r="AB64" t="s">
        <v>639</v>
      </c>
      <c r="AC64" t="s">
        <v>656</v>
      </c>
    </row>
    <row r="65" spans="2:29" x14ac:dyDescent="0.25">
      <c r="B65" s="65" t="s">
        <v>999</v>
      </c>
      <c r="C65">
        <f t="shared" si="3"/>
        <v>2</v>
      </c>
      <c r="D65" t="str">
        <f t="shared" si="4"/>
        <v/>
      </c>
      <c r="E65">
        <f t="shared" si="5"/>
        <v>2</v>
      </c>
      <c r="F65" t="str">
        <f t="shared" si="6"/>
        <v/>
      </c>
      <c r="G65">
        <f t="shared" si="7"/>
        <v>2</v>
      </c>
      <c r="H65" t="str">
        <f t="shared" si="8"/>
        <v/>
      </c>
      <c r="J65" t="str">
        <f t="shared" si="0"/>
        <v>--</v>
      </c>
      <c r="K65" t="str">
        <f t="shared" si="1"/>
        <v>--</v>
      </c>
      <c r="L65" t="str">
        <f t="shared" si="2"/>
        <v/>
      </c>
      <c r="M65" t="e">
        <f t="shared" si="9"/>
        <v>#N/A</v>
      </c>
      <c r="P65" s="75"/>
      <c r="Q65" s="76"/>
      <c r="R65" s="77"/>
      <c r="T65">
        <f t="shared" si="10"/>
        <v>0</v>
      </c>
      <c r="AB65" t="s">
        <v>533</v>
      </c>
      <c r="AC65" t="s">
        <v>657</v>
      </c>
    </row>
    <row r="66" spans="2:29" x14ac:dyDescent="0.25">
      <c r="B66" s="65" t="s">
        <v>679</v>
      </c>
      <c r="C66">
        <f t="shared" si="3"/>
        <v>2</v>
      </c>
      <c r="D66" t="str">
        <f t="shared" si="4"/>
        <v/>
      </c>
      <c r="E66">
        <f t="shared" si="5"/>
        <v>2</v>
      </c>
      <c r="F66" t="str">
        <f t="shared" si="6"/>
        <v/>
      </c>
      <c r="G66">
        <f t="shared" si="7"/>
        <v>2</v>
      </c>
      <c r="H66" t="str">
        <f t="shared" si="8"/>
        <v/>
      </c>
      <c r="J66" t="str">
        <f t="shared" ref="J66:J129" si="11">IFERROR(IF(ISNUMBER(MATCH(VLOOKUP(ROW(A65),$G$2:$H$500,2,0),AB:AB,0)),VLOOKUP(VLOOKUP(ROW(A65),$G$2:$H$500,2,0),AB:AC,2,0),VLOOKUP(ROW(A65),$G$2:$H$500,2,0)),"--")</f>
        <v>--</v>
      </c>
      <c r="K66" t="str">
        <f t="shared" ref="K66:K129" si="12">IFERROR(IF(M66&lt;0,M66,NA()),"--")</f>
        <v>--</v>
      </c>
      <c r="L66" t="str">
        <f t="shared" ref="L66:L129" si="13">IFERROR(IF(M66&gt;0,_xlfn.NUMBERVALUE(M66),"--"),"")</f>
        <v/>
      </c>
      <c r="M66" t="e">
        <f t="shared" si="9"/>
        <v>#N/A</v>
      </c>
      <c r="P66" s="72"/>
      <c r="Q66" s="73"/>
      <c r="R66" s="74"/>
      <c r="T66">
        <f t="shared" si="10"/>
        <v>0</v>
      </c>
      <c r="AB66" t="s">
        <v>640</v>
      </c>
      <c r="AC66" t="s">
        <v>658</v>
      </c>
    </row>
    <row r="67" spans="2:29" x14ac:dyDescent="0.25">
      <c r="B67" s="65">
        <v>0</v>
      </c>
      <c r="C67">
        <f t="shared" ref="C67:C130" si="14">IF(ISNUMBER(CODE(D67)),C66+1,C66)</f>
        <v>2</v>
      </c>
      <c r="D67" t="str">
        <f t="shared" ref="D67:D130" si="15">IF(B67&lt;0,IF(ISNUMBER(SEARCH("logo",B66)),"",B67),IF(LEFT(B67,2)="T:",MID(B67,3,LEN(B67)),""))</f>
        <v/>
      </c>
      <c r="E67">
        <f t="shared" ref="E67:E130" si="16">IF(ISNUMBER(CODE(F67)),E66+2,E66)</f>
        <v>2</v>
      </c>
      <c r="F67" t="str">
        <f t="shared" ref="F67:F130" si="17">IF(LEFT(B67,2)="T:",MID(B67,3,LEN(B67)),"")</f>
        <v/>
      </c>
      <c r="G67">
        <f t="shared" ref="G67:G130" si="18">IF(ISNUMBER(CODE(H67)),G66+1,G66)</f>
        <v>2</v>
      </c>
      <c r="H67" t="str">
        <f t="shared" ref="H67:H130" si="19">IF(ISNUMBER(CODE(D67)),B66,IF(ISNUMBER(CODE(F67)),B66,""))</f>
        <v/>
      </c>
      <c r="J67" t="str">
        <f t="shared" si="11"/>
        <v>--</v>
      </c>
      <c r="K67" t="str">
        <f t="shared" si="12"/>
        <v>--</v>
      </c>
      <c r="L67" t="str">
        <f t="shared" si="13"/>
        <v/>
      </c>
      <c r="M67" t="e">
        <f t="shared" ref="M67:M130" si="20">VLOOKUP(ROW(A66),$C$2:$D$480,2,0)</f>
        <v>#N/A</v>
      </c>
      <c r="P67" s="75"/>
      <c r="Q67" s="76"/>
      <c r="R67" s="77"/>
      <c r="T67">
        <f t="shared" ref="T67:T130" si="21">IF(J67="--",0,IF(ISEVEN(ROW()),1,2))</f>
        <v>0</v>
      </c>
      <c r="AB67" t="s">
        <v>534</v>
      </c>
      <c r="AC67" t="s">
        <v>659</v>
      </c>
    </row>
    <row r="68" spans="2:29" x14ac:dyDescent="0.25">
      <c r="B68" s="65" t="s">
        <v>816</v>
      </c>
      <c r="C68">
        <f t="shared" si="14"/>
        <v>2</v>
      </c>
      <c r="D68" t="str">
        <f t="shared" si="15"/>
        <v/>
      </c>
      <c r="E68">
        <f t="shared" si="16"/>
        <v>2</v>
      </c>
      <c r="F68" t="str">
        <f t="shared" si="17"/>
        <v/>
      </c>
      <c r="G68">
        <f t="shared" si="18"/>
        <v>2</v>
      </c>
      <c r="H68" t="str">
        <f t="shared" si="19"/>
        <v/>
      </c>
      <c r="J68" t="str">
        <f t="shared" si="11"/>
        <v>--</v>
      </c>
      <c r="K68" t="str">
        <f t="shared" si="12"/>
        <v>--</v>
      </c>
      <c r="L68" t="str">
        <f t="shared" si="13"/>
        <v/>
      </c>
      <c r="M68" t="e">
        <f t="shared" si="20"/>
        <v>#N/A</v>
      </c>
      <c r="P68" s="72"/>
      <c r="Q68" s="73"/>
      <c r="R68" s="74"/>
      <c r="T68">
        <f t="shared" si="21"/>
        <v>0</v>
      </c>
      <c r="AB68" t="s">
        <v>641</v>
      </c>
      <c r="AC68" t="s">
        <v>660</v>
      </c>
    </row>
    <row r="69" spans="2:29" x14ac:dyDescent="0.25">
      <c r="B69" s="65" t="s">
        <v>692</v>
      </c>
      <c r="C69">
        <f t="shared" si="14"/>
        <v>2</v>
      </c>
      <c r="D69" t="str">
        <f t="shared" si="15"/>
        <v/>
      </c>
      <c r="E69">
        <f t="shared" si="16"/>
        <v>2</v>
      </c>
      <c r="F69" t="str">
        <f t="shared" si="17"/>
        <v/>
      </c>
      <c r="G69">
        <f t="shared" si="18"/>
        <v>2</v>
      </c>
      <c r="H69" t="str">
        <f t="shared" si="19"/>
        <v/>
      </c>
      <c r="J69" t="str">
        <f t="shared" si="11"/>
        <v>--</v>
      </c>
      <c r="K69" t="str">
        <f t="shared" si="12"/>
        <v>--</v>
      </c>
      <c r="L69" t="str">
        <f t="shared" si="13"/>
        <v/>
      </c>
      <c r="M69" t="e">
        <f t="shared" si="20"/>
        <v>#N/A</v>
      </c>
      <c r="P69" s="75"/>
      <c r="Q69" s="76"/>
      <c r="R69" s="77"/>
      <c r="T69">
        <f t="shared" si="21"/>
        <v>0</v>
      </c>
      <c r="AB69" t="s">
        <v>661</v>
      </c>
      <c r="AC69" t="s">
        <v>663</v>
      </c>
    </row>
    <row r="70" spans="2:29" x14ac:dyDescent="0.25">
      <c r="B70" s="65">
        <v>0</v>
      </c>
      <c r="C70">
        <f t="shared" si="14"/>
        <v>2</v>
      </c>
      <c r="D70" t="str">
        <f t="shared" si="15"/>
        <v/>
      </c>
      <c r="E70">
        <f t="shared" si="16"/>
        <v>2</v>
      </c>
      <c r="F70" t="str">
        <f t="shared" si="17"/>
        <v/>
      </c>
      <c r="G70">
        <f t="shared" si="18"/>
        <v>2</v>
      </c>
      <c r="H70" t="str">
        <f t="shared" si="19"/>
        <v/>
      </c>
      <c r="J70" t="str">
        <f t="shared" si="11"/>
        <v>--</v>
      </c>
      <c r="K70" t="str">
        <f t="shared" si="12"/>
        <v>--</v>
      </c>
      <c r="L70" t="str">
        <f t="shared" si="13"/>
        <v/>
      </c>
      <c r="M70" t="e">
        <f t="shared" si="20"/>
        <v>#N/A</v>
      </c>
      <c r="P70" s="72"/>
      <c r="Q70" s="73"/>
      <c r="R70" s="74"/>
      <c r="T70">
        <f t="shared" si="21"/>
        <v>0</v>
      </c>
      <c r="AB70" t="s">
        <v>662</v>
      </c>
      <c r="AC70" t="s">
        <v>664</v>
      </c>
    </row>
    <row r="71" spans="2:29" x14ac:dyDescent="0.25">
      <c r="B71" s="65" t="s">
        <v>987</v>
      </c>
      <c r="C71">
        <f t="shared" si="14"/>
        <v>2</v>
      </c>
      <c r="D71" t="str">
        <f t="shared" si="15"/>
        <v/>
      </c>
      <c r="E71">
        <f t="shared" si="16"/>
        <v>2</v>
      </c>
      <c r="F71" t="str">
        <f t="shared" si="17"/>
        <v/>
      </c>
      <c r="G71">
        <f t="shared" si="18"/>
        <v>2</v>
      </c>
      <c r="H71" t="str">
        <f t="shared" si="19"/>
        <v/>
      </c>
      <c r="J71" t="str">
        <f t="shared" si="11"/>
        <v>--</v>
      </c>
      <c r="K71" t="str">
        <f t="shared" si="12"/>
        <v>--</v>
      </c>
      <c r="L71" t="str">
        <f t="shared" si="13"/>
        <v/>
      </c>
      <c r="M71" t="e">
        <f t="shared" si="20"/>
        <v>#N/A</v>
      </c>
      <c r="P71" s="75"/>
      <c r="Q71" s="76"/>
      <c r="R71" s="77"/>
      <c r="T71">
        <f t="shared" si="21"/>
        <v>0</v>
      </c>
      <c r="AB71" t="s">
        <v>665</v>
      </c>
      <c r="AC71" t="s">
        <v>695</v>
      </c>
    </row>
    <row r="72" spans="2:29" x14ac:dyDescent="0.25">
      <c r="B72" s="65" t="s">
        <v>1000</v>
      </c>
      <c r="C72">
        <f t="shared" si="14"/>
        <v>2</v>
      </c>
      <c r="D72" t="str">
        <f t="shared" si="15"/>
        <v/>
      </c>
      <c r="E72">
        <f t="shared" si="16"/>
        <v>2</v>
      </c>
      <c r="F72" t="str">
        <f t="shared" si="17"/>
        <v/>
      </c>
      <c r="G72">
        <f t="shared" si="18"/>
        <v>2</v>
      </c>
      <c r="H72" t="str">
        <f t="shared" si="19"/>
        <v/>
      </c>
      <c r="J72" t="str">
        <f t="shared" si="11"/>
        <v>--</v>
      </c>
      <c r="K72" t="str">
        <f t="shared" si="12"/>
        <v>--</v>
      </c>
      <c r="L72" t="str">
        <f t="shared" si="13"/>
        <v/>
      </c>
      <c r="M72" t="e">
        <f t="shared" si="20"/>
        <v>#N/A</v>
      </c>
      <c r="P72" s="72"/>
      <c r="Q72" s="73"/>
      <c r="R72" s="74"/>
      <c r="T72">
        <f t="shared" si="21"/>
        <v>0</v>
      </c>
      <c r="AB72" t="s">
        <v>666</v>
      </c>
      <c r="AC72" t="s">
        <v>666</v>
      </c>
    </row>
    <row r="73" spans="2:29" x14ac:dyDescent="0.25">
      <c r="B73" s="65" t="s">
        <v>1001</v>
      </c>
      <c r="C73">
        <f t="shared" si="14"/>
        <v>2</v>
      </c>
      <c r="D73" t="str">
        <f t="shared" si="15"/>
        <v/>
      </c>
      <c r="E73">
        <f t="shared" si="16"/>
        <v>2</v>
      </c>
      <c r="F73" t="str">
        <f t="shared" si="17"/>
        <v/>
      </c>
      <c r="G73">
        <f t="shared" si="18"/>
        <v>2</v>
      </c>
      <c r="H73" t="str">
        <f t="shared" si="19"/>
        <v/>
      </c>
      <c r="J73" t="str">
        <f t="shared" si="11"/>
        <v>--</v>
      </c>
      <c r="K73" t="str">
        <f t="shared" si="12"/>
        <v>--</v>
      </c>
      <c r="L73" t="str">
        <f t="shared" si="13"/>
        <v/>
      </c>
      <c r="M73" t="e">
        <f t="shared" si="20"/>
        <v>#N/A</v>
      </c>
      <c r="P73" s="75"/>
      <c r="Q73" s="76"/>
      <c r="R73" s="77"/>
      <c r="T73">
        <f t="shared" si="21"/>
        <v>0</v>
      </c>
      <c r="AB73" t="s">
        <v>667</v>
      </c>
      <c r="AC73" t="s">
        <v>667</v>
      </c>
    </row>
    <row r="74" spans="2:29" x14ac:dyDescent="0.25">
      <c r="B74" s="65">
        <v>0</v>
      </c>
      <c r="C74">
        <f t="shared" si="14"/>
        <v>2</v>
      </c>
      <c r="D74" t="str">
        <f t="shared" si="15"/>
        <v/>
      </c>
      <c r="E74">
        <f t="shared" si="16"/>
        <v>2</v>
      </c>
      <c r="F74" t="str">
        <f t="shared" si="17"/>
        <v/>
      </c>
      <c r="G74">
        <f t="shared" si="18"/>
        <v>2</v>
      </c>
      <c r="H74" t="str">
        <f t="shared" si="19"/>
        <v/>
      </c>
      <c r="J74" t="str">
        <f t="shared" si="11"/>
        <v>--</v>
      </c>
      <c r="K74" t="str">
        <f t="shared" si="12"/>
        <v>--</v>
      </c>
      <c r="L74" t="str">
        <f t="shared" si="13"/>
        <v/>
      </c>
      <c r="M74" t="e">
        <f t="shared" si="20"/>
        <v>#N/A</v>
      </c>
      <c r="P74" s="72"/>
      <c r="Q74" s="73"/>
      <c r="R74" s="74"/>
      <c r="T74">
        <f t="shared" si="21"/>
        <v>0</v>
      </c>
      <c r="AB74" t="s">
        <v>668</v>
      </c>
      <c r="AC74" t="s">
        <v>696</v>
      </c>
    </row>
    <row r="75" spans="2:29" x14ac:dyDescent="0.25">
      <c r="B75" s="65" t="s">
        <v>1002</v>
      </c>
      <c r="C75">
        <f t="shared" si="14"/>
        <v>2</v>
      </c>
      <c r="D75" t="str">
        <f t="shared" si="15"/>
        <v/>
      </c>
      <c r="E75">
        <f t="shared" si="16"/>
        <v>2</v>
      </c>
      <c r="F75" t="str">
        <f t="shared" si="17"/>
        <v/>
      </c>
      <c r="G75">
        <f t="shared" si="18"/>
        <v>2</v>
      </c>
      <c r="H75" t="str">
        <f t="shared" si="19"/>
        <v/>
      </c>
      <c r="J75" t="str">
        <f t="shared" si="11"/>
        <v>--</v>
      </c>
      <c r="K75" t="str">
        <f t="shared" si="12"/>
        <v>--</v>
      </c>
      <c r="L75" t="str">
        <f t="shared" si="13"/>
        <v/>
      </c>
      <c r="M75" t="e">
        <f t="shared" si="20"/>
        <v>#N/A</v>
      </c>
      <c r="P75" s="75"/>
      <c r="Q75" s="76"/>
      <c r="R75" s="77"/>
      <c r="T75">
        <f t="shared" si="21"/>
        <v>0</v>
      </c>
      <c r="AB75" t="s">
        <v>669</v>
      </c>
      <c r="AC75" t="s">
        <v>697</v>
      </c>
    </row>
    <row r="76" spans="2:29" x14ac:dyDescent="0.25">
      <c r="B76" s="65" t="s">
        <v>638</v>
      </c>
      <c r="C76">
        <f t="shared" si="14"/>
        <v>2</v>
      </c>
      <c r="D76" t="str">
        <f t="shared" si="15"/>
        <v/>
      </c>
      <c r="E76">
        <f t="shared" si="16"/>
        <v>2</v>
      </c>
      <c r="F76" t="str">
        <f t="shared" si="17"/>
        <v/>
      </c>
      <c r="G76">
        <f t="shared" si="18"/>
        <v>2</v>
      </c>
      <c r="H76" t="str">
        <f t="shared" si="19"/>
        <v/>
      </c>
      <c r="J76" t="str">
        <f t="shared" si="11"/>
        <v>--</v>
      </c>
      <c r="K76" t="str">
        <f t="shared" si="12"/>
        <v>--</v>
      </c>
      <c r="L76" t="str">
        <f t="shared" si="13"/>
        <v/>
      </c>
      <c r="M76" t="e">
        <f t="shared" si="20"/>
        <v>#N/A</v>
      </c>
      <c r="P76" s="72"/>
      <c r="Q76" s="73"/>
      <c r="R76" s="74"/>
      <c r="T76">
        <f t="shared" si="21"/>
        <v>0</v>
      </c>
      <c r="AB76" t="s">
        <v>670</v>
      </c>
      <c r="AC76" t="s">
        <v>698</v>
      </c>
    </row>
    <row r="77" spans="2:29" x14ac:dyDescent="0.25">
      <c r="B77" s="65">
        <v>0</v>
      </c>
      <c r="C77">
        <f t="shared" si="14"/>
        <v>2</v>
      </c>
      <c r="D77" t="str">
        <f t="shared" si="15"/>
        <v/>
      </c>
      <c r="E77">
        <f t="shared" si="16"/>
        <v>2</v>
      </c>
      <c r="F77" t="str">
        <f t="shared" si="17"/>
        <v/>
      </c>
      <c r="G77">
        <f t="shared" si="18"/>
        <v>2</v>
      </c>
      <c r="H77" t="str">
        <f t="shared" si="19"/>
        <v/>
      </c>
      <c r="J77" t="str">
        <f t="shared" si="11"/>
        <v>--</v>
      </c>
      <c r="K77" t="str">
        <f t="shared" si="12"/>
        <v>--</v>
      </c>
      <c r="L77" t="str">
        <f t="shared" si="13"/>
        <v/>
      </c>
      <c r="M77" t="e">
        <f t="shared" si="20"/>
        <v>#N/A</v>
      </c>
      <c r="P77" s="75"/>
      <c r="Q77" s="76"/>
      <c r="R77" s="77"/>
      <c r="T77">
        <f t="shared" si="21"/>
        <v>0</v>
      </c>
      <c r="AB77" t="s">
        <v>671</v>
      </c>
      <c r="AC77" t="s">
        <v>699</v>
      </c>
    </row>
    <row r="78" spans="2:29" x14ac:dyDescent="0.25">
      <c r="B78" s="65" t="s">
        <v>987</v>
      </c>
      <c r="C78">
        <f t="shared" si="14"/>
        <v>2</v>
      </c>
      <c r="D78" t="str">
        <f t="shared" si="15"/>
        <v/>
      </c>
      <c r="E78">
        <f t="shared" si="16"/>
        <v>2</v>
      </c>
      <c r="F78" t="str">
        <f t="shared" si="17"/>
        <v/>
      </c>
      <c r="G78">
        <f t="shared" si="18"/>
        <v>2</v>
      </c>
      <c r="H78" t="str">
        <f t="shared" si="19"/>
        <v/>
      </c>
      <c r="J78" t="str">
        <f t="shared" si="11"/>
        <v>--</v>
      </c>
      <c r="K78" t="str">
        <f t="shared" si="12"/>
        <v>--</v>
      </c>
      <c r="L78" t="str">
        <f t="shared" si="13"/>
        <v/>
      </c>
      <c r="M78" t="e">
        <f t="shared" si="20"/>
        <v>#N/A</v>
      </c>
      <c r="P78" s="72"/>
      <c r="Q78" s="73"/>
      <c r="R78" s="74"/>
      <c r="T78">
        <f t="shared" si="21"/>
        <v>0</v>
      </c>
      <c r="AB78" t="s">
        <v>672</v>
      </c>
      <c r="AC78" t="s">
        <v>700</v>
      </c>
    </row>
    <row r="79" spans="2:29" x14ac:dyDescent="0.25">
      <c r="B79" s="65" t="s">
        <v>1003</v>
      </c>
      <c r="C79">
        <f t="shared" si="14"/>
        <v>2</v>
      </c>
      <c r="D79" t="str">
        <f t="shared" si="15"/>
        <v/>
      </c>
      <c r="E79">
        <f t="shared" si="16"/>
        <v>2</v>
      </c>
      <c r="F79" t="str">
        <f t="shared" si="17"/>
        <v/>
      </c>
      <c r="G79">
        <f t="shared" si="18"/>
        <v>2</v>
      </c>
      <c r="H79" t="str">
        <f t="shared" si="19"/>
        <v/>
      </c>
      <c r="J79" t="str">
        <f t="shared" si="11"/>
        <v>--</v>
      </c>
      <c r="K79" t="str">
        <f t="shared" si="12"/>
        <v>--</v>
      </c>
      <c r="L79" t="str">
        <f t="shared" si="13"/>
        <v/>
      </c>
      <c r="M79" t="e">
        <f t="shared" si="20"/>
        <v>#N/A</v>
      </c>
      <c r="P79" s="75"/>
      <c r="Q79" s="76"/>
      <c r="R79" s="77"/>
      <c r="T79">
        <f t="shared" si="21"/>
        <v>0</v>
      </c>
      <c r="AB79" t="s">
        <v>673</v>
      </c>
      <c r="AC79" t="s">
        <v>701</v>
      </c>
    </row>
    <row r="80" spans="2:29" x14ac:dyDescent="0.25">
      <c r="B80" s="65" t="s">
        <v>1004</v>
      </c>
      <c r="C80">
        <f t="shared" si="14"/>
        <v>2</v>
      </c>
      <c r="D80" t="str">
        <f t="shared" si="15"/>
        <v/>
      </c>
      <c r="E80">
        <f t="shared" si="16"/>
        <v>2</v>
      </c>
      <c r="F80" t="str">
        <f t="shared" si="17"/>
        <v/>
      </c>
      <c r="G80">
        <f t="shared" si="18"/>
        <v>2</v>
      </c>
      <c r="H80" t="str">
        <f t="shared" si="19"/>
        <v/>
      </c>
      <c r="J80" t="str">
        <f t="shared" si="11"/>
        <v>--</v>
      </c>
      <c r="K80" t="str">
        <f t="shared" si="12"/>
        <v>--</v>
      </c>
      <c r="L80" t="str">
        <f t="shared" si="13"/>
        <v/>
      </c>
      <c r="M80" t="e">
        <f t="shared" si="20"/>
        <v>#N/A</v>
      </c>
      <c r="P80" s="72"/>
      <c r="Q80" s="73"/>
      <c r="R80" s="74"/>
      <c r="T80">
        <f t="shared" si="21"/>
        <v>0</v>
      </c>
      <c r="AB80" t="s">
        <v>674</v>
      </c>
      <c r="AC80" t="s">
        <v>702</v>
      </c>
    </row>
    <row r="81" spans="2:29" x14ac:dyDescent="0.25">
      <c r="B81" s="65">
        <v>0</v>
      </c>
      <c r="C81">
        <f t="shared" si="14"/>
        <v>2</v>
      </c>
      <c r="D81" t="str">
        <f t="shared" si="15"/>
        <v/>
      </c>
      <c r="E81">
        <f t="shared" si="16"/>
        <v>2</v>
      </c>
      <c r="F81" t="str">
        <f t="shared" si="17"/>
        <v/>
      </c>
      <c r="G81">
        <f t="shared" si="18"/>
        <v>2</v>
      </c>
      <c r="H81" t="str">
        <f t="shared" si="19"/>
        <v/>
      </c>
      <c r="J81" t="str">
        <f t="shared" si="11"/>
        <v>--</v>
      </c>
      <c r="K81" t="str">
        <f t="shared" si="12"/>
        <v>--</v>
      </c>
      <c r="L81" t="str">
        <f t="shared" si="13"/>
        <v/>
      </c>
      <c r="M81" t="e">
        <f t="shared" si="20"/>
        <v>#N/A</v>
      </c>
      <c r="P81" s="75"/>
      <c r="Q81" s="76"/>
      <c r="R81" s="77"/>
      <c r="T81">
        <f t="shared" si="21"/>
        <v>0</v>
      </c>
      <c r="AB81" t="s">
        <v>675</v>
      </c>
      <c r="AC81" t="s">
        <v>703</v>
      </c>
    </row>
    <row r="82" spans="2:29" x14ac:dyDescent="0.25">
      <c r="B82" s="65" t="s">
        <v>1005</v>
      </c>
      <c r="C82">
        <f t="shared" si="14"/>
        <v>2</v>
      </c>
      <c r="D82" t="str">
        <f t="shared" si="15"/>
        <v/>
      </c>
      <c r="E82">
        <f t="shared" si="16"/>
        <v>2</v>
      </c>
      <c r="F82" t="str">
        <f t="shared" si="17"/>
        <v/>
      </c>
      <c r="G82">
        <f t="shared" si="18"/>
        <v>2</v>
      </c>
      <c r="H82" t="str">
        <f t="shared" si="19"/>
        <v/>
      </c>
      <c r="J82" t="str">
        <f t="shared" si="11"/>
        <v>--</v>
      </c>
      <c r="K82" t="str">
        <f t="shared" si="12"/>
        <v>--</v>
      </c>
      <c r="L82" t="str">
        <f t="shared" si="13"/>
        <v/>
      </c>
      <c r="M82" t="e">
        <f t="shared" si="20"/>
        <v>#N/A</v>
      </c>
      <c r="P82" s="72"/>
      <c r="Q82" s="73"/>
      <c r="R82" s="74"/>
      <c r="T82">
        <f t="shared" si="21"/>
        <v>0</v>
      </c>
      <c r="AB82" t="s">
        <v>676</v>
      </c>
      <c r="AC82" t="s">
        <v>720</v>
      </c>
    </row>
    <row r="83" spans="2:29" x14ac:dyDescent="0.25">
      <c r="B83" s="65" t="s">
        <v>1006</v>
      </c>
      <c r="C83">
        <f t="shared" si="14"/>
        <v>2</v>
      </c>
      <c r="D83" t="str">
        <f t="shared" si="15"/>
        <v/>
      </c>
      <c r="E83">
        <f t="shared" si="16"/>
        <v>2</v>
      </c>
      <c r="F83" t="str">
        <f t="shared" si="17"/>
        <v/>
      </c>
      <c r="G83">
        <f t="shared" si="18"/>
        <v>2</v>
      </c>
      <c r="H83" t="str">
        <f t="shared" si="19"/>
        <v/>
      </c>
      <c r="J83" t="str">
        <f t="shared" si="11"/>
        <v>--</v>
      </c>
      <c r="K83" t="str">
        <f t="shared" si="12"/>
        <v>--</v>
      </c>
      <c r="L83" t="str">
        <f t="shared" si="13"/>
        <v/>
      </c>
      <c r="M83" t="e">
        <f t="shared" si="20"/>
        <v>#N/A</v>
      </c>
      <c r="P83" s="75"/>
      <c r="Q83" s="76"/>
      <c r="R83" s="77"/>
      <c r="T83">
        <f t="shared" si="21"/>
        <v>0</v>
      </c>
      <c r="AB83" t="s">
        <v>677</v>
      </c>
      <c r="AC83" t="s">
        <v>704</v>
      </c>
    </row>
    <row r="84" spans="2:29" x14ac:dyDescent="0.25">
      <c r="B84" s="65">
        <v>0.89583333333333337</v>
      </c>
      <c r="C84">
        <f t="shared" si="14"/>
        <v>2</v>
      </c>
      <c r="D84" t="str">
        <f t="shared" si="15"/>
        <v/>
      </c>
      <c r="E84">
        <f t="shared" si="16"/>
        <v>2</v>
      </c>
      <c r="F84" t="str">
        <f t="shared" si="17"/>
        <v/>
      </c>
      <c r="G84">
        <f t="shared" si="18"/>
        <v>2</v>
      </c>
      <c r="H84" t="str">
        <f t="shared" si="19"/>
        <v/>
      </c>
      <c r="J84" t="str">
        <f t="shared" si="11"/>
        <v>--</v>
      </c>
      <c r="K84" t="str">
        <f t="shared" si="12"/>
        <v>--</v>
      </c>
      <c r="L84" t="str">
        <f t="shared" si="13"/>
        <v/>
      </c>
      <c r="M84" t="e">
        <f t="shared" si="20"/>
        <v>#N/A</v>
      </c>
      <c r="P84" s="72"/>
      <c r="Q84" s="73"/>
      <c r="R84" s="74"/>
      <c r="T84">
        <f t="shared" si="21"/>
        <v>0</v>
      </c>
      <c r="AB84" t="s">
        <v>678</v>
      </c>
      <c r="AC84" t="s">
        <v>705</v>
      </c>
    </row>
    <row r="85" spans="2:29" x14ac:dyDescent="0.25">
      <c r="B85" s="65" t="s">
        <v>806</v>
      </c>
      <c r="C85">
        <f t="shared" si="14"/>
        <v>2</v>
      </c>
      <c r="D85" t="str">
        <f t="shared" si="15"/>
        <v/>
      </c>
      <c r="E85">
        <f t="shared" si="16"/>
        <v>2</v>
      </c>
      <c r="F85" t="str">
        <f t="shared" si="17"/>
        <v/>
      </c>
      <c r="G85">
        <f t="shared" si="18"/>
        <v>2</v>
      </c>
      <c r="H85" t="str">
        <f t="shared" si="19"/>
        <v/>
      </c>
      <c r="J85" t="str">
        <f t="shared" si="11"/>
        <v>--</v>
      </c>
      <c r="K85" t="str">
        <f t="shared" si="12"/>
        <v>--</v>
      </c>
      <c r="L85" t="str">
        <f t="shared" si="13"/>
        <v/>
      </c>
      <c r="M85" t="e">
        <f t="shared" si="20"/>
        <v>#N/A</v>
      </c>
      <c r="P85" s="75"/>
      <c r="Q85" s="76"/>
      <c r="R85" s="77"/>
      <c r="T85">
        <f t="shared" si="21"/>
        <v>0</v>
      </c>
      <c r="AB85" t="s">
        <v>679</v>
      </c>
      <c r="AC85" t="s">
        <v>706</v>
      </c>
    </row>
    <row r="86" spans="2:29" x14ac:dyDescent="0.25">
      <c r="B86" s="65" t="s">
        <v>807</v>
      </c>
      <c r="C86">
        <f t="shared" si="14"/>
        <v>2</v>
      </c>
      <c r="D86" t="str">
        <f t="shared" si="15"/>
        <v/>
      </c>
      <c r="E86">
        <f t="shared" si="16"/>
        <v>2</v>
      </c>
      <c r="F86" t="str">
        <f t="shared" si="17"/>
        <v/>
      </c>
      <c r="G86">
        <f t="shared" si="18"/>
        <v>2</v>
      </c>
      <c r="H86" t="str">
        <f t="shared" si="19"/>
        <v/>
      </c>
      <c r="J86" t="str">
        <f t="shared" si="11"/>
        <v>--</v>
      </c>
      <c r="K86" t="str">
        <f t="shared" si="12"/>
        <v>--</v>
      </c>
      <c r="L86" t="str">
        <f t="shared" si="13"/>
        <v/>
      </c>
      <c r="M86" t="e">
        <f t="shared" si="20"/>
        <v>#N/A</v>
      </c>
      <c r="P86" s="72"/>
      <c r="Q86" s="73"/>
      <c r="R86" s="74"/>
      <c r="T86">
        <f t="shared" si="21"/>
        <v>0</v>
      </c>
      <c r="AB86" t="s">
        <v>680</v>
      </c>
      <c r="AC86" t="s">
        <v>707</v>
      </c>
    </row>
    <row r="87" spans="2:29" x14ac:dyDescent="0.25">
      <c r="B87" s="65" t="s">
        <v>1007</v>
      </c>
      <c r="C87">
        <f t="shared" si="14"/>
        <v>2</v>
      </c>
      <c r="D87" t="str">
        <f t="shared" si="15"/>
        <v/>
      </c>
      <c r="E87">
        <f t="shared" si="16"/>
        <v>2</v>
      </c>
      <c r="F87" t="str">
        <f t="shared" si="17"/>
        <v/>
      </c>
      <c r="G87">
        <f t="shared" si="18"/>
        <v>2</v>
      </c>
      <c r="H87" t="str">
        <f t="shared" si="19"/>
        <v/>
      </c>
      <c r="J87" t="str">
        <f t="shared" si="11"/>
        <v>--</v>
      </c>
      <c r="K87" t="str">
        <f t="shared" si="12"/>
        <v>--</v>
      </c>
      <c r="L87" t="str">
        <f t="shared" si="13"/>
        <v/>
      </c>
      <c r="M87" t="e">
        <f t="shared" si="20"/>
        <v>#N/A</v>
      </c>
      <c r="P87" s="75"/>
      <c r="Q87" s="76"/>
      <c r="R87" s="77"/>
      <c r="T87">
        <f t="shared" si="21"/>
        <v>0</v>
      </c>
      <c r="AB87" t="s">
        <v>681</v>
      </c>
      <c r="AC87" t="s">
        <v>708</v>
      </c>
    </row>
    <row r="88" spans="2:29" x14ac:dyDescent="0.25">
      <c r="B88" s="65" t="s">
        <v>1008</v>
      </c>
      <c r="C88">
        <f t="shared" si="14"/>
        <v>2</v>
      </c>
      <c r="D88" t="str">
        <f t="shared" si="15"/>
        <v/>
      </c>
      <c r="E88">
        <f t="shared" si="16"/>
        <v>2</v>
      </c>
      <c r="F88" t="str">
        <f t="shared" si="17"/>
        <v/>
      </c>
      <c r="G88">
        <f t="shared" si="18"/>
        <v>2</v>
      </c>
      <c r="H88" t="str">
        <f t="shared" si="19"/>
        <v/>
      </c>
      <c r="J88" t="str">
        <f t="shared" si="11"/>
        <v>--</v>
      </c>
      <c r="K88" t="str">
        <f t="shared" si="12"/>
        <v>--</v>
      </c>
      <c r="L88" t="str">
        <f t="shared" si="13"/>
        <v/>
      </c>
      <c r="M88" t="e">
        <f t="shared" si="20"/>
        <v>#N/A</v>
      </c>
      <c r="P88" s="72"/>
      <c r="Q88" s="73"/>
      <c r="R88" s="74"/>
      <c r="T88">
        <f t="shared" si="21"/>
        <v>0</v>
      </c>
      <c r="AB88" t="s">
        <v>682</v>
      </c>
      <c r="AC88" t="s">
        <v>709</v>
      </c>
    </row>
    <row r="89" spans="2:29" x14ac:dyDescent="0.25">
      <c r="B89" s="65">
        <v>0</v>
      </c>
      <c r="C89">
        <f t="shared" si="14"/>
        <v>2</v>
      </c>
      <c r="D89" t="str">
        <f t="shared" si="15"/>
        <v/>
      </c>
      <c r="E89">
        <f t="shared" si="16"/>
        <v>2</v>
      </c>
      <c r="F89" t="str">
        <f t="shared" si="17"/>
        <v/>
      </c>
      <c r="G89">
        <f t="shared" si="18"/>
        <v>2</v>
      </c>
      <c r="H89" t="str">
        <f t="shared" si="19"/>
        <v/>
      </c>
      <c r="J89" t="str">
        <f t="shared" si="11"/>
        <v>--</v>
      </c>
      <c r="K89" t="str">
        <f t="shared" si="12"/>
        <v>--</v>
      </c>
      <c r="L89" t="str">
        <f t="shared" si="13"/>
        <v/>
      </c>
      <c r="M89" t="e">
        <f t="shared" si="20"/>
        <v>#N/A</v>
      </c>
      <c r="P89" s="75"/>
      <c r="Q89" s="76"/>
      <c r="R89" s="77"/>
      <c r="T89">
        <f t="shared" si="21"/>
        <v>0</v>
      </c>
      <c r="AB89" t="s">
        <v>683</v>
      </c>
      <c r="AC89" t="s">
        <v>710</v>
      </c>
    </row>
    <row r="90" spans="2:29" x14ac:dyDescent="0.25">
      <c r="B90" s="65" t="s">
        <v>987</v>
      </c>
      <c r="C90">
        <f t="shared" si="14"/>
        <v>2</v>
      </c>
      <c r="D90" t="str">
        <f t="shared" si="15"/>
        <v/>
      </c>
      <c r="E90">
        <f t="shared" si="16"/>
        <v>2</v>
      </c>
      <c r="F90" t="str">
        <f t="shared" si="17"/>
        <v/>
      </c>
      <c r="G90">
        <f t="shared" si="18"/>
        <v>2</v>
      </c>
      <c r="H90" t="str">
        <f t="shared" si="19"/>
        <v/>
      </c>
      <c r="J90" t="str">
        <f t="shared" si="11"/>
        <v>--</v>
      </c>
      <c r="K90" t="str">
        <f t="shared" si="12"/>
        <v>--</v>
      </c>
      <c r="L90" t="str">
        <f t="shared" si="13"/>
        <v/>
      </c>
      <c r="M90" t="e">
        <f t="shared" si="20"/>
        <v>#N/A</v>
      </c>
      <c r="P90" s="72"/>
      <c r="Q90" s="73"/>
      <c r="R90" s="74"/>
      <c r="T90">
        <f t="shared" si="21"/>
        <v>0</v>
      </c>
      <c r="AB90" t="s">
        <v>684</v>
      </c>
      <c r="AC90" t="s">
        <v>711</v>
      </c>
    </row>
    <row r="91" spans="2:29" x14ac:dyDescent="0.25">
      <c r="B91" s="65" t="s">
        <v>1009</v>
      </c>
      <c r="C91">
        <f t="shared" si="14"/>
        <v>2</v>
      </c>
      <c r="D91" t="str">
        <f t="shared" si="15"/>
        <v/>
      </c>
      <c r="E91">
        <f t="shared" si="16"/>
        <v>2</v>
      </c>
      <c r="F91" t="str">
        <f t="shared" si="17"/>
        <v/>
      </c>
      <c r="G91">
        <f t="shared" si="18"/>
        <v>2</v>
      </c>
      <c r="H91" t="str">
        <f t="shared" si="19"/>
        <v/>
      </c>
      <c r="J91" t="str">
        <f t="shared" si="11"/>
        <v>--</v>
      </c>
      <c r="K91" t="str">
        <f t="shared" si="12"/>
        <v>--</v>
      </c>
      <c r="L91" t="str">
        <f t="shared" si="13"/>
        <v/>
      </c>
      <c r="M91" t="e">
        <f t="shared" si="20"/>
        <v>#N/A</v>
      </c>
      <c r="P91" s="75"/>
      <c r="Q91" s="76"/>
      <c r="R91" s="77"/>
      <c r="T91">
        <f t="shared" si="21"/>
        <v>0</v>
      </c>
      <c r="AB91" t="s">
        <v>685</v>
      </c>
      <c r="AC91" t="s">
        <v>712</v>
      </c>
    </row>
    <row r="92" spans="2:29" x14ac:dyDescent="0.25">
      <c r="B92" s="65">
        <v>-16</v>
      </c>
      <c r="C92">
        <f t="shared" si="14"/>
        <v>2</v>
      </c>
      <c r="D92" t="str">
        <f t="shared" si="15"/>
        <v/>
      </c>
      <c r="E92">
        <f t="shared" si="16"/>
        <v>2</v>
      </c>
      <c r="F92" t="str">
        <f t="shared" si="17"/>
        <v/>
      </c>
      <c r="G92">
        <f t="shared" si="18"/>
        <v>2</v>
      </c>
      <c r="H92" t="str">
        <f t="shared" si="19"/>
        <v/>
      </c>
      <c r="J92" t="str">
        <f t="shared" si="11"/>
        <v>--</v>
      </c>
      <c r="K92" t="str">
        <f t="shared" si="12"/>
        <v>--</v>
      </c>
      <c r="L92" t="str">
        <f t="shared" si="13"/>
        <v/>
      </c>
      <c r="M92" t="e">
        <f t="shared" si="20"/>
        <v>#N/A</v>
      </c>
      <c r="P92" s="72"/>
      <c r="Q92" s="73"/>
      <c r="R92" s="74"/>
      <c r="T92">
        <f t="shared" si="21"/>
        <v>0</v>
      </c>
      <c r="AB92" t="s">
        <v>686</v>
      </c>
      <c r="AC92" t="s">
        <v>713</v>
      </c>
    </row>
    <row r="93" spans="2:29" x14ac:dyDescent="0.25">
      <c r="B93" s="65" t="s">
        <v>1010</v>
      </c>
      <c r="C93">
        <f t="shared" si="14"/>
        <v>2</v>
      </c>
      <c r="D93" t="str">
        <f t="shared" si="15"/>
        <v/>
      </c>
      <c r="E93">
        <f t="shared" si="16"/>
        <v>2</v>
      </c>
      <c r="F93" t="str">
        <f t="shared" si="17"/>
        <v/>
      </c>
      <c r="G93">
        <f t="shared" si="18"/>
        <v>2</v>
      </c>
      <c r="H93" t="str">
        <f t="shared" si="19"/>
        <v/>
      </c>
      <c r="J93" t="str">
        <f t="shared" si="11"/>
        <v>--</v>
      </c>
      <c r="K93" t="str">
        <f t="shared" si="12"/>
        <v>--</v>
      </c>
      <c r="L93" t="str">
        <f t="shared" si="13"/>
        <v/>
      </c>
      <c r="M93" t="e">
        <f t="shared" si="20"/>
        <v>#N/A</v>
      </c>
      <c r="P93" s="75"/>
      <c r="Q93" s="76"/>
      <c r="R93" s="77"/>
      <c r="T93">
        <f t="shared" si="21"/>
        <v>0</v>
      </c>
      <c r="AB93" t="s">
        <v>687</v>
      </c>
      <c r="AC93" t="s">
        <v>687</v>
      </c>
    </row>
    <row r="94" spans="2:29" x14ac:dyDescent="0.25">
      <c r="B94" s="65">
        <v>0</v>
      </c>
      <c r="C94">
        <f t="shared" si="14"/>
        <v>2</v>
      </c>
      <c r="D94" t="str">
        <f t="shared" si="15"/>
        <v/>
      </c>
      <c r="E94">
        <f t="shared" si="16"/>
        <v>2</v>
      </c>
      <c r="F94" t="str">
        <f t="shared" si="17"/>
        <v/>
      </c>
      <c r="G94">
        <f t="shared" si="18"/>
        <v>2</v>
      </c>
      <c r="H94" t="str">
        <f t="shared" si="19"/>
        <v/>
      </c>
      <c r="J94" t="str">
        <f t="shared" si="11"/>
        <v>--</v>
      </c>
      <c r="K94" t="str">
        <f t="shared" si="12"/>
        <v>--</v>
      </c>
      <c r="L94" t="str">
        <f t="shared" si="13"/>
        <v/>
      </c>
      <c r="M94" t="e">
        <f t="shared" si="20"/>
        <v>#N/A</v>
      </c>
      <c r="P94" s="72"/>
      <c r="Q94" s="73"/>
      <c r="R94" s="74"/>
      <c r="T94">
        <f t="shared" si="21"/>
        <v>0</v>
      </c>
      <c r="AB94" t="s">
        <v>688</v>
      </c>
      <c r="AC94" t="s">
        <v>688</v>
      </c>
    </row>
    <row r="95" spans="2:29" x14ac:dyDescent="0.25">
      <c r="B95" s="65" t="s">
        <v>862</v>
      </c>
      <c r="C95">
        <f t="shared" si="14"/>
        <v>2</v>
      </c>
      <c r="D95" t="str">
        <f t="shared" si="15"/>
        <v/>
      </c>
      <c r="E95">
        <f t="shared" si="16"/>
        <v>2</v>
      </c>
      <c r="F95" t="str">
        <f t="shared" si="17"/>
        <v/>
      </c>
      <c r="G95">
        <f t="shared" si="18"/>
        <v>2</v>
      </c>
      <c r="H95" t="str">
        <f t="shared" si="19"/>
        <v/>
      </c>
      <c r="J95" t="str">
        <f t="shared" si="11"/>
        <v>--</v>
      </c>
      <c r="K95" t="str">
        <f t="shared" si="12"/>
        <v>--</v>
      </c>
      <c r="L95" t="str">
        <f t="shared" si="13"/>
        <v/>
      </c>
      <c r="M95" t="e">
        <f t="shared" si="20"/>
        <v>#N/A</v>
      </c>
      <c r="P95" s="75"/>
      <c r="Q95" s="76"/>
      <c r="R95" s="77"/>
      <c r="T95">
        <f t="shared" si="21"/>
        <v>0</v>
      </c>
      <c r="AB95" t="s">
        <v>689</v>
      </c>
      <c r="AC95" t="s">
        <v>714</v>
      </c>
    </row>
    <row r="96" spans="2:29" x14ac:dyDescent="0.25">
      <c r="B96" s="65" t="s">
        <v>863</v>
      </c>
      <c r="C96">
        <f t="shared" si="14"/>
        <v>2</v>
      </c>
      <c r="D96" t="str">
        <f t="shared" si="15"/>
        <v/>
      </c>
      <c r="E96">
        <f t="shared" si="16"/>
        <v>2</v>
      </c>
      <c r="F96" t="str">
        <f t="shared" si="17"/>
        <v/>
      </c>
      <c r="G96">
        <f t="shared" si="18"/>
        <v>2</v>
      </c>
      <c r="H96" t="str">
        <f t="shared" si="19"/>
        <v/>
      </c>
      <c r="J96" t="str">
        <f t="shared" si="11"/>
        <v>--</v>
      </c>
      <c r="K96" t="str">
        <f t="shared" si="12"/>
        <v>--</v>
      </c>
      <c r="L96" t="str">
        <f t="shared" si="13"/>
        <v/>
      </c>
      <c r="M96" t="e">
        <f t="shared" si="20"/>
        <v>#N/A</v>
      </c>
      <c r="P96" s="72"/>
      <c r="Q96" s="73"/>
      <c r="R96" s="74"/>
      <c r="T96">
        <f t="shared" si="21"/>
        <v>0</v>
      </c>
      <c r="AB96" t="s">
        <v>690</v>
      </c>
      <c r="AC96" t="s">
        <v>715</v>
      </c>
    </row>
    <row r="97" spans="2:29" x14ac:dyDescent="0.25">
      <c r="B97" s="65">
        <v>0</v>
      </c>
      <c r="C97">
        <f t="shared" si="14"/>
        <v>2</v>
      </c>
      <c r="D97" t="str">
        <f t="shared" si="15"/>
        <v/>
      </c>
      <c r="E97">
        <f t="shared" si="16"/>
        <v>2</v>
      </c>
      <c r="F97" t="str">
        <f t="shared" si="17"/>
        <v/>
      </c>
      <c r="G97">
        <f t="shared" si="18"/>
        <v>2</v>
      </c>
      <c r="H97" t="str">
        <f t="shared" si="19"/>
        <v/>
      </c>
      <c r="J97" t="str">
        <f t="shared" si="11"/>
        <v>--</v>
      </c>
      <c r="K97" t="str">
        <f t="shared" si="12"/>
        <v>--</v>
      </c>
      <c r="L97" t="str">
        <f t="shared" si="13"/>
        <v/>
      </c>
      <c r="M97" t="e">
        <f t="shared" si="20"/>
        <v>#N/A</v>
      </c>
      <c r="P97" s="75"/>
      <c r="Q97" s="76"/>
      <c r="R97" s="77"/>
      <c r="T97">
        <f t="shared" si="21"/>
        <v>0</v>
      </c>
      <c r="AB97" t="s">
        <v>691</v>
      </c>
      <c r="AC97" t="s">
        <v>716</v>
      </c>
    </row>
    <row r="98" spans="2:29" x14ac:dyDescent="0.25">
      <c r="B98" s="65" t="s">
        <v>987</v>
      </c>
      <c r="C98">
        <f t="shared" si="14"/>
        <v>2</v>
      </c>
      <c r="D98" t="str">
        <f t="shared" si="15"/>
        <v/>
      </c>
      <c r="E98">
        <f t="shared" si="16"/>
        <v>2</v>
      </c>
      <c r="F98" t="str">
        <f t="shared" si="17"/>
        <v/>
      </c>
      <c r="G98">
        <f t="shared" si="18"/>
        <v>2</v>
      </c>
      <c r="H98" t="str">
        <f t="shared" si="19"/>
        <v/>
      </c>
      <c r="J98" t="str">
        <f t="shared" si="11"/>
        <v>--</v>
      </c>
      <c r="K98" t="str">
        <f t="shared" si="12"/>
        <v>--</v>
      </c>
      <c r="L98" t="str">
        <f t="shared" si="13"/>
        <v/>
      </c>
      <c r="M98" t="e">
        <f t="shared" si="20"/>
        <v>#N/A</v>
      </c>
      <c r="P98" s="72"/>
      <c r="Q98" s="73"/>
      <c r="R98" s="74"/>
      <c r="T98">
        <f t="shared" si="21"/>
        <v>0</v>
      </c>
      <c r="AB98" t="s">
        <v>692</v>
      </c>
      <c r="AC98" t="s">
        <v>717</v>
      </c>
    </row>
    <row r="99" spans="2:29" x14ac:dyDescent="0.25">
      <c r="B99" s="65" t="s">
        <v>1011</v>
      </c>
      <c r="C99">
        <f t="shared" si="14"/>
        <v>2</v>
      </c>
      <c r="D99" t="str">
        <f t="shared" si="15"/>
        <v/>
      </c>
      <c r="E99">
        <f t="shared" si="16"/>
        <v>2</v>
      </c>
      <c r="F99" t="str">
        <f t="shared" si="17"/>
        <v/>
      </c>
      <c r="G99">
        <f t="shared" si="18"/>
        <v>2</v>
      </c>
      <c r="H99" t="str">
        <f t="shared" si="19"/>
        <v/>
      </c>
      <c r="J99" t="str">
        <f t="shared" si="11"/>
        <v>--</v>
      </c>
      <c r="K99" t="str">
        <f t="shared" si="12"/>
        <v>--</v>
      </c>
      <c r="L99" t="str">
        <f t="shared" si="13"/>
        <v/>
      </c>
      <c r="M99" t="e">
        <f t="shared" si="20"/>
        <v>#N/A</v>
      </c>
      <c r="P99" s="75"/>
      <c r="Q99" s="76"/>
      <c r="R99" s="77"/>
      <c r="T99">
        <f t="shared" si="21"/>
        <v>0</v>
      </c>
      <c r="AB99" t="s">
        <v>693</v>
      </c>
      <c r="AC99" t="s">
        <v>718</v>
      </c>
    </row>
    <row r="100" spans="2:29" x14ac:dyDescent="0.25">
      <c r="B100" s="65" t="s">
        <v>1012</v>
      </c>
      <c r="C100">
        <f t="shared" si="14"/>
        <v>2</v>
      </c>
      <c r="D100" t="str">
        <f t="shared" si="15"/>
        <v/>
      </c>
      <c r="E100">
        <f t="shared" si="16"/>
        <v>2</v>
      </c>
      <c r="F100" t="str">
        <f t="shared" si="17"/>
        <v/>
      </c>
      <c r="G100">
        <f t="shared" si="18"/>
        <v>2</v>
      </c>
      <c r="H100" t="str">
        <f t="shared" si="19"/>
        <v/>
      </c>
      <c r="J100" t="str">
        <f t="shared" si="11"/>
        <v>--</v>
      </c>
      <c r="K100" t="str">
        <f t="shared" si="12"/>
        <v>--</v>
      </c>
      <c r="L100" t="str">
        <f t="shared" si="13"/>
        <v/>
      </c>
      <c r="M100" t="e">
        <f t="shared" si="20"/>
        <v>#N/A</v>
      </c>
      <c r="P100" s="72"/>
      <c r="Q100" s="73"/>
      <c r="R100" s="74"/>
      <c r="T100">
        <f t="shared" si="21"/>
        <v>0</v>
      </c>
      <c r="AB100" t="s">
        <v>694</v>
      </c>
      <c r="AC100" t="s">
        <v>719</v>
      </c>
    </row>
    <row r="101" spans="2:29" x14ac:dyDescent="0.25">
      <c r="B101" s="65">
        <v>0</v>
      </c>
      <c r="C101">
        <f t="shared" si="14"/>
        <v>2</v>
      </c>
      <c r="D101" t="str">
        <f t="shared" si="15"/>
        <v/>
      </c>
      <c r="E101">
        <f t="shared" si="16"/>
        <v>2</v>
      </c>
      <c r="F101" t="str">
        <f t="shared" si="17"/>
        <v/>
      </c>
      <c r="G101">
        <f t="shared" si="18"/>
        <v>2</v>
      </c>
      <c r="H101" t="str">
        <f t="shared" si="19"/>
        <v/>
      </c>
      <c r="J101" t="str">
        <f t="shared" si="11"/>
        <v>--</v>
      </c>
      <c r="K101" t="str">
        <f t="shared" si="12"/>
        <v>--</v>
      </c>
      <c r="L101" t="str">
        <f t="shared" si="13"/>
        <v/>
      </c>
      <c r="M101" t="e">
        <f t="shared" si="20"/>
        <v>#N/A</v>
      </c>
      <c r="P101" s="75"/>
      <c r="Q101" s="76"/>
      <c r="R101" s="77"/>
      <c r="T101">
        <f t="shared" si="21"/>
        <v>0</v>
      </c>
      <c r="AB101" t="s">
        <v>722</v>
      </c>
      <c r="AC101" t="s">
        <v>724</v>
      </c>
    </row>
    <row r="102" spans="2:29" x14ac:dyDescent="0.25">
      <c r="B102" s="65" t="s">
        <v>869</v>
      </c>
      <c r="C102">
        <f t="shared" si="14"/>
        <v>2</v>
      </c>
      <c r="D102" t="str">
        <f t="shared" si="15"/>
        <v/>
      </c>
      <c r="E102">
        <f t="shared" si="16"/>
        <v>2</v>
      </c>
      <c r="F102" t="str">
        <f t="shared" si="17"/>
        <v/>
      </c>
      <c r="G102">
        <f t="shared" si="18"/>
        <v>2</v>
      </c>
      <c r="H102" t="str">
        <f t="shared" si="19"/>
        <v/>
      </c>
      <c r="J102" t="str">
        <f t="shared" si="11"/>
        <v>--</v>
      </c>
      <c r="K102" t="str">
        <f t="shared" si="12"/>
        <v>--</v>
      </c>
      <c r="L102" t="str">
        <f t="shared" si="13"/>
        <v/>
      </c>
      <c r="M102" t="e">
        <f t="shared" si="20"/>
        <v>#N/A</v>
      </c>
      <c r="P102" s="72"/>
      <c r="Q102" s="73"/>
      <c r="R102" s="74"/>
      <c r="T102">
        <f t="shared" si="21"/>
        <v>0</v>
      </c>
      <c r="AB102" t="s">
        <v>688</v>
      </c>
      <c r="AC102" t="s">
        <v>725</v>
      </c>
    </row>
    <row r="103" spans="2:29" x14ac:dyDescent="0.25">
      <c r="B103" s="65" t="s">
        <v>675</v>
      </c>
      <c r="C103">
        <f t="shared" si="14"/>
        <v>2</v>
      </c>
      <c r="D103" t="str">
        <f t="shared" si="15"/>
        <v/>
      </c>
      <c r="E103">
        <f t="shared" si="16"/>
        <v>2</v>
      </c>
      <c r="F103" t="str">
        <f t="shared" si="17"/>
        <v/>
      </c>
      <c r="G103">
        <f t="shared" si="18"/>
        <v>2</v>
      </c>
      <c r="H103" t="str">
        <f t="shared" si="19"/>
        <v/>
      </c>
      <c r="J103" t="str">
        <f t="shared" si="11"/>
        <v>--</v>
      </c>
      <c r="K103" t="str">
        <f t="shared" si="12"/>
        <v>--</v>
      </c>
      <c r="L103" t="str">
        <f t="shared" si="13"/>
        <v/>
      </c>
      <c r="M103" t="e">
        <f t="shared" si="20"/>
        <v>#N/A</v>
      </c>
      <c r="P103" s="75"/>
      <c r="Q103" s="76"/>
      <c r="R103" s="77"/>
      <c r="T103">
        <f t="shared" si="21"/>
        <v>0</v>
      </c>
      <c r="AB103" t="s">
        <v>687</v>
      </c>
      <c r="AC103" t="s">
        <v>726</v>
      </c>
    </row>
    <row r="104" spans="2:29" x14ac:dyDescent="0.25">
      <c r="B104" s="65">
        <v>0</v>
      </c>
      <c r="C104">
        <f t="shared" si="14"/>
        <v>2</v>
      </c>
      <c r="D104" t="str">
        <f t="shared" si="15"/>
        <v/>
      </c>
      <c r="E104">
        <f t="shared" si="16"/>
        <v>2</v>
      </c>
      <c r="F104" t="str">
        <f t="shared" si="17"/>
        <v/>
      </c>
      <c r="G104">
        <f t="shared" si="18"/>
        <v>2</v>
      </c>
      <c r="H104" t="str">
        <f t="shared" si="19"/>
        <v/>
      </c>
      <c r="J104" t="str">
        <f t="shared" si="11"/>
        <v>--</v>
      </c>
      <c r="K104" t="str">
        <f t="shared" si="12"/>
        <v>--</v>
      </c>
      <c r="L104" t="str">
        <f t="shared" si="13"/>
        <v/>
      </c>
      <c r="M104" t="e">
        <f t="shared" si="20"/>
        <v>#N/A</v>
      </c>
      <c r="R104" s="10"/>
      <c r="T104">
        <f t="shared" si="21"/>
        <v>0</v>
      </c>
      <c r="AB104" t="s">
        <v>723</v>
      </c>
      <c r="AC104" t="s">
        <v>727</v>
      </c>
    </row>
    <row r="105" spans="2:29" x14ac:dyDescent="0.25">
      <c r="B105" s="65" t="s">
        <v>987</v>
      </c>
      <c r="C105">
        <f t="shared" si="14"/>
        <v>2</v>
      </c>
      <c r="D105" t="str">
        <f t="shared" si="15"/>
        <v/>
      </c>
      <c r="E105">
        <f t="shared" si="16"/>
        <v>2</v>
      </c>
      <c r="F105" t="str">
        <f t="shared" si="17"/>
        <v/>
      </c>
      <c r="G105">
        <f t="shared" si="18"/>
        <v>2</v>
      </c>
      <c r="H105" t="str">
        <f t="shared" si="19"/>
        <v/>
      </c>
      <c r="J105" t="str">
        <f t="shared" si="11"/>
        <v>--</v>
      </c>
      <c r="K105" t="str">
        <f t="shared" si="12"/>
        <v>--</v>
      </c>
      <c r="L105" t="str">
        <f t="shared" si="13"/>
        <v/>
      </c>
      <c r="M105" t="e">
        <f t="shared" si="20"/>
        <v>#N/A</v>
      </c>
      <c r="T105">
        <f t="shared" si="21"/>
        <v>0</v>
      </c>
      <c r="AB105" t="s">
        <v>728</v>
      </c>
      <c r="AC105" t="s">
        <v>729</v>
      </c>
    </row>
    <row r="106" spans="2:29" x14ac:dyDescent="0.25">
      <c r="B106" s="65" t="s">
        <v>1013</v>
      </c>
      <c r="C106">
        <f t="shared" si="14"/>
        <v>2</v>
      </c>
      <c r="D106" t="str">
        <f t="shared" si="15"/>
        <v/>
      </c>
      <c r="E106">
        <f t="shared" si="16"/>
        <v>2</v>
      </c>
      <c r="F106" t="str">
        <f t="shared" si="17"/>
        <v/>
      </c>
      <c r="G106">
        <f t="shared" si="18"/>
        <v>2</v>
      </c>
      <c r="H106" t="str">
        <f t="shared" si="19"/>
        <v/>
      </c>
      <c r="J106" t="str">
        <f t="shared" si="11"/>
        <v>--</v>
      </c>
      <c r="K106" t="str">
        <f t="shared" si="12"/>
        <v>--</v>
      </c>
      <c r="L106" t="str">
        <f t="shared" si="13"/>
        <v/>
      </c>
      <c r="M106" t="e">
        <f t="shared" si="20"/>
        <v>#N/A</v>
      </c>
      <c r="R106" s="10"/>
      <c r="T106">
        <f t="shared" si="21"/>
        <v>0</v>
      </c>
      <c r="AB106" t="s">
        <v>732</v>
      </c>
      <c r="AC106" t="s">
        <v>739</v>
      </c>
    </row>
    <row r="107" spans="2:29" x14ac:dyDescent="0.25">
      <c r="B107" s="65" t="s">
        <v>674</v>
      </c>
      <c r="C107">
        <f t="shared" si="14"/>
        <v>2</v>
      </c>
      <c r="D107" t="str">
        <f t="shared" si="15"/>
        <v/>
      </c>
      <c r="E107">
        <f t="shared" si="16"/>
        <v>2</v>
      </c>
      <c r="F107" t="str">
        <f t="shared" si="17"/>
        <v/>
      </c>
      <c r="G107">
        <f t="shared" si="18"/>
        <v>2</v>
      </c>
      <c r="H107" t="str">
        <f t="shared" si="19"/>
        <v/>
      </c>
      <c r="J107" t="str">
        <f t="shared" si="11"/>
        <v>--</v>
      </c>
      <c r="K107" t="str">
        <f t="shared" si="12"/>
        <v>--</v>
      </c>
      <c r="L107" t="str">
        <f t="shared" si="13"/>
        <v/>
      </c>
      <c r="M107" t="e">
        <f t="shared" si="20"/>
        <v>#N/A</v>
      </c>
      <c r="T107">
        <f t="shared" si="21"/>
        <v>0</v>
      </c>
      <c r="AB107" t="s">
        <v>733</v>
      </c>
      <c r="AC107" t="s">
        <v>740</v>
      </c>
    </row>
    <row r="108" spans="2:29" x14ac:dyDescent="0.25">
      <c r="B108" s="65">
        <v>0</v>
      </c>
      <c r="C108">
        <f t="shared" si="14"/>
        <v>2</v>
      </c>
      <c r="D108" t="str">
        <f t="shared" si="15"/>
        <v/>
      </c>
      <c r="E108">
        <f t="shared" si="16"/>
        <v>2</v>
      </c>
      <c r="F108" t="str">
        <f t="shared" si="17"/>
        <v/>
      </c>
      <c r="G108">
        <f t="shared" si="18"/>
        <v>2</v>
      </c>
      <c r="H108" t="str">
        <f t="shared" si="19"/>
        <v/>
      </c>
      <c r="J108" t="str">
        <f t="shared" si="11"/>
        <v>--</v>
      </c>
      <c r="K108" t="str">
        <f t="shared" si="12"/>
        <v>--</v>
      </c>
      <c r="L108" t="str">
        <f t="shared" si="13"/>
        <v/>
      </c>
      <c r="M108" t="e">
        <f t="shared" si="20"/>
        <v>#N/A</v>
      </c>
      <c r="R108" s="10"/>
      <c r="T108">
        <f t="shared" si="21"/>
        <v>0</v>
      </c>
      <c r="AB108" t="s">
        <v>734</v>
      </c>
      <c r="AC108" t="s">
        <v>741</v>
      </c>
    </row>
    <row r="109" spans="2:29" x14ac:dyDescent="0.25">
      <c r="B109" s="65" t="s">
        <v>871</v>
      </c>
      <c r="C109">
        <f t="shared" si="14"/>
        <v>2</v>
      </c>
      <c r="D109" t="str">
        <f t="shared" si="15"/>
        <v/>
      </c>
      <c r="E109">
        <f t="shared" si="16"/>
        <v>2</v>
      </c>
      <c r="F109" t="str">
        <f t="shared" si="17"/>
        <v/>
      </c>
      <c r="G109">
        <f t="shared" si="18"/>
        <v>2</v>
      </c>
      <c r="H109" t="str">
        <f t="shared" si="19"/>
        <v/>
      </c>
      <c r="J109" t="str">
        <f t="shared" si="11"/>
        <v>--</v>
      </c>
      <c r="K109" t="str">
        <f t="shared" si="12"/>
        <v>--</v>
      </c>
      <c r="L109" t="str">
        <f t="shared" si="13"/>
        <v/>
      </c>
      <c r="M109" t="e">
        <f t="shared" si="20"/>
        <v>#N/A</v>
      </c>
      <c r="T109">
        <f t="shared" si="21"/>
        <v>0</v>
      </c>
      <c r="AB109" t="s">
        <v>731</v>
      </c>
      <c r="AC109" t="s">
        <v>742</v>
      </c>
    </row>
    <row r="110" spans="2:29" x14ac:dyDescent="0.25">
      <c r="B110" s="65" t="s">
        <v>872</v>
      </c>
      <c r="C110">
        <f t="shared" si="14"/>
        <v>2</v>
      </c>
      <c r="D110" t="str">
        <f t="shared" si="15"/>
        <v/>
      </c>
      <c r="E110">
        <f t="shared" si="16"/>
        <v>2</v>
      </c>
      <c r="F110" t="str">
        <f t="shared" si="17"/>
        <v/>
      </c>
      <c r="G110">
        <f t="shared" si="18"/>
        <v>2</v>
      </c>
      <c r="H110" t="str">
        <f t="shared" si="19"/>
        <v/>
      </c>
      <c r="J110" t="str">
        <f t="shared" si="11"/>
        <v>--</v>
      </c>
      <c r="K110" t="str">
        <f t="shared" si="12"/>
        <v>--</v>
      </c>
      <c r="L110" t="str">
        <f t="shared" si="13"/>
        <v/>
      </c>
      <c r="M110" t="e">
        <f t="shared" si="20"/>
        <v>#N/A</v>
      </c>
      <c r="T110">
        <f t="shared" si="21"/>
        <v>0</v>
      </c>
      <c r="AB110" t="s">
        <v>730</v>
      </c>
      <c r="AC110" t="s">
        <v>743</v>
      </c>
    </row>
    <row r="111" spans="2:29" x14ac:dyDescent="0.25">
      <c r="B111" s="65">
        <v>0</v>
      </c>
      <c r="C111">
        <f t="shared" si="14"/>
        <v>2</v>
      </c>
      <c r="D111" t="str">
        <f t="shared" si="15"/>
        <v/>
      </c>
      <c r="E111">
        <f t="shared" si="16"/>
        <v>2</v>
      </c>
      <c r="F111" t="str">
        <f t="shared" si="17"/>
        <v/>
      </c>
      <c r="G111">
        <f t="shared" si="18"/>
        <v>2</v>
      </c>
      <c r="H111" t="str">
        <f t="shared" si="19"/>
        <v/>
      </c>
      <c r="J111" t="str">
        <f t="shared" si="11"/>
        <v>--</v>
      </c>
      <c r="K111" t="str">
        <f t="shared" si="12"/>
        <v>--</v>
      </c>
      <c r="L111" t="str">
        <f t="shared" si="13"/>
        <v/>
      </c>
      <c r="M111" t="e">
        <f t="shared" si="20"/>
        <v>#N/A</v>
      </c>
      <c r="T111">
        <f t="shared" si="21"/>
        <v>0</v>
      </c>
      <c r="AB111" t="s">
        <v>735</v>
      </c>
      <c r="AC111" t="s">
        <v>744</v>
      </c>
    </row>
    <row r="112" spans="2:29" x14ac:dyDescent="0.25">
      <c r="B112" s="65" t="s">
        <v>987</v>
      </c>
      <c r="C112">
        <f t="shared" si="14"/>
        <v>2</v>
      </c>
      <c r="D112" t="str">
        <f t="shared" si="15"/>
        <v/>
      </c>
      <c r="E112">
        <f t="shared" si="16"/>
        <v>2</v>
      </c>
      <c r="F112" t="str">
        <f t="shared" si="17"/>
        <v/>
      </c>
      <c r="G112">
        <f t="shared" si="18"/>
        <v>2</v>
      </c>
      <c r="H112" t="str">
        <f t="shared" si="19"/>
        <v/>
      </c>
      <c r="J112" t="str">
        <f t="shared" si="11"/>
        <v>--</v>
      </c>
      <c r="K112" t="str">
        <f t="shared" si="12"/>
        <v>--</v>
      </c>
      <c r="L112" t="str">
        <f t="shared" si="13"/>
        <v/>
      </c>
      <c r="M112" t="e">
        <f t="shared" si="20"/>
        <v>#N/A</v>
      </c>
      <c r="T112">
        <f t="shared" si="21"/>
        <v>0</v>
      </c>
      <c r="AB112" t="s">
        <v>736</v>
      </c>
      <c r="AC112" t="s">
        <v>745</v>
      </c>
    </row>
    <row r="113" spans="2:29" x14ac:dyDescent="0.25">
      <c r="B113" s="65" t="s">
        <v>1014</v>
      </c>
      <c r="C113">
        <f t="shared" si="14"/>
        <v>2</v>
      </c>
      <c r="D113" t="str">
        <f t="shared" si="15"/>
        <v/>
      </c>
      <c r="E113">
        <f t="shared" si="16"/>
        <v>2</v>
      </c>
      <c r="F113" t="str">
        <f t="shared" si="17"/>
        <v/>
      </c>
      <c r="G113">
        <f t="shared" si="18"/>
        <v>2</v>
      </c>
      <c r="H113" t="str">
        <f t="shared" si="19"/>
        <v/>
      </c>
      <c r="J113" t="str">
        <f t="shared" si="11"/>
        <v>--</v>
      </c>
      <c r="K113" t="str">
        <f t="shared" si="12"/>
        <v>--</v>
      </c>
      <c r="L113" t="str">
        <f t="shared" si="13"/>
        <v/>
      </c>
      <c r="M113" t="e">
        <f t="shared" si="20"/>
        <v>#N/A</v>
      </c>
      <c r="T113">
        <f t="shared" si="21"/>
        <v>0</v>
      </c>
      <c r="AB113" t="s">
        <v>737</v>
      </c>
      <c r="AC113" t="s">
        <v>746</v>
      </c>
    </row>
    <row r="114" spans="2:29" x14ac:dyDescent="0.25">
      <c r="B114" s="65" t="s">
        <v>1015</v>
      </c>
      <c r="C114">
        <f t="shared" si="14"/>
        <v>2</v>
      </c>
      <c r="D114" t="str">
        <f t="shared" si="15"/>
        <v/>
      </c>
      <c r="E114">
        <f t="shared" si="16"/>
        <v>2</v>
      </c>
      <c r="F114" t="str">
        <f t="shared" si="17"/>
        <v/>
      </c>
      <c r="G114">
        <f t="shared" si="18"/>
        <v>2</v>
      </c>
      <c r="H114" t="str">
        <f t="shared" si="19"/>
        <v/>
      </c>
      <c r="J114" t="str">
        <f t="shared" si="11"/>
        <v>--</v>
      </c>
      <c r="K114" t="str">
        <f t="shared" si="12"/>
        <v>--</v>
      </c>
      <c r="L114" t="str">
        <f t="shared" si="13"/>
        <v/>
      </c>
      <c r="M114" t="e">
        <f t="shared" si="20"/>
        <v>#N/A</v>
      </c>
      <c r="T114">
        <f t="shared" si="21"/>
        <v>0</v>
      </c>
      <c r="AB114" t="s">
        <v>738</v>
      </c>
      <c r="AC114" t="s">
        <v>747</v>
      </c>
    </row>
    <row r="115" spans="2:29" x14ac:dyDescent="0.25">
      <c r="B115" s="65">
        <v>0</v>
      </c>
      <c r="C115">
        <f t="shared" si="14"/>
        <v>2</v>
      </c>
      <c r="D115" t="str">
        <f t="shared" si="15"/>
        <v/>
      </c>
      <c r="E115">
        <f t="shared" si="16"/>
        <v>2</v>
      </c>
      <c r="F115" t="str">
        <f t="shared" si="17"/>
        <v/>
      </c>
      <c r="G115">
        <f t="shared" si="18"/>
        <v>2</v>
      </c>
      <c r="H115" t="str">
        <f t="shared" si="19"/>
        <v/>
      </c>
      <c r="J115" t="str">
        <f t="shared" si="11"/>
        <v>--</v>
      </c>
      <c r="K115" t="str">
        <f t="shared" si="12"/>
        <v>--</v>
      </c>
      <c r="L115" t="str">
        <f t="shared" si="13"/>
        <v/>
      </c>
      <c r="M115" t="e">
        <f t="shared" si="20"/>
        <v>#N/A</v>
      </c>
      <c r="T115">
        <f t="shared" si="21"/>
        <v>0</v>
      </c>
      <c r="AB115" t="s">
        <v>748</v>
      </c>
      <c r="AC115" t="s">
        <v>749</v>
      </c>
    </row>
    <row r="116" spans="2:29" x14ac:dyDescent="0.25">
      <c r="B116" s="65" t="s">
        <v>889</v>
      </c>
      <c r="C116">
        <f t="shared" si="14"/>
        <v>2</v>
      </c>
      <c r="D116" t="str">
        <f t="shared" si="15"/>
        <v/>
      </c>
      <c r="E116">
        <f t="shared" si="16"/>
        <v>2</v>
      </c>
      <c r="F116" t="str">
        <f t="shared" si="17"/>
        <v/>
      </c>
      <c r="G116">
        <f t="shared" si="18"/>
        <v>2</v>
      </c>
      <c r="H116" t="str">
        <f t="shared" si="19"/>
        <v/>
      </c>
      <c r="J116" t="str">
        <f t="shared" si="11"/>
        <v>--</v>
      </c>
      <c r="K116" t="str">
        <f t="shared" si="12"/>
        <v>--</v>
      </c>
      <c r="L116" t="str">
        <f t="shared" si="13"/>
        <v/>
      </c>
      <c r="M116" t="e">
        <f t="shared" si="20"/>
        <v>#N/A</v>
      </c>
      <c r="T116">
        <f t="shared" si="21"/>
        <v>0</v>
      </c>
      <c r="AB116" t="s">
        <v>750</v>
      </c>
      <c r="AC116" t="s">
        <v>761</v>
      </c>
    </row>
    <row r="117" spans="2:29" x14ac:dyDescent="0.25">
      <c r="B117" s="65" t="s">
        <v>890</v>
      </c>
      <c r="C117">
        <f t="shared" si="14"/>
        <v>2</v>
      </c>
      <c r="D117" t="str">
        <f t="shared" si="15"/>
        <v/>
      </c>
      <c r="E117">
        <f t="shared" si="16"/>
        <v>2</v>
      </c>
      <c r="F117" t="str">
        <f t="shared" si="17"/>
        <v/>
      </c>
      <c r="G117">
        <f t="shared" si="18"/>
        <v>2</v>
      </c>
      <c r="H117" t="str">
        <f t="shared" si="19"/>
        <v/>
      </c>
      <c r="J117" t="str">
        <f t="shared" si="11"/>
        <v>--</v>
      </c>
      <c r="K117" t="str">
        <f t="shared" si="12"/>
        <v>--</v>
      </c>
      <c r="L117" t="str">
        <f t="shared" si="13"/>
        <v/>
      </c>
      <c r="M117" t="e">
        <f t="shared" si="20"/>
        <v>#N/A</v>
      </c>
      <c r="T117">
        <f t="shared" si="21"/>
        <v>0</v>
      </c>
      <c r="AB117" t="s">
        <v>751</v>
      </c>
      <c r="AC117" t="s">
        <v>762</v>
      </c>
    </row>
    <row r="118" spans="2:29" x14ac:dyDescent="0.25">
      <c r="B118" s="65">
        <v>0</v>
      </c>
      <c r="C118">
        <f t="shared" si="14"/>
        <v>2</v>
      </c>
      <c r="D118" t="str">
        <f t="shared" si="15"/>
        <v/>
      </c>
      <c r="E118">
        <f t="shared" si="16"/>
        <v>2</v>
      </c>
      <c r="F118" t="str">
        <f t="shared" si="17"/>
        <v/>
      </c>
      <c r="G118">
        <f t="shared" si="18"/>
        <v>2</v>
      </c>
      <c r="H118" t="str">
        <f t="shared" si="19"/>
        <v/>
      </c>
      <c r="J118" t="str">
        <f t="shared" si="11"/>
        <v>--</v>
      </c>
      <c r="K118" t="str">
        <f t="shared" si="12"/>
        <v>--</v>
      </c>
      <c r="L118" t="str">
        <f t="shared" si="13"/>
        <v/>
      </c>
      <c r="M118" t="e">
        <f t="shared" si="20"/>
        <v>#N/A</v>
      </c>
      <c r="T118">
        <f t="shared" si="21"/>
        <v>0</v>
      </c>
      <c r="AB118" t="s">
        <v>752</v>
      </c>
      <c r="AC118" t="s">
        <v>763</v>
      </c>
    </row>
    <row r="119" spans="2:29" x14ac:dyDescent="0.25">
      <c r="B119" s="65" t="s">
        <v>987</v>
      </c>
      <c r="C119">
        <f t="shared" si="14"/>
        <v>2</v>
      </c>
      <c r="D119" t="str">
        <f t="shared" si="15"/>
        <v/>
      </c>
      <c r="E119">
        <f t="shared" si="16"/>
        <v>2</v>
      </c>
      <c r="F119" t="str">
        <f t="shared" si="17"/>
        <v/>
      </c>
      <c r="G119">
        <f t="shared" si="18"/>
        <v>2</v>
      </c>
      <c r="H119" t="str">
        <f t="shared" si="19"/>
        <v/>
      </c>
      <c r="J119" t="str">
        <f t="shared" si="11"/>
        <v>--</v>
      </c>
      <c r="K119" t="str">
        <f t="shared" si="12"/>
        <v>--</v>
      </c>
      <c r="L119" t="str">
        <f t="shared" si="13"/>
        <v/>
      </c>
      <c r="M119" t="e">
        <f t="shared" si="20"/>
        <v>#N/A</v>
      </c>
      <c r="T119">
        <f t="shared" si="21"/>
        <v>0</v>
      </c>
      <c r="AB119" t="s">
        <v>753</v>
      </c>
      <c r="AC119" t="s">
        <v>764</v>
      </c>
    </row>
    <row r="120" spans="2:29" x14ac:dyDescent="0.25">
      <c r="B120" s="65" t="s">
        <v>1016</v>
      </c>
      <c r="C120">
        <f t="shared" si="14"/>
        <v>2</v>
      </c>
      <c r="D120" t="str">
        <f t="shared" si="15"/>
        <v/>
      </c>
      <c r="E120">
        <f t="shared" si="16"/>
        <v>2</v>
      </c>
      <c r="F120" t="str">
        <f t="shared" si="17"/>
        <v/>
      </c>
      <c r="G120">
        <f t="shared" si="18"/>
        <v>2</v>
      </c>
      <c r="H120" t="str">
        <f t="shared" si="19"/>
        <v/>
      </c>
      <c r="J120" t="str">
        <f t="shared" si="11"/>
        <v>--</v>
      </c>
      <c r="K120" t="str">
        <f t="shared" si="12"/>
        <v>--</v>
      </c>
      <c r="L120" t="str">
        <f t="shared" si="13"/>
        <v/>
      </c>
      <c r="M120" t="e">
        <f t="shared" si="20"/>
        <v>#N/A</v>
      </c>
      <c r="T120">
        <f t="shared" si="21"/>
        <v>0</v>
      </c>
      <c r="AB120" t="s">
        <v>754</v>
      </c>
      <c r="AC120" t="s">
        <v>765</v>
      </c>
    </row>
    <row r="121" spans="2:29" x14ac:dyDescent="0.25">
      <c r="B121" s="65" t="s">
        <v>1017</v>
      </c>
      <c r="C121">
        <f t="shared" si="14"/>
        <v>2</v>
      </c>
      <c r="D121" t="str">
        <f t="shared" si="15"/>
        <v/>
      </c>
      <c r="E121">
        <f t="shared" si="16"/>
        <v>2</v>
      </c>
      <c r="F121" t="str">
        <f t="shared" si="17"/>
        <v/>
      </c>
      <c r="G121">
        <f t="shared" si="18"/>
        <v>2</v>
      </c>
      <c r="H121" t="str">
        <f t="shared" si="19"/>
        <v/>
      </c>
      <c r="J121" t="str">
        <f t="shared" si="11"/>
        <v>--</v>
      </c>
      <c r="K121" t="str">
        <f t="shared" si="12"/>
        <v>--</v>
      </c>
      <c r="L121" t="str">
        <f t="shared" si="13"/>
        <v/>
      </c>
      <c r="M121" t="e">
        <f t="shared" si="20"/>
        <v>#N/A</v>
      </c>
      <c r="T121">
        <f t="shared" si="21"/>
        <v>0</v>
      </c>
      <c r="AB121" t="s">
        <v>630</v>
      </c>
      <c r="AC121" t="s">
        <v>784</v>
      </c>
    </row>
    <row r="122" spans="2:29" x14ac:dyDescent="0.25">
      <c r="B122" s="65">
        <v>0</v>
      </c>
      <c r="C122">
        <f t="shared" si="14"/>
        <v>2</v>
      </c>
      <c r="D122" t="str">
        <f t="shared" si="15"/>
        <v/>
      </c>
      <c r="E122">
        <f t="shared" si="16"/>
        <v>2</v>
      </c>
      <c r="F122" t="str">
        <f t="shared" si="17"/>
        <v/>
      </c>
      <c r="G122">
        <f t="shared" si="18"/>
        <v>2</v>
      </c>
      <c r="H122" t="str">
        <f t="shared" si="19"/>
        <v/>
      </c>
      <c r="J122" t="str">
        <f t="shared" si="11"/>
        <v>--</v>
      </c>
      <c r="K122" t="str">
        <f t="shared" si="12"/>
        <v>--</v>
      </c>
      <c r="L122" t="str">
        <f t="shared" si="13"/>
        <v/>
      </c>
      <c r="M122" t="e">
        <f t="shared" si="20"/>
        <v>#N/A</v>
      </c>
      <c r="T122">
        <f t="shared" si="21"/>
        <v>0</v>
      </c>
      <c r="AB122" t="s">
        <v>755</v>
      </c>
      <c r="AC122" t="s">
        <v>766</v>
      </c>
    </row>
    <row r="123" spans="2:29" x14ac:dyDescent="0.25">
      <c r="B123" s="65" t="s">
        <v>1018</v>
      </c>
      <c r="C123">
        <f t="shared" si="14"/>
        <v>2</v>
      </c>
      <c r="D123" t="str">
        <f t="shared" si="15"/>
        <v/>
      </c>
      <c r="E123">
        <f t="shared" si="16"/>
        <v>2</v>
      </c>
      <c r="F123" t="str">
        <f t="shared" si="17"/>
        <v/>
      </c>
      <c r="G123">
        <f t="shared" si="18"/>
        <v>2</v>
      </c>
      <c r="H123" t="str">
        <f t="shared" si="19"/>
        <v/>
      </c>
      <c r="J123" t="str">
        <f t="shared" si="11"/>
        <v>--</v>
      </c>
      <c r="K123" t="str">
        <f t="shared" si="12"/>
        <v>--</v>
      </c>
      <c r="L123" t="str">
        <f t="shared" si="13"/>
        <v/>
      </c>
      <c r="M123" t="e">
        <f t="shared" si="20"/>
        <v>#N/A</v>
      </c>
      <c r="T123">
        <f t="shared" si="21"/>
        <v>0</v>
      </c>
      <c r="AB123" t="s">
        <v>756</v>
      </c>
      <c r="AC123" t="s">
        <v>767</v>
      </c>
    </row>
    <row r="124" spans="2:29" x14ac:dyDescent="0.25">
      <c r="B124" s="65" t="s">
        <v>1019</v>
      </c>
      <c r="C124">
        <f t="shared" si="14"/>
        <v>2</v>
      </c>
      <c r="D124" t="str">
        <f t="shared" si="15"/>
        <v/>
      </c>
      <c r="E124">
        <f t="shared" si="16"/>
        <v>2</v>
      </c>
      <c r="F124" t="str">
        <f t="shared" si="17"/>
        <v/>
      </c>
      <c r="G124">
        <f t="shared" si="18"/>
        <v>2</v>
      </c>
      <c r="H124" t="str">
        <f t="shared" si="19"/>
        <v/>
      </c>
      <c r="J124" t="str">
        <f t="shared" si="11"/>
        <v>--</v>
      </c>
      <c r="K124" t="str">
        <f t="shared" si="12"/>
        <v>--</v>
      </c>
      <c r="L124" t="str">
        <f t="shared" si="13"/>
        <v/>
      </c>
      <c r="M124" t="e">
        <f t="shared" si="20"/>
        <v>#N/A</v>
      </c>
      <c r="T124">
        <f t="shared" si="21"/>
        <v>0</v>
      </c>
      <c r="AB124" t="s">
        <v>757</v>
      </c>
      <c r="AC124" t="s">
        <v>768</v>
      </c>
    </row>
    <row r="125" spans="2:29" x14ac:dyDescent="0.25">
      <c r="B125" s="65">
        <v>0</v>
      </c>
      <c r="C125">
        <f t="shared" si="14"/>
        <v>2</v>
      </c>
      <c r="D125" t="str">
        <f t="shared" si="15"/>
        <v/>
      </c>
      <c r="E125">
        <f t="shared" si="16"/>
        <v>2</v>
      </c>
      <c r="F125" t="str">
        <f t="shared" si="17"/>
        <v/>
      </c>
      <c r="G125">
        <f t="shared" si="18"/>
        <v>2</v>
      </c>
      <c r="H125" t="str">
        <f t="shared" si="19"/>
        <v/>
      </c>
      <c r="J125" t="str">
        <f t="shared" si="11"/>
        <v>--</v>
      </c>
      <c r="K125" t="str">
        <f t="shared" si="12"/>
        <v>--</v>
      </c>
      <c r="L125" t="str">
        <f t="shared" si="13"/>
        <v/>
      </c>
      <c r="M125" t="e">
        <f t="shared" si="20"/>
        <v>#N/A</v>
      </c>
      <c r="T125">
        <f t="shared" si="21"/>
        <v>0</v>
      </c>
      <c r="AB125" t="s">
        <v>758</v>
      </c>
      <c r="AC125" t="s">
        <v>769</v>
      </c>
    </row>
    <row r="126" spans="2:29" x14ac:dyDescent="0.25">
      <c r="B126" s="65" t="s">
        <v>987</v>
      </c>
      <c r="C126">
        <f t="shared" si="14"/>
        <v>2</v>
      </c>
      <c r="D126" t="str">
        <f t="shared" si="15"/>
        <v/>
      </c>
      <c r="E126">
        <f t="shared" si="16"/>
        <v>2</v>
      </c>
      <c r="F126" t="str">
        <f t="shared" si="17"/>
        <v/>
      </c>
      <c r="G126">
        <f t="shared" si="18"/>
        <v>2</v>
      </c>
      <c r="H126" t="str">
        <f t="shared" si="19"/>
        <v/>
      </c>
      <c r="J126" t="str">
        <f t="shared" si="11"/>
        <v>--</v>
      </c>
      <c r="K126" t="str">
        <f t="shared" si="12"/>
        <v>--</v>
      </c>
      <c r="L126" t="str">
        <f t="shared" si="13"/>
        <v/>
      </c>
      <c r="M126" t="e">
        <f t="shared" si="20"/>
        <v>#N/A</v>
      </c>
      <c r="T126">
        <f t="shared" si="21"/>
        <v>0</v>
      </c>
      <c r="AB126" t="s">
        <v>759</v>
      </c>
      <c r="AC126" t="s">
        <v>770</v>
      </c>
    </row>
    <row r="127" spans="2:29" x14ac:dyDescent="0.25">
      <c r="B127" s="65" t="s">
        <v>1020</v>
      </c>
      <c r="C127">
        <f t="shared" si="14"/>
        <v>2</v>
      </c>
      <c r="D127" t="str">
        <f t="shared" si="15"/>
        <v/>
      </c>
      <c r="E127">
        <f t="shared" si="16"/>
        <v>2</v>
      </c>
      <c r="F127" t="str">
        <f t="shared" si="17"/>
        <v/>
      </c>
      <c r="G127">
        <f t="shared" si="18"/>
        <v>2</v>
      </c>
      <c r="H127" t="str">
        <f t="shared" si="19"/>
        <v/>
      </c>
      <c r="J127" t="str">
        <f t="shared" si="11"/>
        <v>--</v>
      </c>
      <c r="K127" t="str">
        <f t="shared" si="12"/>
        <v>--</v>
      </c>
      <c r="L127" t="str">
        <f t="shared" si="13"/>
        <v/>
      </c>
      <c r="M127" t="e">
        <f t="shared" si="20"/>
        <v>#N/A</v>
      </c>
      <c r="T127">
        <f t="shared" si="21"/>
        <v>0</v>
      </c>
      <c r="AB127" t="s">
        <v>760</v>
      </c>
      <c r="AC127" t="s">
        <v>771</v>
      </c>
    </row>
    <row r="128" spans="2:29" x14ac:dyDescent="0.25">
      <c r="B128" s="65" t="s">
        <v>1021</v>
      </c>
      <c r="C128">
        <f t="shared" si="14"/>
        <v>2</v>
      </c>
      <c r="D128" t="str">
        <f t="shared" si="15"/>
        <v/>
      </c>
      <c r="E128">
        <f t="shared" si="16"/>
        <v>2</v>
      </c>
      <c r="F128" t="str">
        <f t="shared" si="17"/>
        <v/>
      </c>
      <c r="G128">
        <f t="shared" si="18"/>
        <v>2</v>
      </c>
      <c r="H128" t="str">
        <f t="shared" si="19"/>
        <v/>
      </c>
      <c r="J128" t="str">
        <f t="shared" si="11"/>
        <v>--</v>
      </c>
      <c r="K128" t="str">
        <f t="shared" si="12"/>
        <v>--</v>
      </c>
      <c r="L128" t="str">
        <f t="shared" si="13"/>
        <v/>
      </c>
      <c r="M128" t="e">
        <f t="shared" si="20"/>
        <v>#N/A</v>
      </c>
      <c r="T128">
        <f t="shared" si="21"/>
        <v>0</v>
      </c>
      <c r="AB128" t="s">
        <v>688</v>
      </c>
      <c r="AC128" t="s">
        <v>725</v>
      </c>
    </row>
    <row r="129" spans="2:29" x14ac:dyDescent="0.25">
      <c r="B129" s="65">
        <v>0</v>
      </c>
      <c r="C129">
        <f t="shared" si="14"/>
        <v>2</v>
      </c>
      <c r="D129" t="str">
        <f t="shared" si="15"/>
        <v/>
      </c>
      <c r="E129">
        <f t="shared" si="16"/>
        <v>2</v>
      </c>
      <c r="F129" t="str">
        <f t="shared" si="17"/>
        <v/>
      </c>
      <c r="G129">
        <f t="shared" si="18"/>
        <v>2</v>
      </c>
      <c r="H129" t="str">
        <f t="shared" si="19"/>
        <v/>
      </c>
      <c r="J129" t="str">
        <f t="shared" si="11"/>
        <v>--</v>
      </c>
      <c r="K129" t="str">
        <f t="shared" si="12"/>
        <v>--</v>
      </c>
      <c r="L129" t="str">
        <f t="shared" si="13"/>
        <v/>
      </c>
      <c r="M129" t="e">
        <f t="shared" si="20"/>
        <v>#N/A</v>
      </c>
      <c r="T129">
        <f t="shared" si="21"/>
        <v>0</v>
      </c>
      <c r="AB129" t="s">
        <v>772</v>
      </c>
      <c r="AC129" t="s">
        <v>775</v>
      </c>
    </row>
    <row r="130" spans="2:29" x14ac:dyDescent="0.25">
      <c r="B130" s="65" t="s">
        <v>1022</v>
      </c>
      <c r="C130">
        <f t="shared" si="14"/>
        <v>2</v>
      </c>
      <c r="D130" t="str">
        <f t="shared" si="15"/>
        <v/>
      </c>
      <c r="E130">
        <f t="shared" si="16"/>
        <v>2</v>
      </c>
      <c r="F130" t="str">
        <f t="shared" si="17"/>
        <v/>
      </c>
      <c r="G130">
        <f t="shared" si="18"/>
        <v>2</v>
      </c>
      <c r="H130" t="str">
        <f t="shared" si="19"/>
        <v/>
      </c>
      <c r="J130" t="str">
        <f t="shared" ref="J130:J193" si="22">IFERROR(IF(ISNUMBER(MATCH(VLOOKUP(ROW(A129),$G$2:$H$500,2,0),AB:AB,0)),VLOOKUP(VLOOKUP(ROW(A129),$G$2:$H$500,2,0),AB:AC,2,0),VLOOKUP(ROW(A129),$G$2:$H$500,2,0)),"--")</f>
        <v>--</v>
      </c>
      <c r="K130" t="str">
        <f t="shared" ref="K130:K193" si="23">IFERROR(IF(M130&lt;0,M130,NA()),"--")</f>
        <v>--</v>
      </c>
      <c r="L130" t="str">
        <f t="shared" ref="L130:L193" si="24">IFERROR(IF(M130&gt;0,_xlfn.NUMBERVALUE(M130),"--"),"")</f>
        <v/>
      </c>
      <c r="M130" t="e">
        <f t="shared" si="20"/>
        <v>#N/A</v>
      </c>
      <c r="T130">
        <f t="shared" si="21"/>
        <v>0</v>
      </c>
      <c r="AB130" t="s">
        <v>773</v>
      </c>
      <c r="AC130" t="s">
        <v>776</v>
      </c>
    </row>
    <row r="131" spans="2:29" x14ac:dyDescent="0.25">
      <c r="B131" s="65" t="s">
        <v>722</v>
      </c>
      <c r="C131">
        <f t="shared" ref="C131:C194" si="25">IF(ISNUMBER(CODE(D131)),C130+1,C130)</f>
        <v>2</v>
      </c>
      <c r="D131" t="str">
        <f t="shared" ref="D131:D194" si="26">IF(B131&lt;0,IF(ISNUMBER(SEARCH("logo",B130)),"",B131),IF(LEFT(B131,2)="T:",MID(B131,3,LEN(B131)),""))</f>
        <v/>
      </c>
      <c r="E131">
        <f t="shared" ref="E131:E194" si="27">IF(ISNUMBER(CODE(F131)),E130+2,E130)</f>
        <v>2</v>
      </c>
      <c r="F131" t="str">
        <f t="shared" ref="F131:F194" si="28">IF(LEFT(B131,2)="T:",MID(B131,3,LEN(B131)),"")</f>
        <v/>
      </c>
      <c r="G131">
        <f t="shared" ref="G131:G194" si="29">IF(ISNUMBER(CODE(H131)),G130+1,G130)</f>
        <v>2</v>
      </c>
      <c r="H131" t="str">
        <f t="shared" ref="H131:H194" si="30">IF(ISNUMBER(CODE(D131)),B130,IF(ISNUMBER(CODE(F131)),B130,""))</f>
        <v/>
      </c>
      <c r="J131" t="str">
        <f t="shared" si="22"/>
        <v>--</v>
      </c>
      <c r="K131" t="str">
        <f t="shared" si="23"/>
        <v>--</v>
      </c>
      <c r="L131" t="str">
        <f t="shared" si="24"/>
        <v/>
      </c>
      <c r="M131" t="e">
        <f t="shared" ref="M131:M194" si="31">VLOOKUP(ROW(A130),$C$2:$D$480,2,0)</f>
        <v>#N/A</v>
      </c>
      <c r="T131">
        <f t="shared" ref="T131:T194" si="32">IF(J131="--",0,IF(ISEVEN(ROW()),1,2))</f>
        <v>0</v>
      </c>
      <c r="AB131" t="s">
        <v>774</v>
      </c>
      <c r="AC131" t="s">
        <v>777</v>
      </c>
    </row>
    <row r="132" spans="2:29" x14ac:dyDescent="0.25">
      <c r="B132" s="65">
        <v>0</v>
      </c>
      <c r="C132">
        <f t="shared" si="25"/>
        <v>2</v>
      </c>
      <c r="D132" t="str">
        <f t="shared" si="26"/>
        <v/>
      </c>
      <c r="E132">
        <f t="shared" si="27"/>
        <v>2</v>
      </c>
      <c r="F132" t="str">
        <f t="shared" si="28"/>
        <v/>
      </c>
      <c r="G132">
        <f t="shared" si="29"/>
        <v>2</v>
      </c>
      <c r="H132" t="str">
        <f t="shared" si="30"/>
        <v/>
      </c>
      <c r="J132" t="str">
        <f t="shared" si="22"/>
        <v>--</v>
      </c>
      <c r="K132" t="str">
        <f t="shared" si="23"/>
        <v>--</v>
      </c>
      <c r="L132" t="str">
        <f t="shared" si="24"/>
        <v/>
      </c>
      <c r="M132" t="e">
        <f t="shared" si="31"/>
        <v>#N/A</v>
      </c>
      <c r="T132">
        <f t="shared" si="32"/>
        <v>0</v>
      </c>
      <c r="AB132" t="s">
        <v>687</v>
      </c>
      <c r="AC132" t="s">
        <v>726</v>
      </c>
    </row>
    <row r="133" spans="2:29" x14ac:dyDescent="0.25">
      <c r="B133" s="65" t="s">
        <v>987</v>
      </c>
      <c r="C133">
        <f t="shared" si="25"/>
        <v>2</v>
      </c>
      <c r="D133" t="str">
        <f t="shared" si="26"/>
        <v/>
      </c>
      <c r="E133">
        <f t="shared" si="27"/>
        <v>2</v>
      </c>
      <c r="F133" t="str">
        <f t="shared" si="28"/>
        <v/>
      </c>
      <c r="G133">
        <f t="shared" si="29"/>
        <v>2</v>
      </c>
      <c r="H133" t="str">
        <f t="shared" si="30"/>
        <v/>
      </c>
      <c r="J133" t="str">
        <f t="shared" si="22"/>
        <v>--</v>
      </c>
      <c r="K133" t="str">
        <f t="shared" si="23"/>
        <v>--</v>
      </c>
      <c r="L133" t="str">
        <f t="shared" si="24"/>
        <v/>
      </c>
      <c r="M133" t="e">
        <f t="shared" si="31"/>
        <v>#N/A</v>
      </c>
      <c r="T133">
        <f t="shared" si="32"/>
        <v>0</v>
      </c>
      <c r="AB133" t="s">
        <v>778</v>
      </c>
      <c r="AC133" t="s">
        <v>779</v>
      </c>
    </row>
    <row r="134" spans="2:29" x14ac:dyDescent="0.25">
      <c r="B134" s="65" t="s">
        <v>1023</v>
      </c>
      <c r="C134">
        <f t="shared" si="25"/>
        <v>2</v>
      </c>
      <c r="D134" t="str">
        <f t="shared" si="26"/>
        <v/>
      </c>
      <c r="E134">
        <f t="shared" si="27"/>
        <v>2</v>
      </c>
      <c r="F134" t="str">
        <f t="shared" si="28"/>
        <v/>
      </c>
      <c r="G134">
        <f t="shared" si="29"/>
        <v>2</v>
      </c>
      <c r="H134" t="str">
        <f t="shared" si="30"/>
        <v/>
      </c>
      <c r="J134" t="str">
        <f t="shared" si="22"/>
        <v>--</v>
      </c>
      <c r="K134" t="str">
        <f t="shared" si="23"/>
        <v>--</v>
      </c>
      <c r="L134" t="str">
        <f t="shared" si="24"/>
        <v/>
      </c>
      <c r="M134" t="e">
        <f t="shared" si="31"/>
        <v>#N/A</v>
      </c>
      <c r="T134">
        <f t="shared" si="32"/>
        <v>0</v>
      </c>
    </row>
    <row r="135" spans="2:29" x14ac:dyDescent="0.25">
      <c r="B135" s="65" t="s">
        <v>1024</v>
      </c>
      <c r="C135">
        <f t="shared" si="25"/>
        <v>2</v>
      </c>
      <c r="D135" t="str">
        <f t="shared" si="26"/>
        <v/>
      </c>
      <c r="E135">
        <f t="shared" si="27"/>
        <v>2</v>
      </c>
      <c r="F135" t="str">
        <f t="shared" si="28"/>
        <v/>
      </c>
      <c r="G135">
        <f t="shared" si="29"/>
        <v>2</v>
      </c>
      <c r="H135" t="str">
        <f t="shared" si="30"/>
        <v/>
      </c>
      <c r="J135" t="str">
        <f t="shared" si="22"/>
        <v>--</v>
      </c>
      <c r="K135" t="str">
        <f t="shared" si="23"/>
        <v>--</v>
      </c>
      <c r="L135" t="str">
        <f t="shared" si="24"/>
        <v/>
      </c>
      <c r="M135" t="e">
        <f t="shared" si="31"/>
        <v>#N/A</v>
      </c>
      <c r="T135">
        <f t="shared" si="32"/>
        <v>0</v>
      </c>
    </row>
    <row r="136" spans="2:29" x14ac:dyDescent="0.25">
      <c r="B136" s="65">
        <v>0</v>
      </c>
      <c r="C136">
        <f t="shared" si="25"/>
        <v>2</v>
      </c>
      <c r="D136" t="str">
        <f t="shared" si="26"/>
        <v/>
      </c>
      <c r="E136">
        <f t="shared" si="27"/>
        <v>2</v>
      </c>
      <c r="F136" t="str">
        <f t="shared" si="28"/>
        <v/>
      </c>
      <c r="G136">
        <f t="shared" si="29"/>
        <v>2</v>
      </c>
      <c r="H136" t="str">
        <f t="shared" si="30"/>
        <v/>
      </c>
      <c r="J136" t="str">
        <f t="shared" si="22"/>
        <v>--</v>
      </c>
      <c r="K136" t="str">
        <f t="shared" si="23"/>
        <v>--</v>
      </c>
      <c r="L136" t="str">
        <f t="shared" si="24"/>
        <v/>
      </c>
      <c r="M136" t="e">
        <f t="shared" si="31"/>
        <v>#N/A</v>
      </c>
      <c r="T136">
        <f t="shared" si="32"/>
        <v>0</v>
      </c>
    </row>
    <row r="137" spans="2:29" x14ac:dyDescent="0.25">
      <c r="B137" s="65" t="s">
        <v>873</v>
      </c>
      <c r="C137">
        <f t="shared" si="25"/>
        <v>2</v>
      </c>
      <c r="D137" t="str">
        <f t="shared" si="26"/>
        <v/>
      </c>
      <c r="E137">
        <f t="shared" si="27"/>
        <v>2</v>
      </c>
      <c r="F137" t="str">
        <f t="shared" si="28"/>
        <v/>
      </c>
      <c r="G137">
        <f t="shared" si="29"/>
        <v>2</v>
      </c>
      <c r="H137" t="str">
        <f t="shared" si="30"/>
        <v/>
      </c>
      <c r="J137" t="str">
        <f t="shared" si="22"/>
        <v>--</v>
      </c>
      <c r="K137" t="str">
        <f t="shared" si="23"/>
        <v>--</v>
      </c>
      <c r="L137" t="str">
        <f t="shared" si="24"/>
        <v/>
      </c>
      <c r="M137" t="e">
        <f t="shared" si="31"/>
        <v>#N/A</v>
      </c>
      <c r="T137">
        <f t="shared" si="32"/>
        <v>0</v>
      </c>
    </row>
    <row r="138" spans="2:29" x14ac:dyDescent="0.25">
      <c r="B138" s="65" t="s">
        <v>874</v>
      </c>
      <c r="C138">
        <f t="shared" si="25"/>
        <v>2</v>
      </c>
      <c r="D138" t="str">
        <f t="shared" si="26"/>
        <v/>
      </c>
      <c r="E138">
        <f t="shared" si="27"/>
        <v>2</v>
      </c>
      <c r="F138" t="str">
        <f t="shared" si="28"/>
        <v/>
      </c>
      <c r="G138">
        <f t="shared" si="29"/>
        <v>2</v>
      </c>
      <c r="H138" t="str">
        <f t="shared" si="30"/>
        <v/>
      </c>
      <c r="J138" t="str">
        <f t="shared" si="22"/>
        <v>--</v>
      </c>
      <c r="K138" t="str">
        <f t="shared" si="23"/>
        <v>--</v>
      </c>
      <c r="L138" t="str">
        <f t="shared" si="24"/>
        <v/>
      </c>
      <c r="M138" t="e">
        <f t="shared" si="31"/>
        <v>#N/A</v>
      </c>
      <c r="T138">
        <f t="shared" si="32"/>
        <v>0</v>
      </c>
    </row>
    <row r="139" spans="2:29" x14ac:dyDescent="0.25">
      <c r="B139" s="65">
        <v>0</v>
      </c>
      <c r="C139">
        <f t="shared" si="25"/>
        <v>2</v>
      </c>
      <c r="D139" t="str">
        <f t="shared" si="26"/>
        <v/>
      </c>
      <c r="E139">
        <f t="shared" si="27"/>
        <v>2</v>
      </c>
      <c r="F139" t="str">
        <f t="shared" si="28"/>
        <v/>
      </c>
      <c r="G139">
        <f t="shared" si="29"/>
        <v>2</v>
      </c>
      <c r="H139" t="str">
        <f t="shared" si="30"/>
        <v/>
      </c>
      <c r="J139" t="str">
        <f t="shared" si="22"/>
        <v>--</v>
      </c>
      <c r="K139" t="str">
        <f t="shared" si="23"/>
        <v>--</v>
      </c>
      <c r="L139" t="str">
        <f t="shared" si="24"/>
        <v/>
      </c>
      <c r="M139" t="e">
        <f t="shared" si="31"/>
        <v>#N/A</v>
      </c>
      <c r="T139">
        <f t="shared" si="32"/>
        <v>0</v>
      </c>
    </row>
    <row r="140" spans="2:29" x14ac:dyDescent="0.25">
      <c r="B140" s="65" t="s">
        <v>987</v>
      </c>
      <c r="C140">
        <f t="shared" si="25"/>
        <v>2</v>
      </c>
      <c r="D140" t="str">
        <f t="shared" si="26"/>
        <v/>
      </c>
      <c r="E140">
        <f t="shared" si="27"/>
        <v>2</v>
      </c>
      <c r="F140" t="str">
        <f t="shared" si="28"/>
        <v/>
      </c>
      <c r="G140">
        <f t="shared" si="29"/>
        <v>2</v>
      </c>
      <c r="H140" t="str">
        <f t="shared" si="30"/>
        <v/>
      </c>
      <c r="J140" t="str">
        <f t="shared" si="22"/>
        <v>--</v>
      </c>
      <c r="K140" t="str">
        <f t="shared" si="23"/>
        <v>--</v>
      </c>
      <c r="L140" t="str">
        <f t="shared" si="24"/>
        <v/>
      </c>
      <c r="M140" t="e">
        <f t="shared" si="31"/>
        <v>#N/A</v>
      </c>
      <c r="T140">
        <f t="shared" si="32"/>
        <v>0</v>
      </c>
    </row>
    <row r="141" spans="2:29" x14ac:dyDescent="0.25">
      <c r="B141" s="65" t="s">
        <v>1025</v>
      </c>
      <c r="C141">
        <f t="shared" si="25"/>
        <v>2</v>
      </c>
      <c r="D141" t="str">
        <f t="shared" si="26"/>
        <v/>
      </c>
      <c r="E141">
        <f t="shared" si="27"/>
        <v>2</v>
      </c>
      <c r="F141" t="str">
        <f t="shared" si="28"/>
        <v/>
      </c>
      <c r="G141">
        <f t="shared" si="29"/>
        <v>2</v>
      </c>
      <c r="H141" t="str">
        <f t="shared" si="30"/>
        <v/>
      </c>
      <c r="J141" t="str">
        <f t="shared" si="22"/>
        <v>--</v>
      </c>
      <c r="K141" t="str">
        <f t="shared" si="23"/>
        <v>--</v>
      </c>
      <c r="L141" t="str">
        <f t="shared" si="24"/>
        <v/>
      </c>
      <c r="M141" t="e">
        <f t="shared" si="31"/>
        <v>#N/A</v>
      </c>
      <c r="T141">
        <f t="shared" si="32"/>
        <v>0</v>
      </c>
    </row>
    <row r="142" spans="2:29" x14ac:dyDescent="0.25">
      <c r="B142" s="65" t="s">
        <v>1026</v>
      </c>
      <c r="C142">
        <f t="shared" si="25"/>
        <v>2</v>
      </c>
      <c r="D142" t="str">
        <f t="shared" si="26"/>
        <v/>
      </c>
      <c r="E142">
        <f t="shared" si="27"/>
        <v>2</v>
      </c>
      <c r="F142" t="str">
        <f t="shared" si="28"/>
        <v/>
      </c>
      <c r="G142">
        <f t="shared" si="29"/>
        <v>2</v>
      </c>
      <c r="H142" t="str">
        <f t="shared" si="30"/>
        <v/>
      </c>
      <c r="J142" t="str">
        <f t="shared" si="22"/>
        <v>--</v>
      </c>
      <c r="K142" t="str">
        <f t="shared" si="23"/>
        <v>--</v>
      </c>
      <c r="L142" t="str">
        <f t="shared" si="24"/>
        <v/>
      </c>
      <c r="M142" t="e">
        <f t="shared" si="31"/>
        <v>#N/A</v>
      </c>
      <c r="T142">
        <f t="shared" si="32"/>
        <v>0</v>
      </c>
    </row>
    <row r="143" spans="2:29" x14ac:dyDescent="0.25">
      <c r="B143" s="65">
        <v>0</v>
      </c>
      <c r="C143">
        <f t="shared" si="25"/>
        <v>2</v>
      </c>
      <c r="D143" t="str">
        <f t="shared" si="26"/>
        <v/>
      </c>
      <c r="E143">
        <f t="shared" si="27"/>
        <v>2</v>
      </c>
      <c r="F143" t="str">
        <f t="shared" si="28"/>
        <v/>
      </c>
      <c r="G143">
        <f t="shared" si="29"/>
        <v>2</v>
      </c>
      <c r="H143" t="str">
        <f t="shared" si="30"/>
        <v/>
      </c>
      <c r="J143" t="str">
        <f t="shared" si="22"/>
        <v>--</v>
      </c>
      <c r="K143" t="str">
        <f t="shared" si="23"/>
        <v>--</v>
      </c>
      <c r="L143" t="str">
        <f t="shared" si="24"/>
        <v/>
      </c>
      <c r="M143" t="e">
        <f t="shared" si="31"/>
        <v>#N/A</v>
      </c>
      <c r="T143">
        <f t="shared" si="32"/>
        <v>0</v>
      </c>
    </row>
    <row r="144" spans="2:29" x14ac:dyDescent="0.25">
      <c r="B144" s="65" t="s">
        <v>1027</v>
      </c>
      <c r="C144">
        <f t="shared" si="25"/>
        <v>2</v>
      </c>
      <c r="D144" t="str">
        <f t="shared" si="26"/>
        <v/>
      </c>
      <c r="E144">
        <f t="shared" si="27"/>
        <v>2</v>
      </c>
      <c r="F144" t="str">
        <f t="shared" si="28"/>
        <v/>
      </c>
      <c r="G144">
        <f t="shared" si="29"/>
        <v>2</v>
      </c>
      <c r="H144" t="str">
        <f t="shared" si="30"/>
        <v/>
      </c>
      <c r="J144" t="str">
        <f t="shared" si="22"/>
        <v>--</v>
      </c>
      <c r="K144" t="str">
        <f t="shared" si="23"/>
        <v>--</v>
      </c>
      <c r="L144" t="str">
        <f t="shared" si="24"/>
        <v/>
      </c>
      <c r="M144" t="e">
        <f t="shared" si="31"/>
        <v>#N/A</v>
      </c>
      <c r="T144">
        <f t="shared" si="32"/>
        <v>0</v>
      </c>
    </row>
    <row r="145" spans="2:20" x14ac:dyDescent="0.25">
      <c r="B145" s="65" t="s">
        <v>688</v>
      </c>
      <c r="C145">
        <f t="shared" si="25"/>
        <v>2</v>
      </c>
      <c r="D145" t="str">
        <f t="shared" si="26"/>
        <v/>
      </c>
      <c r="E145">
        <f t="shared" si="27"/>
        <v>2</v>
      </c>
      <c r="F145" t="str">
        <f t="shared" si="28"/>
        <v/>
      </c>
      <c r="G145">
        <f t="shared" si="29"/>
        <v>2</v>
      </c>
      <c r="H145" t="str">
        <f t="shared" si="30"/>
        <v/>
      </c>
      <c r="J145" t="str">
        <f t="shared" si="22"/>
        <v>--</v>
      </c>
      <c r="K145" t="str">
        <f t="shared" si="23"/>
        <v>--</v>
      </c>
      <c r="L145" t="str">
        <f t="shared" si="24"/>
        <v/>
      </c>
      <c r="M145" t="e">
        <f t="shared" si="31"/>
        <v>#N/A</v>
      </c>
      <c r="T145">
        <f t="shared" si="32"/>
        <v>0</v>
      </c>
    </row>
    <row r="146" spans="2:20" x14ac:dyDescent="0.25">
      <c r="B146" s="65">
        <v>0</v>
      </c>
      <c r="C146">
        <f t="shared" si="25"/>
        <v>2</v>
      </c>
      <c r="D146" t="str">
        <f t="shared" si="26"/>
        <v/>
      </c>
      <c r="E146">
        <f t="shared" si="27"/>
        <v>2</v>
      </c>
      <c r="F146" t="str">
        <f t="shared" si="28"/>
        <v/>
      </c>
      <c r="G146">
        <f t="shared" si="29"/>
        <v>2</v>
      </c>
      <c r="H146" t="str">
        <f t="shared" si="30"/>
        <v/>
      </c>
      <c r="J146" t="str">
        <f t="shared" si="22"/>
        <v>--</v>
      </c>
      <c r="K146" t="str">
        <f t="shared" si="23"/>
        <v>--</v>
      </c>
      <c r="L146" t="str">
        <f t="shared" si="24"/>
        <v/>
      </c>
      <c r="M146" t="e">
        <f t="shared" si="31"/>
        <v>#N/A</v>
      </c>
      <c r="T146">
        <f t="shared" si="32"/>
        <v>0</v>
      </c>
    </row>
    <row r="147" spans="2:20" x14ac:dyDescent="0.25">
      <c r="B147" s="65" t="s">
        <v>987</v>
      </c>
      <c r="C147">
        <f t="shared" si="25"/>
        <v>2</v>
      </c>
      <c r="D147" t="str">
        <f t="shared" si="26"/>
        <v/>
      </c>
      <c r="E147">
        <f t="shared" si="27"/>
        <v>2</v>
      </c>
      <c r="F147" t="str">
        <f t="shared" si="28"/>
        <v/>
      </c>
      <c r="G147">
        <f t="shared" si="29"/>
        <v>2</v>
      </c>
      <c r="H147" t="str">
        <f t="shared" si="30"/>
        <v/>
      </c>
      <c r="J147" t="str">
        <f t="shared" si="22"/>
        <v>--</v>
      </c>
      <c r="K147" t="str">
        <f t="shared" si="23"/>
        <v>--</v>
      </c>
      <c r="L147" t="str">
        <f t="shared" si="24"/>
        <v/>
      </c>
      <c r="M147" t="e">
        <f t="shared" si="31"/>
        <v>#N/A</v>
      </c>
      <c r="T147">
        <f t="shared" si="32"/>
        <v>0</v>
      </c>
    </row>
    <row r="148" spans="2:20" x14ac:dyDescent="0.25">
      <c r="B148" s="65" t="s">
        <v>1028</v>
      </c>
      <c r="C148">
        <f t="shared" si="25"/>
        <v>2</v>
      </c>
      <c r="D148" t="str">
        <f t="shared" si="26"/>
        <v/>
      </c>
      <c r="E148">
        <f t="shared" si="27"/>
        <v>2</v>
      </c>
      <c r="F148" t="str">
        <f t="shared" si="28"/>
        <v/>
      </c>
      <c r="G148">
        <f t="shared" si="29"/>
        <v>2</v>
      </c>
      <c r="H148" t="str">
        <f t="shared" si="30"/>
        <v/>
      </c>
      <c r="J148" t="str">
        <f t="shared" si="22"/>
        <v>--</v>
      </c>
      <c r="K148" t="str">
        <f t="shared" si="23"/>
        <v>--</v>
      </c>
      <c r="L148" t="str">
        <f t="shared" si="24"/>
        <v/>
      </c>
      <c r="M148" t="e">
        <f t="shared" si="31"/>
        <v>#N/A</v>
      </c>
      <c r="T148">
        <f t="shared" si="32"/>
        <v>0</v>
      </c>
    </row>
    <row r="149" spans="2:20" x14ac:dyDescent="0.25">
      <c r="B149" s="65" t="s">
        <v>1029</v>
      </c>
      <c r="C149">
        <f t="shared" si="25"/>
        <v>2</v>
      </c>
      <c r="D149" t="str">
        <f t="shared" si="26"/>
        <v/>
      </c>
      <c r="E149">
        <f t="shared" si="27"/>
        <v>2</v>
      </c>
      <c r="F149" t="str">
        <f t="shared" si="28"/>
        <v/>
      </c>
      <c r="G149">
        <f t="shared" si="29"/>
        <v>2</v>
      </c>
      <c r="H149" t="str">
        <f t="shared" si="30"/>
        <v/>
      </c>
      <c r="J149" t="str">
        <f t="shared" si="22"/>
        <v>--</v>
      </c>
      <c r="K149" t="str">
        <f t="shared" si="23"/>
        <v>--</v>
      </c>
      <c r="L149" t="str">
        <f t="shared" si="24"/>
        <v/>
      </c>
      <c r="M149" t="e">
        <f t="shared" si="31"/>
        <v>#N/A</v>
      </c>
      <c r="T149">
        <f t="shared" si="32"/>
        <v>0</v>
      </c>
    </row>
    <row r="150" spans="2:20" x14ac:dyDescent="0.25">
      <c r="B150" s="65">
        <v>0</v>
      </c>
      <c r="C150">
        <f t="shared" si="25"/>
        <v>2</v>
      </c>
      <c r="D150" t="str">
        <f t="shared" si="26"/>
        <v/>
      </c>
      <c r="E150">
        <f t="shared" si="27"/>
        <v>2</v>
      </c>
      <c r="F150" t="str">
        <f t="shared" si="28"/>
        <v/>
      </c>
      <c r="G150">
        <f t="shared" si="29"/>
        <v>2</v>
      </c>
      <c r="H150" t="str">
        <f t="shared" si="30"/>
        <v/>
      </c>
      <c r="J150" t="str">
        <f t="shared" si="22"/>
        <v>--</v>
      </c>
      <c r="K150" t="str">
        <f t="shared" si="23"/>
        <v>--</v>
      </c>
      <c r="L150" t="str">
        <f t="shared" si="24"/>
        <v/>
      </c>
      <c r="M150" t="e">
        <f t="shared" si="31"/>
        <v>#N/A</v>
      </c>
      <c r="T150">
        <f t="shared" si="32"/>
        <v>0</v>
      </c>
    </row>
    <row r="151" spans="2:20" x14ac:dyDescent="0.25">
      <c r="B151" s="65" t="s">
        <v>913</v>
      </c>
      <c r="C151">
        <f t="shared" si="25"/>
        <v>2</v>
      </c>
      <c r="D151" t="str">
        <f t="shared" si="26"/>
        <v/>
      </c>
      <c r="E151">
        <f t="shared" si="27"/>
        <v>2</v>
      </c>
      <c r="F151" t="str">
        <f t="shared" si="28"/>
        <v/>
      </c>
      <c r="G151">
        <f t="shared" si="29"/>
        <v>2</v>
      </c>
      <c r="H151" t="str">
        <f t="shared" si="30"/>
        <v/>
      </c>
      <c r="J151" t="str">
        <f t="shared" si="22"/>
        <v>--</v>
      </c>
      <c r="K151" t="str">
        <f t="shared" si="23"/>
        <v>--</v>
      </c>
      <c r="L151" t="str">
        <f t="shared" si="24"/>
        <v/>
      </c>
      <c r="M151" t="e">
        <f t="shared" si="31"/>
        <v>#N/A</v>
      </c>
      <c r="T151">
        <f t="shared" si="32"/>
        <v>0</v>
      </c>
    </row>
    <row r="152" spans="2:20" x14ac:dyDescent="0.25">
      <c r="B152" s="65" t="s">
        <v>641</v>
      </c>
      <c r="C152">
        <f t="shared" si="25"/>
        <v>2</v>
      </c>
      <c r="D152" t="str">
        <f t="shared" si="26"/>
        <v/>
      </c>
      <c r="E152">
        <f t="shared" si="27"/>
        <v>2</v>
      </c>
      <c r="F152" t="str">
        <f t="shared" si="28"/>
        <v/>
      </c>
      <c r="G152">
        <f t="shared" si="29"/>
        <v>2</v>
      </c>
      <c r="H152" t="str">
        <f t="shared" si="30"/>
        <v/>
      </c>
      <c r="J152" t="str">
        <f t="shared" si="22"/>
        <v>--</v>
      </c>
      <c r="K152" t="str">
        <f t="shared" si="23"/>
        <v>--</v>
      </c>
      <c r="L152" t="str">
        <f t="shared" si="24"/>
        <v/>
      </c>
      <c r="M152" t="e">
        <f t="shared" si="31"/>
        <v>#N/A</v>
      </c>
      <c r="T152">
        <f t="shared" si="32"/>
        <v>0</v>
      </c>
    </row>
    <row r="153" spans="2:20" x14ac:dyDescent="0.25">
      <c r="B153" s="65">
        <v>0</v>
      </c>
      <c r="C153">
        <f t="shared" si="25"/>
        <v>2</v>
      </c>
      <c r="D153" t="str">
        <f t="shared" si="26"/>
        <v/>
      </c>
      <c r="E153">
        <f t="shared" si="27"/>
        <v>2</v>
      </c>
      <c r="F153" t="str">
        <f t="shared" si="28"/>
        <v/>
      </c>
      <c r="G153">
        <f t="shared" si="29"/>
        <v>2</v>
      </c>
      <c r="H153" t="str">
        <f t="shared" si="30"/>
        <v/>
      </c>
      <c r="J153" t="str">
        <f t="shared" si="22"/>
        <v>--</v>
      </c>
      <c r="K153" t="str">
        <f t="shared" si="23"/>
        <v>--</v>
      </c>
      <c r="L153" t="str">
        <f t="shared" si="24"/>
        <v/>
      </c>
      <c r="M153" t="e">
        <f t="shared" si="31"/>
        <v>#N/A</v>
      </c>
      <c r="T153">
        <f t="shared" si="32"/>
        <v>0</v>
      </c>
    </row>
    <row r="154" spans="2:20" x14ac:dyDescent="0.25">
      <c r="B154" s="65" t="s">
        <v>987</v>
      </c>
      <c r="C154">
        <f t="shared" si="25"/>
        <v>2</v>
      </c>
      <c r="D154" t="str">
        <f t="shared" si="26"/>
        <v/>
      </c>
      <c r="E154">
        <f t="shared" si="27"/>
        <v>2</v>
      </c>
      <c r="F154" t="str">
        <f t="shared" si="28"/>
        <v/>
      </c>
      <c r="G154">
        <f t="shared" si="29"/>
        <v>2</v>
      </c>
      <c r="H154" t="str">
        <f t="shared" si="30"/>
        <v/>
      </c>
      <c r="J154" t="str">
        <f t="shared" si="22"/>
        <v>--</v>
      </c>
      <c r="K154" t="str">
        <f t="shared" si="23"/>
        <v>--</v>
      </c>
      <c r="L154" t="str">
        <f t="shared" si="24"/>
        <v/>
      </c>
      <c r="M154" t="e">
        <f t="shared" si="31"/>
        <v>#N/A</v>
      </c>
      <c r="T154">
        <f t="shared" si="32"/>
        <v>0</v>
      </c>
    </row>
    <row r="155" spans="2:20" x14ac:dyDescent="0.25">
      <c r="B155" s="65" t="s">
        <v>1030</v>
      </c>
      <c r="C155">
        <f t="shared" si="25"/>
        <v>2</v>
      </c>
      <c r="D155" t="str">
        <f t="shared" si="26"/>
        <v/>
      </c>
      <c r="E155">
        <f t="shared" si="27"/>
        <v>2</v>
      </c>
      <c r="F155" t="str">
        <f t="shared" si="28"/>
        <v/>
      </c>
      <c r="G155">
        <f t="shared" si="29"/>
        <v>2</v>
      </c>
      <c r="H155" t="str">
        <f t="shared" si="30"/>
        <v/>
      </c>
      <c r="J155" t="str">
        <f t="shared" si="22"/>
        <v>--</v>
      </c>
      <c r="K155" t="str">
        <f t="shared" si="23"/>
        <v>--</v>
      </c>
      <c r="L155" t="str">
        <f t="shared" si="24"/>
        <v/>
      </c>
      <c r="M155" t="e">
        <f t="shared" si="31"/>
        <v>#N/A</v>
      </c>
      <c r="T155">
        <f t="shared" si="32"/>
        <v>0</v>
      </c>
    </row>
    <row r="156" spans="2:20" x14ac:dyDescent="0.25">
      <c r="B156" s="65">
        <v>-7</v>
      </c>
      <c r="C156">
        <f t="shared" si="25"/>
        <v>2</v>
      </c>
      <c r="D156" t="str">
        <f t="shared" si="26"/>
        <v/>
      </c>
      <c r="E156">
        <f t="shared" si="27"/>
        <v>2</v>
      </c>
      <c r="F156" t="str">
        <f t="shared" si="28"/>
        <v/>
      </c>
      <c r="G156">
        <f t="shared" si="29"/>
        <v>2</v>
      </c>
      <c r="H156" t="str">
        <f t="shared" si="30"/>
        <v/>
      </c>
      <c r="J156" t="str">
        <f t="shared" si="22"/>
        <v>--</v>
      </c>
      <c r="K156" t="str">
        <f t="shared" si="23"/>
        <v>--</v>
      </c>
      <c r="L156" t="str">
        <f t="shared" si="24"/>
        <v/>
      </c>
      <c r="M156" t="e">
        <f t="shared" si="31"/>
        <v>#N/A</v>
      </c>
      <c r="T156">
        <f t="shared" si="32"/>
        <v>0</v>
      </c>
    </row>
    <row r="157" spans="2:20" x14ac:dyDescent="0.25">
      <c r="B157" s="65" t="s">
        <v>1031</v>
      </c>
      <c r="C157">
        <f t="shared" si="25"/>
        <v>2</v>
      </c>
      <c r="D157" t="str">
        <f t="shared" si="26"/>
        <v/>
      </c>
      <c r="E157">
        <f t="shared" si="27"/>
        <v>2</v>
      </c>
      <c r="F157" t="str">
        <f t="shared" si="28"/>
        <v/>
      </c>
      <c r="G157">
        <f t="shared" si="29"/>
        <v>2</v>
      </c>
      <c r="H157" t="str">
        <f t="shared" si="30"/>
        <v/>
      </c>
      <c r="J157" t="str">
        <f t="shared" si="22"/>
        <v>--</v>
      </c>
      <c r="K157" t="str">
        <f t="shared" si="23"/>
        <v>--</v>
      </c>
      <c r="L157" t="str">
        <f t="shared" si="24"/>
        <v/>
      </c>
      <c r="M157" t="e">
        <f t="shared" si="31"/>
        <v>#N/A</v>
      </c>
      <c r="T157">
        <f t="shared" si="32"/>
        <v>0</v>
      </c>
    </row>
    <row r="158" spans="2:20" x14ac:dyDescent="0.25">
      <c r="B158" s="65">
        <v>0</v>
      </c>
      <c r="C158">
        <f t="shared" si="25"/>
        <v>2</v>
      </c>
      <c r="D158" t="str">
        <f t="shared" si="26"/>
        <v/>
      </c>
      <c r="E158">
        <f t="shared" si="27"/>
        <v>2</v>
      </c>
      <c r="F158" t="str">
        <f t="shared" si="28"/>
        <v/>
      </c>
      <c r="G158">
        <f t="shared" si="29"/>
        <v>2</v>
      </c>
      <c r="H158" t="str">
        <f t="shared" si="30"/>
        <v/>
      </c>
      <c r="J158" t="str">
        <f t="shared" si="22"/>
        <v>--</v>
      </c>
      <c r="K158" t="str">
        <f t="shared" si="23"/>
        <v>--</v>
      </c>
      <c r="L158" t="str">
        <f t="shared" si="24"/>
        <v/>
      </c>
      <c r="M158" t="e">
        <f t="shared" si="31"/>
        <v>#N/A</v>
      </c>
      <c r="T158">
        <f t="shared" si="32"/>
        <v>0</v>
      </c>
    </row>
    <row r="159" spans="2:20" x14ac:dyDescent="0.25">
      <c r="B159" s="65" t="s">
        <v>795</v>
      </c>
      <c r="C159">
        <f t="shared" si="25"/>
        <v>2</v>
      </c>
      <c r="D159" t="str">
        <f t="shared" si="26"/>
        <v/>
      </c>
      <c r="E159">
        <f t="shared" si="27"/>
        <v>2</v>
      </c>
      <c r="F159" t="str">
        <f t="shared" si="28"/>
        <v/>
      </c>
      <c r="G159">
        <f t="shared" si="29"/>
        <v>2</v>
      </c>
      <c r="H159" t="str">
        <f t="shared" si="30"/>
        <v/>
      </c>
      <c r="J159" t="str">
        <f t="shared" si="22"/>
        <v>--</v>
      </c>
      <c r="K159" t="str">
        <f t="shared" si="23"/>
        <v>--</v>
      </c>
      <c r="L159" t="str">
        <f t="shared" si="24"/>
        <v/>
      </c>
      <c r="M159" t="e">
        <f t="shared" si="31"/>
        <v>#N/A</v>
      </c>
      <c r="T159">
        <f t="shared" si="32"/>
        <v>0</v>
      </c>
    </row>
    <row r="160" spans="2:20" x14ac:dyDescent="0.25">
      <c r="B160" s="65" t="s">
        <v>748</v>
      </c>
      <c r="C160">
        <f t="shared" si="25"/>
        <v>2</v>
      </c>
      <c r="D160" t="str">
        <f t="shared" si="26"/>
        <v/>
      </c>
      <c r="E160">
        <f t="shared" si="27"/>
        <v>2</v>
      </c>
      <c r="F160" t="str">
        <f t="shared" si="28"/>
        <v/>
      </c>
      <c r="G160">
        <f t="shared" si="29"/>
        <v>2</v>
      </c>
      <c r="H160" t="str">
        <f t="shared" si="30"/>
        <v/>
      </c>
      <c r="J160" t="str">
        <f t="shared" si="22"/>
        <v>--</v>
      </c>
      <c r="K160" t="str">
        <f t="shared" si="23"/>
        <v>--</v>
      </c>
      <c r="L160" t="str">
        <f t="shared" si="24"/>
        <v/>
      </c>
      <c r="M160" t="e">
        <f t="shared" si="31"/>
        <v>#N/A</v>
      </c>
      <c r="T160">
        <f t="shared" si="32"/>
        <v>0</v>
      </c>
    </row>
    <row r="161" spans="2:20" x14ac:dyDescent="0.25">
      <c r="B161" s="65">
        <v>0</v>
      </c>
      <c r="C161">
        <f t="shared" si="25"/>
        <v>2</v>
      </c>
      <c r="D161" t="str">
        <f t="shared" si="26"/>
        <v/>
      </c>
      <c r="E161">
        <f t="shared" si="27"/>
        <v>2</v>
      </c>
      <c r="F161" t="str">
        <f t="shared" si="28"/>
        <v/>
      </c>
      <c r="G161">
        <f t="shared" si="29"/>
        <v>2</v>
      </c>
      <c r="H161" t="str">
        <f t="shared" si="30"/>
        <v/>
      </c>
      <c r="J161" t="str">
        <f t="shared" si="22"/>
        <v>--</v>
      </c>
      <c r="K161" t="str">
        <f t="shared" si="23"/>
        <v>--</v>
      </c>
      <c r="L161" t="str">
        <f t="shared" si="24"/>
        <v/>
      </c>
      <c r="M161" t="e">
        <f t="shared" si="31"/>
        <v>#N/A</v>
      </c>
      <c r="T161">
        <f t="shared" si="32"/>
        <v>0</v>
      </c>
    </row>
    <row r="162" spans="2:20" x14ac:dyDescent="0.25">
      <c r="B162" s="65" t="s">
        <v>987</v>
      </c>
      <c r="C162">
        <f t="shared" si="25"/>
        <v>2</v>
      </c>
      <c r="D162" t="str">
        <f t="shared" si="26"/>
        <v/>
      </c>
      <c r="E162">
        <f t="shared" si="27"/>
        <v>2</v>
      </c>
      <c r="F162" t="str">
        <f t="shared" si="28"/>
        <v/>
      </c>
      <c r="G162">
        <f t="shared" si="29"/>
        <v>2</v>
      </c>
      <c r="H162" t="str">
        <f t="shared" si="30"/>
        <v/>
      </c>
      <c r="J162" t="str">
        <f t="shared" si="22"/>
        <v>--</v>
      </c>
      <c r="K162" t="str">
        <f t="shared" si="23"/>
        <v>--</v>
      </c>
      <c r="L162" t="str">
        <f t="shared" si="24"/>
        <v/>
      </c>
      <c r="M162" t="e">
        <f t="shared" si="31"/>
        <v>#N/A</v>
      </c>
      <c r="T162">
        <f t="shared" si="32"/>
        <v>0</v>
      </c>
    </row>
    <row r="163" spans="2:20" x14ac:dyDescent="0.25">
      <c r="B163" s="65" t="s">
        <v>1032</v>
      </c>
      <c r="C163">
        <f t="shared" si="25"/>
        <v>2</v>
      </c>
      <c r="D163" t="str">
        <f t="shared" si="26"/>
        <v/>
      </c>
      <c r="E163">
        <f t="shared" si="27"/>
        <v>2</v>
      </c>
      <c r="F163" t="str">
        <f t="shared" si="28"/>
        <v/>
      </c>
      <c r="G163">
        <f t="shared" si="29"/>
        <v>2</v>
      </c>
      <c r="H163" t="str">
        <f t="shared" si="30"/>
        <v/>
      </c>
      <c r="J163" t="str">
        <f t="shared" si="22"/>
        <v>--</v>
      </c>
      <c r="K163" t="str">
        <f t="shared" si="23"/>
        <v>--</v>
      </c>
      <c r="L163" t="str">
        <f t="shared" si="24"/>
        <v/>
      </c>
      <c r="M163" t="e">
        <f t="shared" si="31"/>
        <v>#N/A</v>
      </c>
      <c r="T163">
        <f t="shared" si="32"/>
        <v>0</v>
      </c>
    </row>
    <row r="164" spans="2:20" x14ac:dyDescent="0.25">
      <c r="B164" s="65" t="s">
        <v>1033</v>
      </c>
      <c r="C164">
        <f t="shared" si="25"/>
        <v>2</v>
      </c>
      <c r="D164" t="str">
        <f t="shared" si="26"/>
        <v/>
      </c>
      <c r="E164">
        <f t="shared" si="27"/>
        <v>2</v>
      </c>
      <c r="F164" t="str">
        <f t="shared" si="28"/>
        <v/>
      </c>
      <c r="G164">
        <f t="shared" si="29"/>
        <v>2</v>
      </c>
      <c r="H164" t="str">
        <f t="shared" si="30"/>
        <v/>
      </c>
      <c r="J164" t="str">
        <f t="shared" si="22"/>
        <v>--</v>
      </c>
      <c r="K164" t="str">
        <f t="shared" si="23"/>
        <v>--</v>
      </c>
      <c r="L164" t="str">
        <f t="shared" si="24"/>
        <v/>
      </c>
      <c r="M164" t="e">
        <f t="shared" si="31"/>
        <v>#N/A</v>
      </c>
      <c r="T164">
        <f t="shared" si="32"/>
        <v>0</v>
      </c>
    </row>
    <row r="165" spans="2:20" x14ac:dyDescent="0.25">
      <c r="B165" s="65">
        <v>0</v>
      </c>
      <c r="C165">
        <f t="shared" si="25"/>
        <v>2</v>
      </c>
      <c r="D165" t="str">
        <f t="shared" si="26"/>
        <v/>
      </c>
      <c r="E165">
        <f t="shared" si="27"/>
        <v>2</v>
      </c>
      <c r="F165" t="str">
        <f t="shared" si="28"/>
        <v/>
      </c>
      <c r="G165">
        <f t="shared" si="29"/>
        <v>2</v>
      </c>
      <c r="H165" t="str">
        <f t="shared" si="30"/>
        <v/>
      </c>
      <c r="J165" t="str">
        <f t="shared" si="22"/>
        <v>--</v>
      </c>
      <c r="K165" t="str">
        <f t="shared" si="23"/>
        <v>--</v>
      </c>
      <c r="L165" t="str">
        <f t="shared" si="24"/>
        <v/>
      </c>
      <c r="M165" t="e">
        <f t="shared" si="31"/>
        <v>#N/A</v>
      </c>
      <c r="T165">
        <f t="shared" si="32"/>
        <v>0</v>
      </c>
    </row>
    <row r="166" spans="2:20" x14ac:dyDescent="0.25">
      <c r="B166" s="65" t="s">
        <v>1034</v>
      </c>
      <c r="C166">
        <f t="shared" si="25"/>
        <v>2</v>
      </c>
      <c r="D166" t="str">
        <f t="shared" si="26"/>
        <v/>
      </c>
      <c r="E166">
        <f t="shared" si="27"/>
        <v>2</v>
      </c>
      <c r="F166" t="str">
        <f t="shared" si="28"/>
        <v/>
      </c>
      <c r="G166">
        <f t="shared" si="29"/>
        <v>2</v>
      </c>
      <c r="H166" t="str">
        <f t="shared" si="30"/>
        <v/>
      </c>
      <c r="J166" t="str">
        <f t="shared" si="22"/>
        <v>--</v>
      </c>
      <c r="K166" t="str">
        <f t="shared" si="23"/>
        <v>--</v>
      </c>
      <c r="L166" t="str">
        <f t="shared" si="24"/>
        <v/>
      </c>
      <c r="M166" t="e">
        <f t="shared" si="31"/>
        <v>#N/A</v>
      </c>
      <c r="T166">
        <f t="shared" si="32"/>
        <v>0</v>
      </c>
    </row>
    <row r="167" spans="2:20" x14ac:dyDescent="0.25">
      <c r="B167" s="65" t="s">
        <v>1035</v>
      </c>
      <c r="C167">
        <f t="shared" si="25"/>
        <v>2</v>
      </c>
      <c r="D167" t="str">
        <f t="shared" si="26"/>
        <v/>
      </c>
      <c r="E167">
        <f t="shared" si="27"/>
        <v>2</v>
      </c>
      <c r="F167" t="str">
        <f t="shared" si="28"/>
        <v/>
      </c>
      <c r="G167">
        <f t="shared" si="29"/>
        <v>2</v>
      </c>
      <c r="H167" t="str">
        <f t="shared" si="30"/>
        <v/>
      </c>
      <c r="J167" t="str">
        <f t="shared" si="22"/>
        <v>--</v>
      </c>
      <c r="K167" t="str">
        <f t="shared" si="23"/>
        <v>--</v>
      </c>
      <c r="L167" t="str">
        <f t="shared" si="24"/>
        <v/>
      </c>
      <c r="M167" t="e">
        <f t="shared" si="31"/>
        <v>#N/A</v>
      </c>
      <c r="T167">
        <f t="shared" si="32"/>
        <v>0</v>
      </c>
    </row>
    <row r="168" spans="2:20" x14ac:dyDescent="0.25">
      <c r="B168" s="65">
        <v>0</v>
      </c>
      <c r="C168">
        <f t="shared" si="25"/>
        <v>2</v>
      </c>
      <c r="D168" t="str">
        <f t="shared" si="26"/>
        <v/>
      </c>
      <c r="E168">
        <f t="shared" si="27"/>
        <v>2</v>
      </c>
      <c r="F168" t="str">
        <f t="shared" si="28"/>
        <v/>
      </c>
      <c r="G168">
        <f t="shared" si="29"/>
        <v>2</v>
      </c>
      <c r="H168" t="str">
        <f t="shared" si="30"/>
        <v/>
      </c>
      <c r="J168" t="str">
        <f t="shared" si="22"/>
        <v>--</v>
      </c>
      <c r="K168" t="str">
        <f t="shared" si="23"/>
        <v>--</v>
      </c>
      <c r="L168" t="str">
        <f t="shared" si="24"/>
        <v/>
      </c>
      <c r="M168" t="e">
        <f t="shared" si="31"/>
        <v>#N/A</v>
      </c>
      <c r="T168">
        <f t="shared" si="32"/>
        <v>0</v>
      </c>
    </row>
    <row r="169" spans="2:20" x14ac:dyDescent="0.25">
      <c r="B169" s="65" t="s">
        <v>987</v>
      </c>
      <c r="C169">
        <f t="shared" si="25"/>
        <v>2</v>
      </c>
      <c r="D169" t="str">
        <f t="shared" si="26"/>
        <v/>
      </c>
      <c r="E169">
        <f t="shared" si="27"/>
        <v>2</v>
      </c>
      <c r="F169" t="str">
        <f t="shared" si="28"/>
        <v/>
      </c>
      <c r="G169">
        <f t="shared" si="29"/>
        <v>2</v>
      </c>
      <c r="H169" t="str">
        <f t="shared" si="30"/>
        <v/>
      </c>
      <c r="J169" t="str">
        <f t="shared" si="22"/>
        <v>--</v>
      </c>
      <c r="K169" t="str">
        <f t="shared" si="23"/>
        <v>--</v>
      </c>
      <c r="L169" t="str">
        <f t="shared" si="24"/>
        <v/>
      </c>
      <c r="M169" t="e">
        <f t="shared" si="31"/>
        <v>#N/A</v>
      </c>
      <c r="T169">
        <f t="shared" si="32"/>
        <v>0</v>
      </c>
    </row>
    <row r="170" spans="2:20" x14ac:dyDescent="0.25">
      <c r="B170" s="65" t="s">
        <v>1036</v>
      </c>
      <c r="C170">
        <f t="shared" si="25"/>
        <v>2</v>
      </c>
      <c r="D170" t="str">
        <f t="shared" si="26"/>
        <v/>
      </c>
      <c r="E170">
        <f t="shared" si="27"/>
        <v>2</v>
      </c>
      <c r="F170" t="str">
        <f t="shared" si="28"/>
        <v/>
      </c>
      <c r="G170">
        <f t="shared" si="29"/>
        <v>2</v>
      </c>
      <c r="H170" t="str">
        <f t="shared" si="30"/>
        <v/>
      </c>
      <c r="J170" t="str">
        <f t="shared" si="22"/>
        <v>--</v>
      </c>
      <c r="K170" t="str">
        <f t="shared" si="23"/>
        <v>--</v>
      </c>
      <c r="L170" t="str">
        <f t="shared" si="24"/>
        <v/>
      </c>
      <c r="M170" t="e">
        <f t="shared" si="31"/>
        <v>#N/A</v>
      </c>
      <c r="T170">
        <f t="shared" si="32"/>
        <v>0</v>
      </c>
    </row>
    <row r="171" spans="2:20" x14ac:dyDescent="0.25">
      <c r="B171" s="65" t="s">
        <v>1037</v>
      </c>
      <c r="C171">
        <f t="shared" si="25"/>
        <v>2</v>
      </c>
      <c r="D171" t="str">
        <f t="shared" si="26"/>
        <v/>
      </c>
      <c r="E171">
        <f t="shared" si="27"/>
        <v>2</v>
      </c>
      <c r="F171" t="str">
        <f t="shared" si="28"/>
        <v/>
      </c>
      <c r="G171">
        <f t="shared" si="29"/>
        <v>2</v>
      </c>
      <c r="H171" t="str">
        <f t="shared" si="30"/>
        <v/>
      </c>
      <c r="J171" t="str">
        <f t="shared" si="22"/>
        <v>--</v>
      </c>
      <c r="K171" t="str">
        <f t="shared" si="23"/>
        <v>--</v>
      </c>
      <c r="L171" t="str">
        <f t="shared" si="24"/>
        <v/>
      </c>
      <c r="M171" t="e">
        <f t="shared" si="31"/>
        <v>#N/A</v>
      </c>
      <c r="T171">
        <f t="shared" si="32"/>
        <v>0</v>
      </c>
    </row>
    <row r="172" spans="2:20" x14ac:dyDescent="0.25">
      <c r="B172" s="65">
        <v>0</v>
      </c>
      <c r="C172">
        <f t="shared" si="25"/>
        <v>2</v>
      </c>
      <c r="D172" t="str">
        <f t="shared" si="26"/>
        <v/>
      </c>
      <c r="E172">
        <f t="shared" si="27"/>
        <v>2</v>
      </c>
      <c r="F172" t="str">
        <f t="shared" si="28"/>
        <v/>
      </c>
      <c r="G172">
        <f t="shared" si="29"/>
        <v>2</v>
      </c>
      <c r="H172" t="str">
        <f t="shared" si="30"/>
        <v/>
      </c>
      <c r="J172" t="str">
        <f t="shared" si="22"/>
        <v>--</v>
      </c>
      <c r="K172" t="str">
        <f t="shared" si="23"/>
        <v>--</v>
      </c>
      <c r="L172" t="str">
        <f t="shared" si="24"/>
        <v/>
      </c>
      <c r="M172" t="e">
        <f t="shared" si="31"/>
        <v>#N/A</v>
      </c>
      <c r="T172">
        <f t="shared" si="32"/>
        <v>0</v>
      </c>
    </row>
    <row r="173" spans="2:20" x14ac:dyDescent="0.25">
      <c r="B173" s="65" t="s">
        <v>814</v>
      </c>
      <c r="C173">
        <f t="shared" si="25"/>
        <v>2</v>
      </c>
      <c r="D173" t="str">
        <f t="shared" si="26"/>
        <v/>
      </c>
      <c r="E173">
        <f t="shared" si="27"/>
        <v>2</v>
      </c>
      <c r="F173" t="str">
        <f t="shared" si="28"/>
        <v/>
      </c>
      <c r="G173">
        <f t="shared" si="29"/>
        <v>2</v>
      </c>
      <c r="H173" t="str">
        <f t="shared" si="30"/>
        <v/>
      </c>
      <c r="J173" t="str">
        <f t="shared" si="22"/>
        <v>--</v>
      </c>
      <c r="K173" t="str">
        <f t="shared" si="23"/>
        <v>--</v>
      </c>
      <c r="L173" t="str">
        <f t="shared" si="24"/>
        <v/>
      </c>
      <c r="M173" t="e">
        <f t="shared" si="31"/>
        <v>#N/A</v>
      </c>
      <c r="T173">
        <f t="shared" si="32"/>
        <v>0</v>
      </c>
    </row>
    <row r="174" spans="2:20" x14ac:dyDescent="0.25">
      <c r="B174" s="65" t="s">
        <v>815</v>
      </c>
      <c r="C174">
        <f t="shared" si="25"/>
        <v>2</v>
      </c>
      <c r="D174" t="str">
        <f t="shared" si="26"/>
        <v/>
      </c>
      <c r="E174">
        <f t="shared" si="27"/>
        <v>2</v>
      </c>
      <c r="F174" t="str">
        <f t="shared" si="28"/>
        <v/>
      </c>
      <c r="G174">
        <f t="shared" si="29"/>
        <v>2</v>
      </c>
      <c r="H174" t="str">
        <f t="shared" si="30"/>
        <v/>
      </c>
      <c r="J174" t="str">
        <f t="shared" si="22"/>
        <v>--</v>
      </c>
      <c r="K174" t="str">
        <f t="shared" si="23"/>
        <v>--</v>
      </c>
      <c r="L174" t="str">
        <f t="shared" si="24"/>
        <v/>
      </c>
      <c r="M174" t="e">
        <f t="shared" si="31"/>
        <v>#N/A</v>
      </c>
      <c r="T174">
        <f t="shared" si="32"/>
        <v>0</v>
      </c>
    </row>
    <row r="175" spans="2:20" x14ac:dyDescent="0.25">
      <c r="B175" s="65">
        <v>0</v>
      </c>
      <c r="C175">
        <f t="shared" si="25"/>
        <v>2</v>
      </c>
      <c r="D175" t="str">
        <f t="shared" si="26"/>
        <v/>
      </c>
      <c r="E175">
        <f t="shared" si="27"/>
        <v>2</v>
      </c>
      <c r="F175" t="str">
        <f t="shared" si="28"/>
        <v/>
      </c>
      <c r="G175">
        <f t="shared" si="29"/>
        <v>2</v>
      </c>
      <c r="H175" t="str">
        <f t="shared" si="30"/>
        <v/>
      </c>
      <c r="J175" t="str">
        <f t="shared" si="22"/>
        <v>--</v>
      </c>
      <c r="K175" t="str">
        <f t="shared" si="23"/>
        <v>--</v>
      </c>
      <c r="L175" t="str">
        <f t="shared" si="24"/>
        <v/>
      </c>
      <c r="M175" t="e">
        <f t="shared" si="31"/>
        <v>#N/A</v>
      </c>
      <c r="T175">
        <f t="shared" si="32"/>
        <v>0</v>
      </c>
    </row>
    <row r="176" spans="2:20" x14ac:dyDescent="0.25">
      <c r="B176" s="65" t="s">
        <v>987</v>
      </c>
      <c r="C176">
        <f t="shared" si="25"/>
        <v>2</v>
      </c>
      <c r="D176" t="str">
        <f t="shared" si="26"/>
        <v/>
      </c>
      <c r="E176">
        <f t="shared" si="27"/>
        <v>2</v>
      </c>
      <c r="F176" t="str">
        <f t="shared" si="28"/>
        <v/>
      </c>
      <c r="G176">
        <f t="shared" si="29"/>
        <v>2</v>
      </c>
      <c r="H176" t="str">
        <f t="shared" si="30"/>
        <v/>
      </c>
      <c r="J176" t="str">
        <f t="shared" si="22"/>
        <v>--</v>
      </c>
      <c r="K176" t="str">
        <f t="shared" si="23"/>
        <v>--</v>
      </c>
      <c r="L176" t="str">
        <f t="shared" si="24"/>
        <v/>
      </c>
      <c r="M176" t="e">
        <f t="shared" si="31"/>
        <v>#N/A</v>
      </c>
      <c r="T176">
        <f t="shared" si="32"/>
        <v>0</v>
      </c>
    </row>
    <row r="177" spans="2:20" x14ac:dyDescent="0.25">
      <c r="B177" s="65" t="s">
        <v>1038</v>
      </c>
      <c r="C177">
        <f t="shared" si="25"/>
        <v>2</v>
      </c>
      <c r="D177" t="str">
        <f t="shared" si="26"/>
        <v/>
      </c>
      <c r="E177">
        <f t="shared" si="27"/>
        <v>2</v>
      </c>
      <c r="F177" t="str">
        <f t="shared" si="28"/>
        <v/>
      </c>
      <c r="G177">
        <f t="shared" si="29"/>
        <v>2</v>
      </c>
      <c r="H177" t="str">
        <f t="shared" si="30"/>
        <v/>
      </c>
      <c r="J177" t="str">
        <f t="shared" si="22"/>
        <v>--</v>
      </c>
      <c r="K177" t="str">
        <f t="shared" si="23"/>
        <v>--</v>
      </c>
      <c r="L177" t="str">
        <f t="shared" si="24"/>
        <v/>
      </c>
      <c r="M177" t="e">
        <f t="shared" si="31"/>
        <v>#N/A</v>
      </c>
      <c r="T177">
        <f t="shared" si="32"/>
        <v>0</v>
      </c>
    </row>
    <row r="178" spans="2:20" x14ac:dyDescent="0.25">
      <c r="B178" s="65">
        <v>-4</v>
      </c>
      <c r="C178">
        <f t="shared" si="25"/>
        <v>2</v>
      </c>
      <c r="D178" t="str">
        <f t="shared" si="26"/>
        <v/>
      </c>
      <c r="E178">
        <f t="shared" si="27"/>
        <v>2</v>
      </c>
      <c r="F178" t="str">
        <f t="shared" si="28"/>
        <v/>
      </c>
      <c r="G178">
        <f t="shared" si="29"/>
        <v>2</v>
      </c>
      <c r="H178" t="str">
        <f t="shared" si="30"/>
        <v/>
      </c>
      <c r="J178" t="str">
        <f t="shared" si="22"/>
        <v>--</v>
      </c>
      <c r="K178" t="str">
        <f t="shared" si="23"/>
        <v>--</v>
      </c>
      <c r="L178" t="str">
        <f t="shared" si="24"/>
        <v/>
      </c>
      <c r="M178" t="e">
        <f t="shared" si="31"/>
        <v>#N/A</v>
      </c>
      <c r="T178">
        <f t="shared" si="32"/>
        <v>0</v>
      </c>
    </row>
    <row r="179" spans="2:20" x14ac:dyDescent="0.25">
      <c r="B179" s="65" t="s">
        <v>1039</v>
      </c>
      <c r="C179">
        <f t="shared" si="25"/>
        <v>2</v>
      </c>
      <c r="D179" t="str">
        <f t="shared" si="26"/>
        <v/>
      </c>
      <c r="E179">
        <f t="shared" si="27"/>
        <v>2</v>
      </c>
      <c r="F179" t="str">
        <f t="shared" si="28"/>
        <v/>
      </c>
      <c r="G179">
        <f t="shared" si="29"/>
        <v>2</v>
      </c>
      <c r="H179" t="str">
        <f t="shared" si="30"/>
        <v/>
      </c>
      <c r="J179" t="str">
        <f t="shared" si="22"/>
        <v>--</v>
      </c>
      <c r="K179" t="str">
        <f t="shared" si="23"/>
        <v>--</v>
      </c>
      <c r="L179" t="str">
        <f t="shared" si="24"/>
        <v/>
      </c>
      <c r="M179" t="e">
        <f t="shared" si="31"/>
        <v>#N/A</v>
      </c>
      <c r="T179">
        <f t="shared" si="32"/>
        <v>0</v>
      </c>
    </row>
    <row r="180" spans="2:20" x14ac:dyDescent="0.25">
      <c r="B180" s="65">
        <v>0</v>
      </c>
      <c r="C180">
        <f t="shared" si="25"/>
        <v>2</v>
      </c>
      <c r="D180" t="str">
        <f t="shared" si="26"/>
        <v/>
      </c>
      <c r="E180">
        <f t="shared" si="27"/>
        <v>2</v>
      </c>
      <c r="F180" t="str">
        <f t="shared" si="28"/>
        <v/>
      </c>
      <c r="G180">
        <f t="shared" si="29"/>
        <v>2</v>
      </c>
      <c r="H180" t="str">
        <f t="shared" si="30"/>
        <v/>
      </c>
      <c r="J180" t="str">
        <f t="shared" si="22"/>
        <v>--</v>
      </c>
      <c r="K180" t="str">
        <f t="shared" si="23"/>
        <v>--</v>
      </c>
      <c r="L180" t="str">
        <f t="shared" si="24"/>
        <v/>
      </c>
      <c r="M180" t="e">
        <f t="shared" si="31"/>
        <v>#N/A</v>
      </c>
      <c r="T180">
        <f t="shared" si="32"/>
        <v>0</v>
      </c>
    </row>
    <row r="181" spans="2:20" x14ac:dyDescent="0.25">
      <c r="B181" s="65" t="s">
        <v>1040</v>
      </c>
      <c r="C181">
        <f t="shared" si="25"/>
        <v>2</v>
      </c>
      <c r="D181" t="str">
        <f t="shared" si="26"/>
        <v/>
      </c>
      <c r="E181">
        <f t="shared" si="27"/>
        <v>2</v>
      </c>
      <c r="F181" t="str">
        <f t="shared" si="28"/>
        <v/>
      </c>
      <c r="G181">
        <f t="shared" si="29"/>
        <v>2</v>
      </c>
      <c r="H181" t="str">
        <f t="shared" si="30"/>
        <v/>
      </c>
      <c r="J181" t="str">
        <f t="shared" si="22"/>
        <v>--</v>
      </c>
      <c r="K181" t="str">
        <f t="shared" si="23"/>
        <v>--</v>
      </c>
      <c r="L181" t="str">
        <f t="shared" si="24"/>
        <v/>
      </c>
      <c r="M181" t="e">
        <f t="shared" si="31"/>
        <v>#N/A</v>
      </c>
      <c r="T181">
        <f t="shared" si="32"/>
        <v>0</v>
      </c>
    </row>
    <row r="182" spans="2:20" x14ac:dyDescent="0.25">
      <c r="B182" s="65" t="s">
        <v>1041</v>
      </c>
      <c r="C182">
        <f t="shared" si="25"/>
        <v>2</v>
      </c>
      <c r="D182" t="str">
        <f t="shared" si="26"/>
        <v/>
      </c>
      <c r="E182">
        <f t="shared" si="27"/>
        <v>2</v>
      </c>
      <c r="F182" t="str">
        <f t="shared" si="28"/>
        <v/>
      </c>
      <c r="G182">
        <f t="shared" si="29"/>
        <v>2</v>
      </c>
      <c r="H182" t="str">
        <f t="shared" si="30"/>
        <v/>
      </c>
      <c r="J182" t="str">
        <f t="shared" si="22"/>
        <v>--</v>
      </c>
      <c r="K182" t="str">
        <f t="shared" si="23"/>
        <v>--</v>
      </c>
      <c r="L182" t="str">
        <f t="shared" si="24"/>
        <v/>
      </c>
      <c r="M182" t="e">
        <f t="shared" si="31"/>
        <v>#N/A</v>
      </c>
      <c r="T182">
        <f t="shared" si="32"/>
        <v>0</v>
      </c>
    </row>
    <row r="183" spans="2:20" x14ac:dyDescent="0.25">
      <c r="B183" s="65">
        <v>0</v>
      </c>
      <c r="C183">
        <f t="shared" si="25"/>
        <v>2</v>
      </c>
      <c r="D183" t="str">
        <f t="shared" si="26"/>
        <v/>
      </c>
      <c r="E183">
        <f t="shared" si="27"/>
        <v>2</v>
      </c>
      <c r="F183" t="str">
        <f t="shared" si="28"/>
        <v/>
      </c>
      <c r="G183">
        <f t="shared" si="29"/>
        <v>2</v>
      </c>
      <c r="H183" t="str">
        <f t="shared" si="30"/>
        <v/>
      </c>
      <c r="J183" t="str">
        <f t="shared" si="22"/>
        <v>--</v>
      </c>
      <c r="K183" t="str">
        <f t="shared" si="23"/>
        <v>--</v>
      </c>
      <c r="L183" t="str">
        <f t="shared" si="24"/>
        <v/>
      </c>
      <c r="M183" t="e">
        <f t="shared" si="31"/>
        <v>#N/A</v>
      </c>
      <c r="T183">
        <f t="shared" si="32"/>
        <v>0</v>
      </c>
    </row>
    <row r="184" spans="2:20" x14ac:dyDescent="0.25">
      <c r="B184" s="65" t="s">
        <v>987</v>
      </c>
      <c r="C184">
        <f t="shared" si="25"/>
        <v>2</v>
      </c>
      <c r="D184" t="str">
        <f t="shared" si="26"/>
        <v/>
      </c>
      <c r="E184">
        <f t="shared" si="27"/>
        <v>2</v>
      </c>
      <c r="F184" t="str">
        <f t="shared" si="28"/>
        <v/>
      </c>
      <c r="G184">
        <f t="shared" si="29"/>
        <v>2</v>
      </c>
      <c r="H184" t="str">
        <f t="shared" si="30"/>
        <v/>
      </c>
      <c r="J184" t="str">
        <f t="shared" si="22"/>
        <v>--</v>
      </c>
      <c r="K184" t="str">
        <f t="shared" si="23"/>
        <v>--</v>
      </c>
      <c r="L184" t="str">
        <f t="shared" si="24"/>
        <v/>
      </c>
      <c r="M184" t="e">
        <f t="shared" si="31"/>
        <v>#N/A</v>
      </c>
      <c r="T184">
        <f t="shared" si="32"/>
        <v>0</v>
      </c>
    </row>
    <row r="185" spans="2:20" x14ac:dyDescent="0.25">
      <c r="B185" s="65" t="s">
        <v>1042</v>
      </c>
      <c r="C185">
        <f t="shared" si="25"/>
        <v>2</v>
      </c>
      <c r="D185" t="str">
        <f t="shared" si="26"/>
        <v/>
      </c>
      <c r="E185">
        <f t="shared" si="27"/>
        <v>2</v>
      </c>
      <c r="F185" t="str">
        <f t="shared" si="28"/>
        <v/>
      </c>
      <c r="G185">
        <f t="shared" si="29"/>
        <v>2</v>
      </c>
      <c r="H185" t="str">
        <f t="shared" si="30"/>
        <v/>
      </c>
      <c r="J185" t="str">
        <f t="shared" si="22"/>
        <v>--</v>
      </c>
      <c r="K185" t="str">
        <f t="shared" si="23"/>
        <v>--</v>
      </c>
      <c r="L185" t="str">
        <f t="shared" si="24"/>
        <v/>
      </c>
      <c r="M185" t="e">
        <f t="shared" si="31"/>
        <v>#N/A</v>
      </c>
      <c r="T185">
        <f t="shared" si="32"/>
        <v>0</v>
      </c>
    </row>
    <row r="186" spans="2:20" x14ac:dyDescent="0.25">
      <c r="B186" s="65" t="s">
        <v>1043</v>
      </c>
      <c r="C186">
        <f t="shared" si="25"/>
        <v>2</v>
      </c>
      <c r="D186" t="str">
        <f t="shared" si="26"/>
        <v/>
      </c>
      <c r="E186">
        <f t="shared" si="27"/>
        <v>2</v>
      </c>
      <c r="F186" t="str">
        <f t="shared" si="28"/>
        <v/>
      </c>
      <c r="G186">
        <f t="shared" si="29"/>
        <v>2</v>
      </c>
      <c r="H186" t="str">
        <f t="shared" si="30"/>
        <v/>
      </c>
      <c r="J186" t="str">
        <f t="shared" si="22"/>
        <v>--</v>
      </c>
      <c r="K186" t="str">
        <f t="shared" si="23"/>
        <v>--</v>
      </c>
      <c r="L186" t="str">
        <f t="shared" si="24"/>
        <v/>
      </c>
      <c r="M186" t="e">
        <f t="shared" si="31"/>
        <v>#N/A</v>
      </c>
      <c r="T186">
        <f t="shared" si="32"/>
        <v>0</v>
      </c>
    </row>
    <row r="187" spans="2:20" x14ac:dyDescent="0.25">
      <c r="B187" s="65">
        <v>0</v>
      </c>
      <c r="C187">
        <f t="shared" si="25"/>
        <v>2</v>
      </c>
      <c r="D187" t="str">
        <f t="shared" si="26"/>
        <v/>
      </c>
      <c r="E187">
        <f t="shared" si="27"/>
        <v>2</v>
      </c>
      <c r="F187" t="str">
        <f t="shared" si="28"/>
        <v/>
      </c>
      <c r="G187">
        <f t="shared" si="29"/>
        <v>2</v>
      </c>
      <c r="H187" t="str">
        <f t="shared" si="30"/>
        <v/>
      </c>
      <c r="J187" t="str">
        <f t="shared" si="22"/>
        <v>--</v>
      </c>
      <c r="K187" t="str">
        <f t="shared" si="23"/>
        <v>--</v>
      </c>
      <c r="L187" t="str">
        <f t="shared" si="24"/>
        <v/>
      </c>
      <c r="M187" t="e">
        <f t="shared" si="31"/>
        <v>#N/A</v>
      </c>
      <c r="T187">
        <f t="shared" si="32"/>
        <v>0</v>
      </c>
    </row>
    <row r="188" spans="2:20" x14ac:dyDescent="0.25">
      <c r="B188" s="65" t="s">
        <v>796</v>
      </c>
      <c r="C188">
        <f t="shared" si="25"/>
        <v>2</v>
      </c>
      <c r="D188" t="str">
        <f t="shared" si="26"/>
        <v/>
      </c>
      <c r="E188">
        <f t="shared" si="27"/>
        <v>2</v>
      </c>
      <c r="F188" t="str">
        <f t="shared" si="28"/>
        <v/>
      </c>
      <c r="G188">
        <f t="shared" si="29"/>
        <v>2</v>
      </c>
      <c r="H188" t="str">
        <f t="shared" si="30"/>
        <v/>
      </c>
      <c r="J188" t="str">
        <f t="shared" si="22"/>
        <v>--</v>
      </c>
      <c r="K188" t="str">
        <f t="shared" si="23"/>
        <v>--</v>
      </c>
      <c r="L188" t="str">
        <f t="shared" si="24"/>
        <v/>
      </c>
      <c r="M188" t="e">
        <f t="shared" si="31"/>
        <v>#N/A</v>
      </c>
      <c r="T188">
        <f t="shared" si="32"/>
        <v>0</v>
      </c>
    </row>
    <row r="189" spans="2:20" x14ac:dyDescent="0.25">
      <c r="B189" s="65" t="s">
        <v>797</v>
      </c>
      <c r="C189">
        <f t="shared" si="25"/>
        <v>2</v>
      </c>
      <c r="D189" t="str">
        <f t="shared" si="26"/>
        <v/>
      </c>
      <c r="E189">
        <f t="shared" si="27"/>
        <v>2</v>
      </c>
      <c r="F189" t="str">
        <f t="shared" si="28"/>
        <v/>
      </c>
      <c r="G189">
        <f t="shared" si="29"/>
        <v>2</v>
      </c>
      <c r="H189" t="str">
        <f t="shared" si="30"/>
        <v/>
      </c>
      <c r="J189" t="str">
        <f t="shared" si="22"/>
        <v>--</v>
      </c>
      <c r="K189" t="str">
        <f t="shared" si="23"/>
        <v>--</v>
      </c>
      <c r="L189" t="str">
        <f t="shared" si="24"/>
        <v/>
      </c>
      <c r="M189" t="e">
        <f t="shared" si="31"/>
        <v>#N/A</v>
      </c>
      <c r="T189">
        <f t="shared" si="32"/>
        <v>0</v>
      </c>
    </row>
    <row r="190" spans="2:20" x14ac:dyDescent="0.25">
      <c r="B190" s="65">
        <v>0</v>
      </c>
      <c r="C190">
        <f t="shared" si="25"/>
        <v>2</v>
      </c>
      <c r="D190" t="str">
        <f t="shared" si="26"/>
        <v/>
      </c>
      <c r="E190">
        <f t="shared" si="27"/>
        <v>2</v>
      </c>
      <c r="F190" t="str">
        <f t="shared" si="28"/>
        <v/>
      </c>
      <c r="G190">
        <f t="shared" si="29"/>
        <v>2</v>
      </c>
      <c r="H190" t="str">
        <f t="shared" si="30"/>
        <v/>
      </c>
      <c r="J190" t="str">
        <f t="shared" si="22"/>
        <v>--</v>
      </c>
      <c r="K190" t="str">
        <f t="shared" si="23"/>
        <v>--</v>
      </c>
      <c r="L190" t="str">
        <f t="shared" si="24"/>
        <v/>
      </c>
      <c r="M190" t="e">
        <f t="shared" si="31"/>
        <v>#N/A</v>
      </c>
      <c r="T190">
        <f t="shared" si="32"/>
        <v>0</v>
      </c>
    </row>
    <row r="191" spans="2:20" x14ac:dyDescent="0.25">
      <c r="B191" s="65" t="s">
        <v>987</v>
      </c>
      <c r="C191">
        <f t="shared" si="25"/>
        <v>2</v>
      </c>
      <c r="D191" t="str">
        <f t="shared" si="26"/>
        <v/>
      </c>
      <c r="E191">
        <f t="shared" si="27"/>
        <v>2</v>
      </c>
      <c r="F191" t="str">
        <f t="shared" si="28"/>
        <v/>
      </c>
      <c r="G191">
        <f t="shared" si="29"/>
        <v>2</v>
      </c>
      <c r="H191" t="str">
        <f t="shared" si="30"/>
        <v/>
      </c>
      <c r="J191" t="str">
        <f t="shared" si="22"/>
        <v>--</v>
      </c>
      <c r="K191" t="str">
        <f t="shared" si="23"/>
        <v>--</v>
      </c>
      <c r="L191" t="str">
        <f t="shared" si="24"/>
        <v/>
      </c>
      <c r="M191" t="e">
        <f t="shared" si="31"/>
        <v>#N/A</v>
      </c>
      <c r="T191">
        <f t="shared" si="32"/>
        <v>0</v>
      </c>
    </row>
    <row r="192" spans="2:20" x14ac:dyDescent="0.25">
      <c r="B192" s="65" t="s">
        <v>798</v>
      </c>
      <c r="C192">
        <f t="shared" si="25"/>
        <v>2</v>
      </c>
      <c r="D192" t="str">
        <f t="shared" si="26"/>
        <v/>
      </c>
      <c r="E192">
        <f t="shared" si="27"/>
        <v>2</v>
      </c>
      <c r="F192" t="str">
        <f t="shared" si="28"/>
        <v/>
      </c>
      <c r="G192">
        <f t="shared" si="29"/>
        <v>2</v>
      </c>
      <c r="H192" t="str">
        <f t="shared" si="30"/>
        <v/>
      </c>
      <c r="J192" t="str">
        <f t="shared" si="22"/>
        <v>--</v>
      </c>
      <c r="K192" t="str">
        <f t="shared" si="23"/>
        <v>--</v>
      </c>
      <c r="L192" t="str">
        <f t="shared" si="24"/>
        <v/>
      </c>
      <c r="M192" t="e">
        <f t="shared" si="31"/>
        <v>#N/A</v>
      </c>
      <c r="T192">
        <f t="shared" si="32"/>
        <v>0</v>
      </c>
    </row>
    <row r="193" spans="2:20" x14ac:dyDescent="0.25">
      <c r="B193" s="65" t="s">
        <v>799</v>
      </c>
      <c r="C193">
        <f t="shared" si="25"/>
        <v>2</v>
      </c>
      <c r="D193" t="str">
        <f t="shared" si="26"/>
        <v/>
      </c>
      <c r="E193">
        <f t="shared" si="27"/>
        <v>2</v>
      </c>
      <c r="F193" t="str">
        <f t="shared" si="28"/>
        <v/>
      </c>
      <c r="G193">
        <f t="shared" si="29"/>
        <v>2</v>
      </c>
      <c r="H193" t="str">
        <f t="shared" si="30"/>
        <v/>
      </c>
      <c r="J193" t="str">
        <f t="shared" si="22"/>
        <v>--</v>
      </c>
      <c r="K193" t="str">
        <f t="shared" si="23"/>
        <v>--</v>
      </c>
      <c r="L193" t="str">
        <f t="shared" si="24"/>
        <v/>
      </c>
      <c r="M193" t="e">
        <f t="shared" si="31"/>
        <v>#N/A</v>
      </c>
      <c r="T193">
        <f t="shared" si="32"/>
        <v>0</v>
      </c>
    </row>
    <row r="194" spans="2:20" x14ac:dyDescent="0.25">
      <c r="B194" s="65">
        <v>0</v>
      </c>
      <c r="C194">
        <f t="shared" si="25"/>
        <v>2</v>
      </c>
      <c r="D194" t="str">
        <f t="shared" si="26"/>
        <v/>
      </c>
      <c r="E194">
        <f t="shared" si="27"/>
        <v>2</v>
      </c>
      <c r="F194" t="str">
        <f t="shared" si="28"/>
        <v/>
      </c>
      <c r="G194">
        <f t="shared" si="29"/>
        <v>2</v>
      </c>
      <c r="H194" t="str">
        <f t="shared" si="30"/>
        <v/>
      </c>
      <c r="J194" t="str">
        <f t="shared" ref="J194:J257" si="33">IFERROR(IF(ISNUMBER(MATCH(VLOOKUP(ROW(A193),$G$2:$H$500,2,0),AB:AB,0)),VLOOKUP(VLOOKUP(ROW(A193),$G$2:$H$500,2,0),AB:AC,2,0),VLOOKUP(ROW(A193),$G$2:$H$500,2,0)),"--")</f>
        <v>--</v>
      </c>
      <c r="K194" t="str">
        <f t="shared" ref="K194:K257" si="34">IFERROR(IF(M194&lt;0,M194,NA()),"--")</f>
        <v>--</v>
      </c>
      <c r="L194" t="str">
        <f t="shared" ref="L194:L257" si="35">IFERROR(IF(M194&gt;0,_xlfn.NUMBERVALUE(M194),"--"),"")</f>
        <v/>
      </c>
      <c r="M194" t="e">
        <f t="shared" si="31"/>
        <v>#N/A</v>
      </c>
      <c r="T194">
        <f t="shared" si="32"/>
        <v>0</v>
      </c>
    </row>
    <row r="195" spans="2:20" x14ac:dyDescent="0.25">
      <c r="B195" s="65" t="s">
        <v>1044</v>
      </c>
      <c r="C195">
        <f t="shared" ref="C195:C258" si="36">IF(ISNUMBER(CODE(D195)),C194+1,C194)</f>
        <v>2</v>
      </c>
      <c r="D195" t="str">
        <f t="shared" ref="D195:D258" si="37">IF(B195&lt;0,IF(ISNUMBER(SEARCH("logo",B194)),"",B195),IF(LEFT(B195,2)="T:",MID(B195,3,LEN(B195)),""))</f>
        <v/>
      </c>
      <c r="E195">
        <f t="shared" ref="E195:E258" si="38">IF(ISNUMBER(CODE(F195)),E194+2,E194)</f>
        <v>2</v>
      </c>
      <c r="F195" t="str">
        <f t="shared" ref="F195:F258" si="39">IF(LEFT(B195,2)="T:",MID(B195,3,LEN(B195)),"")</f>
        <v/>
      </c>
      <c r="G195">
        <f t="shared" ref="G195:G258" si="40">IF(ISNUMBER(CODE(H195)),G194+1,G194)</f>
        <v>2</v>
      </c>
      <c r="H195" t="str">
        <f t="shared" ref="H195:H258" si="41">IF(ISNUMBER(CODE(D195)),B194,IF(ISNUMBER(CODE(F195)),B194,""))</f>
        <v/>
      </c>
      <c r="J195" t="str">
        <f t="shared" si="33"/>
        <v>--</v>
      </c>
      <c r="K195" t="str">
        <f t="shared" si="34"/>
        <v>--</v>
      </c>
      <c r="L195" t="str">
        <f t="shared" si="35"/>
        <v/>
      </c>
      <c r="M195" t="e">
        <f t="shared" ref="M195:M258" si="42">VLOOKUP(ROW(A194),$C$2:$D$480,2,0)</f>
        <v>#N/A</v>
      </c>
      <c r="T195">
        <f t="shared" ref="T195:T258" si="43">IF(J195="--",0,IF(ISEVEN(ROW()),1,2))</f>
        <v>0</v>
      </c>
    </row>
    <row r="196" spans="2:20" x14ac:dyDescent="0.25">
      <c r="B196" s="65" t="s">
        <v>1045</v>
      </c>
      <c r="C196">
        <f t="shared" si="36"/>
        <v>2</v>
      </c>
      <c r="D196" t="str">
        <f t="shared" si="37"/>
        <v/>
      </c>
      <c r="E196">
        <f t="shared" si="38"/>
        <v>2</v>
      </c>
      <c r="F196" t="str">
        <f t="shared" si="39"/>
        <v/>
      </c>
      <c r="G196">
        <f t="shared" si="40"/>
        <v>2</v>
      </c>
      <c r="H196" t="str">
        <f t="shared" si="41"/>
        <v/>
      </c>
      <c r="J196" t="str">
        <f t="shared" si="33"/>
        <v>--</v>
      </c>
      <c r="K196" t="str">
        <f t="shared" si="34"/>
        <v>--</v>
      </c>
      <c r="L196" t="str">
        <f t="shared" si="35"/>
        <v/>
      </c>
      <c r="M196" t="e">
        <f t="shared" si="42"/>
        <v>#N/A</v>
      </c>
      <c r="T196">
        <f t="shared" si="43"/>
        <v>0</v>
      </c>
    </row>
    <row r="197" spans="2:20" x14ac:dyDescent="0.25">
      <c r="B197" s="65">
        <v>0</v>
      </c>
      <c r="C197">
        <f t="shared" si="36"/>
        <v>2</v>
      </c>
      <c r="D197" t="str">
        <f t="shared" si="37"/>
        <v/>
      </c>
      <c r="E197">
        <f t="shared" si="38"/>
        <v>2</v>
      </c>
      <c r="F197" t="str">
        <f t="shared" si="39"/>
        <v/>
      </c>
      <c r="G197">
        <f t="shared" si="40"/>
        <v>2</v>
      </c>
      <c r="H197" t="str">
        <f t="shared" si="41"/>
        <v/>
      </c>
      <c r="J197" t="str">
        <f t="shared" si="33"/>
        <v>--</v>
      </c>
      <c r="K197" t="str">
        <f t="shared" si="34"/>
        <v>--</v>
      </c>
      <c r="L197" t="str">
        <f t="shared" si="35"/>
        <v/>
      </c>
      <c r="M197" t="e">
        <f t="shared" si="42"/>
        <v>#N/A</v>
      </c>
      <c r="T197">
        <f t="shared" si="43"/>
        <v>0</v>
      </c>
    </row>
    <row r="198" spans="2:20" x14ac:dyDescent="0.25">
      <c r="B198" s="65" t="s">
        <v>987</v>
      </c>
      <c r="C198">
        <f t="shared" si="36"/>
        <v>2</v>
      </c>
      <c r="D198" t="str">
        <f t="shared" si="37"/>
        <v/>
      </c>
      <c r="E198">
        <f t="shared" si="38"/>
        <v>2</v>
      </c>
      <c r="F198" t="str">
        <f t="shared" si="39"/>
        <v/>
      </c>
      <c r="G198">
        <f t="shared" si="40"/>
        <v>2</v>
      </c>
      <c r="H198" t="str">
        <f t="shared" si="41"/>
        <v/>
      </c>
      <c r="J198" t="str">
        <f t="shared" si="33"/>
        <v>--</v>
      </c>
      <c r="K198" t="str">
        <f t="shared" si="34"/>
        <v>--</v>
      </c>
      <c r="L198" t="str">
        <f t="shared" si="35"/>
        <v/>
      </c>
      <c r="M198" t="e">
        <f t="shared" si="42"/>
        <v>#N/A</v>
      </c>
      <c r="T198">
        <f t="shared" si="43"/>
        <v>0</v>
      </c>
    </row>
    <row r="199" spans="2:20" x14ac:dyDescent="0.25">
      <c r="B199" s="65" t="s">
        <v>1046</v>
      </c>
      <c r="C199">
        <f t="shared" si="36"/>
        <v>2</v>
      </c>
      <c r="D199" t="str">
        <f t="shared" si="37"/>
        <v/>
      </c>
      <c r="E199">
        <f t="shared" si="38"/>
        <v>2</v>
      </c>
      <c r="F199" t="str">
        <f t="shared" si="39"/>
        <v/>
      </c>
      <c r="G199">
        <f t="shared" si="40"/>
        <v>2</v>
      </c>
      <c r="H199" t="str">
        <f t="shared" si="41"/>
        <v/>
      </c>
      <c r="J199" t="str">
        <f t="shared" si="33"/>
        <v>--</v>
      </c>
      <c r="K199" t="str">
        <f t="shared" si="34"/>
        <v>--</v>
      </c>
      <c r="L199" t="str">
        <f t="shared" si="35"/>
        <v/>
      </c>
      <c r="M199" t="e">
        <f t="shared" si="42"/>
        <v>#N/A</v>
      </c>
      <c r="T199">
        <f t="shared" si="43"/>
        <v>0</v>
      </c>
    </row>
    <row r="200" spans="2:20" x14ac:dyDescent="0.25">
      <c r="B200" s="65" t="s">
        <v>1047</v>
      </c>
      <c r="C200">
        <f t="shared" si="36"/>
        <v>2</v>
      </c>
      <c r="D200" t="str">
        <f t="shared" si="37"/>
        <v/>
      </c>
      <c r="E200">
        <f t="shared" si="38"/>
        <v>2</v>
      </c>
      <c r="F200" t="str">
        <f t="shared" si="39"/>
        <v/>
      </c>
      <c r="G200">
        <f t="shared" si="40"/>
        <v>2</v>
      </c>
      <c r="H200" t="str">
        <f t="shared" si="41"/>
        <v/>
      </c>
      <c r="J200" t="str">
        <f t="shared" si="33"/>
        <v>--</v>
      </c>
      <c r="K200" t="str">
        <f t="shared" si="34"/>
        <v>--</v>
      </c>
      <c r="L200" t="str">
        <f t="shared" si="35"/>
        <v/>
      </c>
      <c r="M200" t="e">
        <f t="shared" si="42"/>
        <v>#N/A</v>
      </c>
      <c r="T200">
        <f t="shared" si="43"/>
        <v>0</v>
      </c>
    </row>
    <row r="201" spans="2:20" x14ac:dyDescent="0.25">
      <c r="B201" s="65">
        <v>0</v>
      </c>
      <c r="C201">
        <f t="shared" si="36"/>
        <v>2</v>
      </c>
      <c r="D201" t="str">
        <f t="shared" si="37"/>
        <v/>
      </c>
      <c r="E201">
        <f t="shared" si="38"/>
        <v>2</v>
      </c>
      <c r="F201" t="str">
        <f t="shared" si="39"/>
        <v/>
      </c>
      <c r="G201">
        <f t="shared" si="40"/>
        <v>2</v>
      </c>
      <c r="H201" t="str">
        <f t="shared" si="41"/>
        <v/>
      </c>
      <c r="J201" t="str">
        <f t="shared" si="33"/>
        <v>--</v>
      </c>
      <c r="K201" t="str">
        <f t="shared" si="34"/>
        <v>--</v>
      </c>
      <c r="L201" t="str">
        <f t="shared" si="35"/>
        <v/>
      </c>
      <c r="M201" t="e">
        <f t="shared" si="42"/>
        <v>#N/A</v>
      </c>
      <c r="T201">
        <f t="shared" si="43"/>
        <v>0</v>
      </c>
    </row>
    <row r="202" spans="2:20" x14ac:dyDescent="0.25">
      <c r="B202" s="65" t="s">
        <v>1048</v>
      </c>
      <c r="C202">
        <f t="shared" si="36"/>
        <v>2</v>
      </c>
      <c r="D202" t="str">
        <f t="shared" si="37"/>
        <v/>
      </c>
      <c r="E202">
        <f t="shared" si="38"/>
        <v>2</v>
      </c>
      <c r="F202" t="str">
        <f t="shared" si="39"/>
        <v/>
      </c>
      <c r="G202">
        <f t="shared" si="40"/>
        <v>2</v>
      </c>
      <c r="H202" t="str">
        <f t="shared" si="41"/>
        <v/>
      </c>
      <c r="J202" t="str">
        <f t="shared" si="33"/>
        <v>--</v>
      </c>
      <c r="K202" t="str">
        <f t="shared" si="34"/>
        <v>--</v>
      </c>
      <c r="L202" t="str">
        <f t="shared" si="35"/>
        <v/>
      </c>
      <c r="M202" t="e">
        <f t="shared" si="42"/>
        <v>#N/A</v>
      </c>
      <c r="T202">
        <f t="shared" si="43"/>
        <v>0</v>
      </c>
    </row>
    <row r="203" spans="2:20" x14ac:dyDescent="0.25">
      <c r="B203" s="65" t="s">
        <v>1049</v>
      </c>
      <c r="C203">
        <f t="shared" si="36"/>
        <v>2</v>
      </c>
      <c r="D203" t="str">
        <f t="shared" si="37"/>
        <v/>
      </c>
      <c r="E203">
        <f t="shared" si="38"/>
        <v>2</v>
      </c>
      <c r="F203" t="str">
        <f t="shared" si="39"/>
        <v/>
      </c>
      <c r="G203">
        <f t="shared" si="40"/>
        <v>2</v>
      </c>
      <c r="H203" t="str">
        <f t="shared" si="41"/>
        <v/>
      </c>
      <c r="J203" t="str">
        <f t="shared" si="33"/>
        <v>--</v>
      </c>
      <c r="K203" t="str">
        <f t="shared" si="34"/>
        <v>--</v>
      </c>
      <c r="L203" t="str">
        <f t="shared" si="35"/>
        <v/>
      </c>
      <c r="M203" t="e">
        <f t="shared" si="42"/>
        <v>#N/A</v>
      </c>
      <c r="T203">
        <f t="shared" si="43"/>
        <v>0</v>
      </c>
    </row>
    <row r="204" spans="2:20" x14ac:dyDescent="0.25">
      <c r="B204" s="65">
        <v>0</v>
      </c>
      <c r="C204">
        <f t="shared" si="36"/>
        <v>2</v>
      </c>
      <c r="D204" t="str">
        <f t="shared" si="37"/>
        <v/>
      </c>
      <c r="E204">
        <f t="shared" si="38"/>
        <v>2</v>
      </c>
      <c r="F204" t="str">
        <f t="shared" si="39"/>
        <v/>
      </c>
      <c r="G204">
        <f t="shared" si="40"/>
        <v>2</v>
      </c>
      <c r="H204" t="str">
        <f t="shared" si="41"/>
        <v/>
      </c>
      <c r="J204" t="str">
        <f t="shared" si="33"/>
        <v>--</v>
      </c>
      <c r="K204" t="str">
        <f t="shared" si="34"/>
        <v>--</v>
      </c>
      <c r="L204" t="str">
        <f t="shared" si="35"/>
        <v/>
      </c>
      <c r="M204" t="e">
        <f t="shared" si="42"/>
        <v>#N/A</v>
      </c>
      <c r="T204">
        <f t="shared" si="43"/>
        <v>0</v>
      </c>
    </row>
    <row r="205" spans="2:20" x14ac:dyDescent="0.25">
      <c r="B205" s="65" t="s">
        <v>987</v>
      </c>
      <c r="C205">
        <f t="shared" si="36"/>
        <v>2</v>
      </c>
      <c r="D205" t="str">
        <f t="shared" si="37"/>
        <v/>
      </c>
      <c r="E205">
        <f t="shared" si="38"/>
        <v>2</v>
      </c>
      <c r="F205" t="str">
        <f t="shared" si="39"/>
        <v/>
      </c>
      <c r="G205">
        <f t="shared" si="40"/>
        <v>2</v>
      </c>
      <c r="H205" t="str">
        <f t="shared" si="41"/>
        <v/>
      </c>
      <c r="J205" t="str">
        <f t="shared" si="33"/>
        <v>--</v>
      </c>
      <c r="K205" t="str">
        <f t="shared" si="34"/>
        <v>--</v>
      </c>
      <c r="L205" t="str">
        <f t="shared" si="35"/>
        <v/>
      </c>
      <c r="M205" t="e">
        <f t="shared" si="42"/>
        <v>#N/A</v>
      </c>
      <c r="T205">
        <f t="shared" si="43"/>
        <v>0</v>
      </c>
    </row>
    <row r="206" spans="2:20" x14ac:dyDescent="0.25">
      <c r="B206" s="65" t="s">
        <v>1050</v>
      </c>
      <c r="C206">
        <f t="shared" si="36"/>
        <v>2</v>
      </c>
      <c r="D206" t="str">
        <f t="shared" si="37"/>
        <v/>
      </c>
      <c r="E206">
        <f t="shared" si="38"/>
        <v>2</v>
      </c>
      <c r="F206" t="str">
        <f t="shared" si="39"/>
        <v/>
      </c>
      <c r="G206">
        <f t="shared" si="40"/>
        <v>2</v>
      </c>
      <c r="H206" t="str">
        <f t="shared" si="41"/>
        <v/>
      </c>
      <c r="J206" t="str">
        <f t="shared" si="33"/>
        <v>--</v>
      </c>
      <c r="K206" t="str">
        <f t="shared" si="34"/>
        <v>--</v>
      </c>
      <c r="L206" t="str">
        <f t="shared" si="35"/>
        <v/>
      </c>
      <c r="M206" t="e">
        <f t="shared" si="42"/>
        <v>#N/A</v>
      </c>
      <c r="T206">
        <f t="shared" si="43"/>
        <v>0</v>
      </c>
    </row>
    <row r="207" spans="2:20" x14ac:dyDescent="0.25">
      <c r="B207" s="65" t="s">
        <v>538</v>
      </c>
      <c r="C207">
        <f t="shared" si="36"/>
        <v>2</v>
      </c>
      <c r="D207" t="str">
        <f t="shared" si="37"/>
        <v/>
      </c>
      <c r="E207">
        <f t="shared" si="38"/>
        <v>2</v>
      </c>
      <c r="F207" t="str">
        <f t="shared" si="39"/>
        <v/>
      </c>
      <c r="G207">
        <f t="shared" si="40"/>
        <v>2</v>
      </c>
      <c r="H207" t="str">
        <f t="shared" si="41"/>
        <v/>
      </c>
      <c r="J207" t="str">
        <f t="shared" si="33"/>
        <v>--</v>
      </c>
      <c r="K207" t="str">
        <f t="shared" si="34"/>
        <v>--</v>
      </c>
      <c r="L207" t="str">
        <f t="shared" si="35"/>
        <v/>
      </c>
      <c r="M207" t="e">
        <f t="shared" si="42"/>
        <v>#N/A</v>
      </c>
      <c r="T207">
        <f t="shared" si="43"/>
        <v>0</v>
      </c>
    </row>
    <row r="208" spans="2:20" x14ac:dyDescent="0.25">
      <c r="B208" s="65">
        <v>0</v>
      </c>
      <c r="C208">
        <f t="shared" si="36"/>
        <v>2</v>
      </c>
      <c r="D208" t="str">
        <f t="shared" si="37"/>
        <v/>
      </c>
      <c r="E208">
        <f t="shared" si="38"/>
        <v>2</v>
      </c>
      <c r="F208" t="str">
        <f t="shared" si="39"/>
        <v/>
      </c>
      <c r="G208">
        <f t="shared" si="40"/>
        <v>2</v>
      </c>
      <c r="H208" t="str">
        <f t="shared" si="41"/>
        <v/>
      </c>
      <c r="J208" t="str">
        <f t="shared" si="33"/>
        <v>--</v>
      </c>
      <c r="K208" t="str">
        <f t="shared" si="34"/>
        <v>--</v>
      </c>
      <c r="L208" t="str">
        <f t="shared" si="35"/>
        <v/>
      </c>
      <c r="M208" t="e">
        <f t="shared" si="42"/>
        <v>#N/A</v>
      </c>
      <c r="T208">
        <f t="shared" si="43"/>
        <v>0</v>
      </c>
    </row>
    <row r="209" spans="2:20" x14ac:dyDescent="0.25">
      <c r="B209" s="65" t="s">
        <v>835</v>
      </c>
      <c r="C209">
        <f t="shared" si="36"/>
        <v>2</v>
      </c>
      <c r="D209" t="str">
        <f t="shared" si="37"/>
        <v/>
      </c>
      <c r="E209">
        <f t="shared" si="38"/>
        <v>2</v>
      </c>
      <c r="F209" t="str">
        <f t="shared" si="39"/>
        <v/>
      </c>
      <c r="G209">
        <f t="shared" si="40"/>
        <v>2</v>
      </c>
      <c r="H209" t="str">
        <f t="shared" si="41"/>
        <v/>
      </c>
      <c r="J209" t="str">
        <f t="shared" si="33"/>
        <v>--</v>
      </c>
      <c r="K209" t="str">
        <f t="shared" si="34"/>
        <v>--</v>
      </c>
      <c r="L209" t="str">
        <f t="shared" si="35"/>
        <v/>
      </c>
      <c r="M209" t="e">
        <f t="shared" si="42"/>
        <v>#N/A</v>
      </c>
      <c r="T209">
        <f t="shared" si="43"/>
        <v>0</v>
      </c>
    </row>
    <row r="210" spans="2:20" x14ac:dyDescent="0.25">
      <c r="B210" s="65" t="s">
        <v>691</v>
      </c>
      <c r="C210">
        <f t="shared" si="36"/>
        <v>2</v>
      </c>
      <c r="D210" t="str">
        <f t="shared" si="37"/>
        <v/>
      </c>
      <c r="E210">
        <f t="shared" si="38"/>
        <v>2</v>
      </c>
      <c r="F210" t="str">
        <f t="shared" si="39"/>
        <v/>
      </c>
      <c r="G210">
        <f t="shared" si="40"/>
        <v>2</v>
      </c>
      <c r="H210" t="str">
        <f t="shared" si="41"/>
        <v/>
      </c>
      <c r="J210" t="str">
        <f t="shared" si="33"/>
        <v>--</v>
      </c>
      <c r="K210" t="str">
        <f t="shared" si="34"/>
        <v>--</v>
      </c>
      <c r="L210" t="str">
        <f t="shared" si="35"/>
        <v/>
      </c>
      <c r="M210" t="e">
        <f t="shared" si="42"/>
        <v>#N/A</v>
      </c>
      <c r="T210">
        <f t="shared" si="43"/>
        <v>0</v>
      </c>
    </row>
    <row r="211" spans="2:20" x14ac:dyDescent="0.25">
      <c r="B211" s="65">
        <v>0</v>
      </c>
      <c r="C211">
        <f t="shared" si="36"/>
        <v>2</v>
      </c>
      <c r="D211" t="str">
        <f t="shared" si="37"/>
        <v/>
      </c>
      <c r="E211">
        <f t="shared" si="38"/>
        <v>2</v>
      </c>
      <c r="F211" t="str">
        <f t="shared" si="39"/>
        <v/>
      </c>
      <c r="G211">
        <f t="shared" si="40"/>
        <v>2</v>
      </c>
      <c r="H211" t="str">
        <f t="shared" si="41"/>
        <v/>
      </c>
      <c r="J211" t="str">
        <f t="shared" si="33"/>
        <v>--</v>
      </c>
      <c r="K211" t="str">
        <f t="shared" si="34"/>
        <v>--</v>
      </c>
      <c r="L211" t="str">
        <f t="shared" si="35"/>
        <v/>
      </c>
      <c r="M211" t="e">
        <f t="shared" si="42"/>
        <v>#N/A</v>
      </c>
      <c r="T211">
        <f t="shared" si="43"/>
        <v>0</v>
      </c>
    </row>
    <row r="212" spans="2:20" x14ac:dyDescent="0.25">
      <c r="B212" s="65" t="s">
        <v>987</v>
      </c>
      <c r="C212">
        <f t="shared" si="36"/>
        <v>2</v>
      </c>
      <c r="D212" t="str">
        <f t="shared" si="37"/>
        <v/>
      </c>
      <c r="E212">
        <f t="shared" si="38"/>
        <v>2</v>
      </c>
      <c r="F212" t="str">
        <f t="shared" si="39"/>
        <v/>
      </c>
      <c r="G212">
        <f t="shared" si="40"/>
        <v>2</v>
      </c>
      <c r="H212" t="str">
        <f t="shared" si="41"/>
        <v/>
      </c>
      <c r="J212" t="str">
        <f t="shared" si="33"/>
        <v>--</v>
      </c>
      <c r="K212" t="str">
        <f t="shared" si="34"/>
        <v>--</v>
      </c>
      <c r="L212" t="str">
        <f t="shared" si="35"/>
        <v/>
      </c>
      <c r="M212" t="e">
        <f t="shared" si="42"/>
        <v>#N/A</v>
      </c>
      <c r="T212">
        <f t="shared" si="43"/>
        <v>0</v>
      </c>
    </row>
    <row r="213" spans="2:20" x14ac:dyDescent="0.25">
      <c r="B213" s="65" t="s">
        <v>1051</v>
      </c>
      <c r="C213">
        <f t="shared" si="36"/>
        <v>2</v>
      </c>
      <c r="D213" t="str">
        <f t="shared" si="37"/>
        <v/>
      </c>
      <c r="E213">
        <f t="shared" si="38"/>
        <v>2</v>
      </c>
      <c r="F213" t="str">
        <f t="shared" si="39"/>
        <v/>
      </c>
      <c r="G213">
        <f t="shared" si="40"/>
        <v>2</v>
      </c>
      <c r="H213" t="str">
        <f t="shared" si="41"/>
        <v/>
      </c>
      <c r="J213" t="str">
        <f t="shared" si="33"/>
        <v>--</v>
      </c>
      <c r="K213" t="str">
        <f t="shared" si="34"/>
        <v>--</v>
      </c>
      <c r="L213" t="str">
        <f t="shared" si="35"/>
        <v/>
      </c>
      <c r="M213" t="e">
        <f t="shared" si="42"/>
        <v>#N/A</v>
      </c>
      <c r="T213">
        <f t="shared" si="43"/>
        <v>0</v>
      </c>
    </row>
    <row r="214" spans="2:20" x14ac:dyDescent="0.25">
      <c r="B214" s="65" t="s">
        <v>686</v>
      </c>
      <c r="C214">
        <f t="shared" si="36"/>
        <v>2</v>
      </c>
      <c r="D214" t="str">
        <f t="shared" si="37"/>
        <v/>
      </c>
      <c r="E214">
        <f t="shared" si="38"/>
        <v>2</v>
      </c>
      <c r="F214" t="str">
        <f t="shared" si="39"/>
        <v/>
      </c>
      <c r="G214">
        <f t="shared" si="40"/>
        <v>2</v>
      </c>
      <c r="H214" t="str">
        <f t="shared" si="41"/>
        <v/>
      </c>
      <c r="J214" t="str">
        <f t="shared" si="33"/>
        <v>--</v>
      </c>
      <c r="K214" t="str">
        <f t="shared" si="34"/>
        <v>--</v>
      </c>
      <c r="L214" t="str">
        <f t="shared" si="35"/>
        <v/>
      </c>
      <c r="M214" t="e">
        <f t="shared" si="42"/>
        <v>#N/A</v>
      </c>
      <c r="T214">
        <f t="shared" si="43"/>
        <v>0</v>
      </c>
    </row>
    <row r="215" spans="2:20" x14ac:dyDescent="0.25">
      <c r="B215" s="65">
        <v>0</v>
      </c>
      <c r="C215">
        <f t="shared" si="36"/>
        <v>2</v>
      </c>
      <c r="D215" t="str">
        <f t="shared" si="37"/>
        <v/>
      </c>
      <c r="E215">
        <f t="shared" si="38"/>
        <v>2</v>
      </c>
      <c r="F215" t="str">
        <f t="shared" si="39"/>
        <v/>
      </c>
      <c r="G215">
        <f t="shared" si="40"/>
        <v>2</v>
      </c>
      <c r="H215" t="str">
        <f t="shared" si="41"/>
        <v/>
      </c>
      <c r="J215" t="str">
        <f t="shared" si="33"/>
        <v>--</v>
      </c>
      <c r="K215" t="str">
        <f t="shared" si="34"/>
        <v>--</v>
      </c>
      <c r="L215" t="str">
        <f t="shared" si="35"/>
        <v/>
      </c>
      <c r="M215" t="e">
        <f t="shared" si="42"/>
        <v>#N/A</v>
      </c>
      <c r="T215">
        <f t="shared" si="43"/>
        <v>0</v>
      </c>
    </row>
    <row r="216" spans="2:20" x14ac:dyDescent="0.25">
      <c r="B216" s="65" t="s">
        <v>901</v>
      </c>
      <c r="C216">
        <f t="shared" si="36"/>
        <v>2</v>
      </c>
      <c r="D216" t="str">
        <f t="shared" si="37"/>
        <v/>
      </c>
      <c r="E216">
        <f t="shared" si="38"/>
        <v>2</v>
      </c>
      <c r="F216" t="str">
        <f t="shared" si="39"/>
        <v/>
      </c>
      <c r="G216">
        <f t="shared" si="40"/>
        <v>2</v>
      </c>
      <c r="H216" t="str">
        <f t="shared" si="41"/>
        <v/>
      </c>
      <c r="J216" t="str">
        <f t="shared" si="33"/>
        <v>--</v>
      </c>
      <c r="K216" t="str">
        <f t="shared" si="34"/>
        <v>--</v>
      </c>
      <c r="L216" t="str">
        <f t="shared" si="35"/>
        <v/>
      </c>
      <c r="M216" t="e">
        <f t="shared" si="42"/>
        <v>#N/A</v>
      </c>
      <c r="T216">
        <f t="shared" si="43"/>
        <v>0</v>
      </c>
    </row>
    <row r="217" spans="2:20" x14ac:dyDescent="0.25">
      <c r="B217" s="65" t="s">
        <v>902</v>
      </c>
      <c r="C217">
        <f t="shared" si="36"/>
        <v>2</v>
      </c>
      <c r="D217" t="str">
        <f t="shared" si="37"/>
        <v/>
      </c>
      <c r="E217">
        <f t="shared" si="38"/>
        <v>2</v>
      </c>
      <c r="F217" t="str">
        <f t="shared" si="39"/>
        <v/>
      </c>
      <c r="G217">
        <f t="shared" si="40"/>
        <v>2</v>
      </c>
      <c r="H217" t="str">
        <f t="shared" si="41"/>
        <v/>
      </c>
      <c r="J217" t="str">
        <f t="shared" si="33"/>
        <v>--</v>
      </c>
      <c r="K217" t="str">
        <f t="shared" si="34"/>
        <v>--</v>
      </c>
      <c r="L217" t="str">
        <f t="shared" si="35"/>
        <v/>
      </c>
      <c r="M217" t="e">
        <f t="shared" si="42"/>
        <v>#N/A</v>
      </c>
      <c r="T217">
        <f t="shared" si="43"/>
        <v>0</v>
      </c>
    </row>
    <row r="218" spans="2:20" x14ac:dyDescent="0.25">
      <c r="B218" s="65">
        <v>0</v>
      </c>
      <c r="C218">
        <f t="shared" si="36"/>
        <v>2</v>
      </c>
      <c r="D218" t="str">
        <f t="shared" si="37"/>
        <v/>
      </c>
      <c r="E218">
        <f t="shared" si="38"/>
        <v>2</v>
      </c>
      <c r="F218" t="str">
        <f t="shared" si="39"/>
        <v/>
      </c>
      <c r="G218">
        <f t="shared" si="40"/>
        <v>2</v>
      </c>
      <c r="H218" t="str">
        <f t="shared" si="41"/>
        <v/>
      </c>
      <c r="J218" t="str">
        <f t="shared" si="33"/>
        <v>--</v>
      </c>
      <c r="K218" t="str">
        <f t="shared" si="34"/>
        <v>--</v>
      </c>
      <c r="L218" t="str">
        <f t="shared" si="35"/>
        <v/>
      </c>
      <c r="M218" t="e">
        <f t="shared" si="42"/>
        <v>#N/A</v>
      </c>
      <c r="T218">
        <f t="shared" si="43"/>
        <v>0</v>
      </c>
    </row>
    <row r="219" spans="2:20" x14ac:dyDescent="0.25">
      <c r="B219" s="65" t="s">
        <v>987</v>
      </c>
      <c r="C219">
        <f t="shared" si="36"/>
        <v>2</v>
      </c>
      <c r="D219" t="str">
        <f t="shared" si="37"/>
        <v/>
      </c>
      <c r="E219">
        <f t="shared" si="38"/>
        <v>2</v>
      </c>
      <c r="F219" t="str">
        <f t="shared" si="39"/>
        <v/>
      </c>
      <c r="G219">
        <f t="shared" si="40"/>
        <v>2</v>
      </c>
      <c r="H219" t="str">
        <f t="shared" si="41"/>
        <v/>
      </c>
      <c r="J219" t="str">
        <f t="shared" si="33"/>
        <v>--</v>
      </c>
      <c r="K219" t="str">
        <f t="shared" si="34"/>
        <v>--</v>
      </c>
      <c r="L219" t="str">
        <f t="shared" si="35"/>
        <v/>
      </c>
      <c r="M219" t="e">
        <f t="shared" si="42"/>
        <v>#N/A</v>
      </c>
      <c r="T219">
        <f t="shared" si="43"/>
        <v>0</v>
      </c>
    </row>
    <row r="220" spans="2:20" x14ac:dyDescent="0.25">
      <c r="B220" s="65" t="s">
        <v>1052</v>
      </c>
      <c r="C220">
        <f t="shared" si="36"/>
        <v>2</v>
      </c>
      <c r="D220" t="str">
        <f t="shared" si="37"/>
        <v/>
      </c>
      <c r="E220">
        <f t="shared" si="38"/>
        <v>2</v>
      </c>
      <c r="F220" t="str">
        <f t="shared" si="39"/>
        <v/>
      </c>
      <c r="G220">
        <f t="shared" si="40"/>
        <v>2</v>
      </c>
      <c r="H220" t="str">
        <f t="shared" si="41"/>
        <v/>
      </c>
      <c r="J220" t="str">
        <f t="shared" si="33"/>
        <v>--</v>
      </c>
      <c r="K220" t="str">
        <f t="shared" si="34"/>
        <v>--</v>
      </c>
      <c r="L220" t="str">
        <f t="shared" si="35"/>
        <v/>
      </c>
      <c r="M220" t="e">
        <f t="shared" si="42"/>
        <v>#N/A</v>
      </c>
      <c r="T220">
        <f t="shared" si="43"/>
        <v>0</v>
      </c>
    </row>
    <row r="221" spans="2:20" x14ac:dyDescent="0.25">
      <c r="B221" s="65">
        <v>-25</v>
      </c>
      <c r="C221">
        <f t="shared" si="36"/>
        <v>2</v>
      </c>
      <c r="D221" t="str">
        <f t="shared" si="37"/>
        <v/>
      </c>
      <c r="E221">
        <f t="shared" si="38"/>
        <v>2</v>
      </c>
      <c r="F221" t="str">
        <f t="shared" si="39"/>
        <v/>
      </c>
      <c r="G221">
        <f t="shared" si="40"/>
        <v>2</v>
      </c>
      <c r="H221" t="str">
        <f t="shared" si="41"/>
        <v/>
      </c>
      <c r="J221" t="str">
        <f t="shared" si="33"/>
        <v>--</v>
      </c>
      <c r="K221" t="str">
        <f t="shared" si="34"/>
        <v>--</v>
      </c>
      <c r="L221" t="str">
        <f t="shared" si="35"/>
        <v/>
      </c>
      <c r="M221" t="e">
        <f t="shared" si="42"/>
        <v>#N/A</v>
      </c>
      <c r="T221">
        <f t="shared" si="43"/>
        <v>0</v>
      </c>
    </row>
    <row r="222" spans="2:20" x14ac:dyDescent="0.25">
      <c r="B222" s="65" t="s">
        <v>1053</v>
      </c>
      <c r="C222">
        <f t="shared" si="36"/>
        <v>2</v>
      </c>
      <c r="D222" t="str">
        <f t="shared" si="37"/>
        <v/>
      </c>
      <c r="E222">
        <f t="shared" si="38"/>
        <v>2</v>
      </c>
      <c r="F222" t="str">
        <f t="shared" si="39"/>
        <v/>
      </c>
      <c r="G222">
        <f t="shared" si="40"/>
        <v>2</v>
      </c>
      <c r="H222" t="str">
        <f t="shared" si="41"/>
        <v/>
      </c>
      <c r="J222" t="str">
        <f t="shared" si="33"/>
        <v>--</v>
      </c>
      <c r="K222" t="str">
        <f t="shared" si="34"/>
        <v>--</v>
      </c>
      <c r="L222" t="str">
        <f t="shared" si="35"/>
        <v/>
      </c>
      <c r="M222" t="e">
        <f t="shared" si="42"/>
        <v>#N/A</v>
      </c>
      <c r="T222">
        <f t="shared" si="43"/>
        <v>0</v>
      </c>
    </row>
    <row r="223" spans="2:20" x14ac:dyDescent="0.25">
      <c r="B223" s="65">
        <v>0</v>
      </c>
      <c r="C223">
        <f t="shared" si="36"/>
        <v>2</v>
      </c>
      <c r="D223" t="str">
        <f t="shared" si="37"/>
        <v/>
      </c>
      <c r="E223">
        <f t="shared" si="38"/>
        <v>2</v>
      </c>
      <c r="F223" t="str">
        <f t="shared" si="39"/>
        <v/>
      </c>
      <c r="G223">
        <f t="shared" si="40"/>
        <v>2</v>
      </c>
      <c r="H223" t="str">
        <f t="shared" si="41"/>
        <v/>
      </c>
      <c r="J223" t="str">
        <f t="shared" si="33"/>
        <v>--</v>
      </c>
      <c r="K223" t="str">
        <f t="shared" si="34"/>
        <v>--</v>
      </c>
      <c r="L223" t="str">
        <f t="shared" si="35"/>
        <v/>
      </c>
      <c r="M223" t="e">
        <f t="shared" si="42"/>
        <v>#N/A</v>
      </c>
      <c r="T223">
        <f t="shared" si="43"/>
        <v>0</v>
      </c>
    </row>
    <row r="224" spans="2:20" x14ac:dyDescent="0.25">
      <c r="B224" s="65" t="s">
        <v>787</v>
      </c>
      <c r="C224">
        <f t="shared" si="36"/>
        <v>2</v>
      </c>
      <c r="D224" t="str">
        <f t="shared" si="37"/>
        <v/>
      </c>
      <c r="E224">
        <f t="shared" si="38"/>
        <v>2</v>
      </c>
      <c r="F224" t="str">
        <f t="shared" si="39"/>
        <v/>
      </c>
      <c r="G224">
        <f t="shared" si="40"/>
        <v>2</v>
      </c>
      <c r="H224" t="str">
        <f t="shared" si="41"/>
        <v/>
      </c>
      <c r="J224" t="str">
        <f t="shared" si="33"/>
        <v>--</v>
      </c>
      <c r="K224" t="str">
        <f t="shared" si="34"/>
        <v>--</v>
      </c>
      <c r="L224" t="str">
        <f t="shared" si="35"/>
        <v/>
      </c>
      <c r="M224" t="e">
        <f t="shared" si="42"/>
        <v>#N/A</v>
      </c>
      <c r="T224">
        <f t="shared" si="43"/>
        <v>0</v>
      </c>
    </row>
    <row r="225" spans="2:20" x14ac:dyDescent="0.25">
      <c r="B225" s="65" t="s">
        <v>614</v>
      </c>
      <c r="C225">
        <f t="shared" si="36"/>
        <v>2</v>
      </c>
      <c r="D225" t="str">
        <f t="shared" si="37"/>
        <v/>
      </c>
      <c r="E225">
        <f t="shared" si="38"/>
        <v>2</v>
      </c>
      <c r="F225" t="str">
        <f t="shared" si="39"/>
        <v/>
      </c>
      <c r="G225">
        <f t="shared" si="40"/>
        <v>2</v>
      </c>
      <c r="H225" t="str">
        <f t="shared" si="41"/>
        <v/>
      </c>
      <c r="J225" t="str">
        <f t="shared" si="33"/>
        <v>--</v>
      </c>
      <c r="K225" t="str">
        <f t="shared" si="34"/>
        <v>--</v>
      </c>
      <c r="L225" t="str">
        <f t="shared" si="35"/>
        <v/>
      </c>
      <c r="M225" t="e">
        <f t="shared" si="42"/>
        <v>#N/A</v>
      </c>
      <c r="T225">
        <f t="shared" si="43"/>
        <v>0</v>
      </c>
    </row>
    <row r="226" spans="2:20" x14ac:dyDescent="0.25">
      <c r="B226" s="65">
        <v>0</v>
      </c>
      <c r="C226">
        <f t="shared" si="36"/>
        <v>2</v>
      </c>
      <c r="D226" t="str">
        <f t="shared" si="37"/>
        <v/>
      </c>
      <c r="E226">
        <f t="shared" si="38"/>
        <v>2</v>
      </c>
      <c r="F226" t="str">
        <f t="shared" si="39"/>
        <v/>
      </c>
      <c r="G226">
        <f t="shared" si="40"/>
        <v>2</v>
      </c>
      <c r="H226" t="str">
        <f t="shared" si="41"/>
        <v/>
      </c>
      <c r="J226" t="str">
        <f t="shared" si="33"/>
        <v>--</v>
      </c>
      <c r="K226" t="str">
        <f t="shared" si="34"/>
        <v>--</v>
      </c>
      <c r="L226" t="str">
        <f t="shared" si="35"/>
        <v/>
      </c>
      <c r="M226" t="e">
        <f t="shared" si="42"/>
        <v>#N/A</v>
      </c>
      <c r="T226">
        <f t="shared" si="43"/>
        <v>0</v>
      </c>
    </row>
    <row r="227" spans="2:20" x14ac:dyDescent="0.25">
      <c r="B227" s="65" t="s">
        <v>987</v>
      </c>
      <c r="C227">
        <f t="shared" si="36"/>
        <v>2</v>
      </c>
      <c r="D227" t="str">
        <f t="shared" si="37"/>
        <v/>
      </c>
      <c r="E227">
        <f t="shared" si="38"/>
        <v>2</v>
      </c>
      <c r="F227" t="str">
        <f t="shared" si="39"/>
        <v/>
      </c>
      <c r="G227">
        <f t="shared" si="40"/>
        <v>2</v>
      </c>
      <c r="H227" t="str">
        <f t="shared" si="41"/>
        <v/>
      </c>
      <c r="J227" t="str">
        <f t="shared" si="33"/>
        <v>--</v>
      </c>
      <c r="K227" t="str">
        <f t="shared" si="34"/>
        <v>--</v>
      </c>
      <c r="L227" t="str">
        <f t="shared" si="35"/>
        <v/>
      </c>
      <c r="M227" t="e">
        <f t="shared" si="42"/>
        <v>#N/A</v>
      </c>
      <c r="T227">
        <f t="shared" si="43"/>
        <v>0</v>
      </c>
    </row>
    <row r="228" spans="2:20" x14ac:dyDescent="0.25">
      <c r="B228" s="65" t="s">
        <v>802</v>
      </c>
      <c r="C228">
        <f t="shared" si="36"/>
        <v>2</v>
      </c>
      <c r="D228" t="str">
        <f t="shared" si="37"/>
        <v/>
      </c>
      <c r="E228">
        <f t="shared" si="38"/>
        <v>2</v>
      </c>
      <c r="F228" t="str">
        <f t="shared" si="39"/>
        <v/>
      </c>
      <c r="G228">
        <f t="shared" si="40"/>
        <v>2</v>
      </c>
      <c r="H228" t="str">
        <f t="shared" si="41"/>
        <v/>
      </c>
      <c r="J228" t="str">
        <f t="shared" si="33"/>
        <v>--</v>
      </c>
      <c r="K228" t="str">
        <f t="shared" si="34"/>
        <v>--</v>
      </c>
      <c r="L228" t="str">
        <f t="shared" si="35"/>
        <v/>
      </c>
      <c r="M228" t="e">
        <f t="shared" si="42"/>
        <v>#N/A</v>
      </c>
      <c r="T228">
        <f t="shared" si="43"/>
        <v>0</v>
      </c>
    </row>
    <row r="229" spans="2:20" x14ac:dyDescent="0.25">
      <c r="B229" s="65" t="s">
        <v>803</v>
      </c>
      <c r="C229">
        <f t="shared" si="36"/>
        <v>2</v>
      </c>
      <c r="D229" t="str">
        <f t="shared" si="37"/>
        <v/>
      </c>
      <c r="E229">
        <f t="shared" si="38"/>
        <v>2</v>
      </c>
      <c r="F229" t="str">
        <f t="shared" si="39"/>
        <v/>
      </c>
      <c r="G229">
        <f t="shared" si="40"/>
        <v>2</v>
      </c>
      <c r="H229" t="str">
        <f t="shared" si="41"/>
        <v/>
      </c>
      <c r="J229" t="str">
        <f t="shared" si="33"/>
        <v>--</v>
      </c>
      <c r="K229" t="str">
        <f t="shared" si="34"/>
        <v>--</v>
      </c>
      <c r="L229" t="str">
        <f t="shared" si="35"/>
        <v/>
      </c>
      <c r="M229" t="e">
        <f t="shared" si="42"/>
        <v>#N/A</v>
      </c>
      <c r="T229">
        <f t="shared" si="43"/>
        <v>0</v>
      </c>
    </row>
    <row r="230" spans="2:20" x14ac:dyDescent="0.25">
      <c r="B230" s="65">
        <v>0</v>
      </c>
      <c r="C230">
        <f t="shared" si="36"/>
        <v>2</v>
      </c>
      <c r="D230" t="str">
        <f t="shared" si="37"/>
        <v/>
      </c>
      <c r="E230">
        <f t="shared" si="38"/>
        <v>2</v>
      </c>
      <c r="F230" t="str">
        <f t="shared" si="39"/>
        <v/>
      </c>
      <c r="G230">
        <f t="shared" si="40"/>
        <v>2</v>
      </c>
      <c r="H230" t="str">
        <f t="shared" si="41"/>
        <v/>
      </c>
      <c r="J230" t="str">
        <f t="shared" si="33"/>
        <v>--</v>
      </c>
      <c r="K230" t="str">
        <f t="shared" si="34"/>
        <v>--</v>
      </c>
      <c r="L230" t="str">
        <f t="shared" si="35"/>
        <v/>
      </c>
      <c r="M230" t="e">
        <f t="shared" si="42"/>
        <v>#N/A</v>
      </c>
      <c r="T230">
        <f t="shared" si="43"/>
        <v>0</v>
      </c>
    </row>
    <row r="231" spans="2:20" x14ac:dyDescent="0.25">
      <c r="B231" s="65" t="s">
        <v>821</v>
      </c>
      <c r="C231">
        <f t="shared" si="36"/>
        <v>2</v>
      </c>
      <c r="D231" t="str">
        <f t="shared" si="37"/>
        <v/>
      </c>
      <c r="E231">
        <f t="shared" si="38"/>
        <v>2</v>
      </c>
      <c r="F231" t="str">
        <f t="shared" si="39"/>
        <v/>
      </c>
      <c r="G231">
        <f t="shared" si="40"/>
        <v>2</v>
      </c>
      <c r="H231" t="str">
        <f t="shared" si="41"/>
        <v/>
      </c>
      <c r="J231" t="str">
        <f t="shared" si="33"/>
        <v>--</v>
      </c>
      <c r="K231" t="str">
        <f t="shared" si="34"/>
        <v>--</v>
      </c>
      <c r="L231" t="str">
        <f t="shared" si="35"/>
        <v/>
      </c>
      <c r="M231" t="e">
        <f t="shared" si="42"/>
        <v>#N/A</v>
      </c>
      <c r="T231">
        <f t="shared" si="43"/>
        <v>0</v>
      </c>
    </row>
    <row r="232" spans="2:20" x14ac:dyDescent="0.25">
      <c r="B232" s="65" t="s">
        <v>736</v>
      </c>
      <c r="C232">
        <f t="shared" si="36"/>
        <v>2</v>
      </c>
      <c r="D232" t="str">
        <f t="shared" si="37"/>
        <v/>
      </c>
      <c r="E232">
        <f t="shared" si="38"/>
        <v>2</v>
      </c>
      <c r="F232" t="str">
        <f t="shared" si="39"/>
        <v/>
      </c>
      <c r="G232">
        <f t="shared" si="40"/>
        <v>2</v>
      </c>
      <c r="H232" t="str">
        <f t="shared" si="41"/>
        <v/>
      </c>
      <c r="J232" t="str">
        <f t="shared" si="33"/>
        <v>--</v>
      </c>
      <c r="K232" t="str">
        <f t="shared" si="34"/>
        <v>--</v>
      </c>
      <c r="L232" t="str">
        <f t="shared" si="35"/>
        <v/>
      </c>
      <c r="M232" t="e">
        <f t="shared" si="42"/>
        <v>#N/A</v>
      </c>
      <c r="T232">
        <f t="shared" si="43"/>
        <v>0</v>
      </c>
    </row>
    <row r="233" spans="2:20" x14ac:dyDescent="0.25">
      <c r="B233" s="65">
        <v>0</v>
      </c>
      <c r="C233">
        <f t="shared" si="36"/>
        <v>2</v>
      </c>
      <c r="D233" t="str">
        <f t="shared" si="37"/>
        <v/>
      </c>
      <c r="E233">
        <f t="shared" si="38"/>
        <v>2</v>
      </c>
      <c r="F233" t="str">
        <f t="shared" si="39"/>
        <v/>
      </c>
      <c r="G233">
        <f t="shared" si="40"/>
        <v>2</v>
      </c>
      <c r="H233" t="str">
        <f t="shared" si="41"/>
        <v/>
      </c>
      <c r="J233" t="str">
        <f t="shared" si="33"/>
        <v>--</v>
      </c>
      <c r="K233" t="str">
        <f t="shared" si="34"/>
        <v>--</v>
      </c>
      <c r="L233" t="str">
        <f t="shared" si="35"/>
        <v/>
      </c>
      <c r="M233" t="e">
        <f t="shared" si="42"/>
        <v>#N/A</v>
      </c>
      <c r="T233">
        <f t="shared" si="43"/>
        <v>0</v>
      </c>
    </row>
    <row r="234" spans="2:20" x14ac:dyDescent="0.25">
      <c r="B234" s="65" t="s">
        <v>987</v>
      </c>
      <c r="C234">
        <f t="shared" si="36"/>
        <v>2</v>
      </c>
      <c r="D234" t="str">
        <f t="shared" si="37"/>
        <v/>
      </c>
      <c r="E234">
        <f t="shared" si="38"/>
        <v>2</v>
      </c>
      <c r="F234" t="str">
        <f t="shared" si="39"/>
        <v/>
      </c>
      <c r="G234">
        <f t="shared" si="40"/>
        <v>2</v>
      </c>
      <c r="H234" t="str">
        <f t="shared" si="41"/>
        <v/>
      </c>
      <c r="J234" t="str">
        <f t="shared" si="33"/>
        <v>--</v>
      </c>
      <c r="K234" t="str">
        <f t="shared" si="34"/>
        <v>--</v>
      </c>
      <c r="L234" t="str">
        <f t="shared" si="35"/>
        <v/>
      </c>
      <c r="M234" t="e">
        <f t="shared" si="42"/>
        <v>#N/A</v>
      </c>
      <c r="T234">
        <f t="shared" si="43"/>
        <v>0</v>
      </c>
    </row>
    <row r="235" spans="2:20" x14ac:dyDescent="0.25">
      <c r="B235" s="65" t="s">
        <v>1054</v>
      </c>
      <c r="C235">
        <f t="shared" si="36"/>
        <v>2</v>
      </c>
      <c r="D235" t="str">
        <f t="shared" si="37"/>
        <v/>
      </c>
      <c r="E235">
        <f t="shared" si="38"/>
        <v>2</v>
      </c>
      <c r="F235" t="str">
        <f t="shared" si="39"/>
        <v/>
      </c>
      <c r="G235">
        <f t="shared" si="40"/>
        <v>2</v>
      </c>
      <c r="H235" t="str">
        <f t="shared" si="41"/>
        <v/>
      </c>
      <c r="J235" t="str">
        <f t="shared" si="33"/>
        <v>--</v>
      </c>
      <c r="K235" t="str">
        <f t="shared" si="34"/>
        <v>--</v>
      </c>
      <c r="L235" t="str">
        <f t="shared" si="35"/>
        <v/>
      </c>
      <c r="M235" t="e">
        <f t="shared" si="42"/>
        <v>#N/A</v>
      </c>
      <c r="T235">
        <f t="shared" si="43"/>
        <v>0</v>
      </c>
    </row>
    <row r="236" spans="2:20" x14ac:dyDescent="0.25">
      <c r="B236" s="65">
        <v>-10</v>
      </c>
      <c r="C236">
        <f t="shared" si="36"/>
        <v>2</v>
      </c>
      <c r="D236" t="str">
        <f t="shared" si="37"/>
        <v/>
      </c>
      <c r="E236">
        <f t="shared" si="38"/>
        <v>2</v>
      </c>
      <c r="F236" t="str">
        <f t="shared" si="39"/>
        <v/>
      </c>
      <c r="G236">
        <f t="shared" si="40"/>
        <v>2</v>
      </c>
      <c r="H236" t="str">
        <f t="shared" si="41"/>
        <v/>
      </c>
      <c r="J236" t="str">
        <f t="shared" si="33"/>
        <v>--</v>
      </c>
      <c r="K236" t="str">
        <f t="shared" si="34"/>
        <v>--</v>
      </c>
      <c r="L236" t="str">
        <f t="shared" si="35"/>
        <v/>
      </c>
      <c r="M236" t="e">
        <f t="shared" si="42"/>
        <v>#N/A</v>
      </c>
      <c r="T236">
        <f t="shared" si="43"/>
        <v>0</v>
      </c>
    </row>
    <row r="237" spans="2:20" x14ac:dyDescent="0.25">
      <c r="B237" s="65" t="s">
        <v>1055</v>
      </c>
      <c r="C237">
        <f t="shared" si="36"/>
        <v>2</v>
      </c>
      <c r="D237" t="str">
        <f t="shared" si="37"/>
        <v/>
      </c>
      <c r="E237">
        <f t="shared" si="38"/>
        <v>2</v>
      </c>
      <c r="F237" t="str">
        <f t="shared" si="39"/>
        <v/>
      </c>
      <c r="G237">
        <f t="shared" si="40"/>
        <v>2</v>
      </c>
      <c r="H237" t="str">
        <f t="shared" si="41"/>
        <v/>
      </c>
      <c r="J237" t="str">
        <f t="shared" si="33"/>
        <v>--</v>
      </c>
      <c r="K237" t="str">
        <f t="shared" si="34"/>
        <v>--</v>
      </c>
      <c r="L237" t="str">
        <f t="shared" si="35"/>
        <v/>
      </c>
      <c r="M237" t="e">
        <f t="shared" si="42"/>
        <v>#N/A</v>
      </c>
      <c r="T237">
        <f t="shared" si="43"/>
        <v>0</v>
      </c>
    </row>
    <row r="238" spans="2:20" x14ac:dyDescent="0.25">
      <c r="B238" s="65">
        <v>0</v>
      </c>
      <c r="C238">
        <f t="shared" si="36"/>
        <v>2</v>
      </c>
      <c r="D238" t="str">
        <f t="shared" si="37"/>
        <v/>
      </c>
      <c r="E238">
        <f t="shared" si="38"/>
        <v>2</v>
      </c>
      <c r="F238" t="str">
        <f t="shared" si="39"/>
        <v/>
      </c>
      <c r="G238">
        <f t="shared" si="40"/>
        <v>2</v>
      </c>
      <c r="H238" t="str">
        <f t="shared" si="41"/>
        <v/>
      </c>
      <c r="J238" t="str">
        <f t="shared" si="33"/>
        <v>--</v>
      </c>
      <c r="K238" t="str">
        <f t="shared" si="34"/>
        <v>--</v>
      </c>
      <c r="L238" t="str">
        <f t="shared" si="35"/>
        <v/>
      </c>
      <c r="M238" t="e">
        <f t="shared" si="42"/>
        <v>#N/A</v>
      </c>
      <c r="T238">
        <f t="shared" si="43"/>
        <v>0</v>
      </c>
    </row>
    <row r="239" spans="2:20" x14ac:dyDescent="0.25">
      <c r="B239" s="65" t="s">
        <v>911</v>
      </c>
      <c r="C239">
        <f t="shared" si="36"/>
        <v>2</v>
      </c>
      <c r="D239" t="str">
        <f t="shared" si="37"/>
        <v/>
      </c>
      <c r="E239">
        <f t="shared" si="38"/>
        <v>2</v>
      </c>
      <c r="F239" t="str">
        <f t="shared" si="39"/>
        <v/>
      </c>
      <c r="G239">
        <f t="shared" si="40"/>
        <v>2</v>
      </c>
      <c r="H239" t="str">
        <f t="shared" si="41"/>
        <v/>
      </c>
      <c r="J239" t="str">
        <f t="shared" si="33"/>
        <v>--</v>
      </c>
      <c r="K239" t="str">
        <f t="shared" si="34"/>
        <v>--</v>
      </c>
      <c r="L239" t="str">
        <f t="shared" si="35"/>
        <v/>
      </c>
      <c r="M239" t="e">
        <f t="shared" si="42"/>
        <v>#N/A</v>
      </c>
      <c r="T239">
        <f t="shared" si="43"/>
        <v>0</v>
      </c>
    </row>
    <row r="240" spans="2:20" x14ac:dyDescent="0.25">
      <c r="B240" s="65" t="s">
        <v>912</v>
      </c>
      <c r="C240">
        <f t="shared" si="36"/>
        <v>2</v>
      </c>
      <c r="D240" t="str">
        <f t="shared" si="37"/>
        <v/>
      </c>
      <c r="E240">
        <f t="shared" si="38"/>
        <v>2</v>
      </c>
      <c r="F240" t="str">
        <f t="shared" si="39"/>
        <v/>
      </c>
      <c r="G240">
        <f t="shared" si="40"/>
        <v>2</v>
      </c>
      <c r="H240" t="str">
        <f t="shared" si="41"/>
        <v/>
      </c>
      <c r="J240" t="str">
        <f t="shared" si="33"/>
        <v>--</v>
      </c>
      <c r="K240" t="str">
        <f t="shared" si="34"/>
        <v>--</v>
      </c>
      <c r="L240" t="str">
        <f t="shared" si="35"/>
        <v/>
      </c>
      <c r="M240" t="e">
        <f t="shared" si="42"/>
        <v>#N/A</v>
      </c>
      <c r="T240">
        <f t="shared" si="43"/>
        <v>0</v>
      </c>
    </row>
    <row r="241" spans="2:20" x14ac:dyDescent="0.25">
      <c r="B241" s="65">
        <v>0</v>
      </c>
      <c r="C241">
        <f t="shared" si="36"/>
        <v>2</v>
      </c>
      <c r="D241" t="str">
        <f t="shared" si="37"/>
        <v/>
      </c>
      <c r="E241">
        <f t="shared" si="38"/>
        <v>2</v>
      </c>
      <c r="F241" t="str">
        <f t="shared" si="39"/>
        <v/>
      </c>
      <c r="G241">
        <f t="shared" si="40"/>
        <v>2</v>
      </c>
      <c r="H241" t="str">
        <f t="shared" si="41"/>
        <v/>
      </c>
      <c r="J241" t="str">
        <f t="shared" si="33"/>
        <v>--</v>
      </c>
      <c r="K241" t="str">
        <f t="shared" si="34"/>
        <v>--</v>
      </c>
      <c r="L241" t="str">
        <f t="shared" si="35"/>
        <v/>
      </c>
      <c r="M241" t="e">
        <f t="shared" si="42"/>
        <v>#N/A</v>
      </c>
      <c r="T241">
        <f t="shared" si="43"/>
        <v>0</v>
      </c>
    </row>
    <row r="242" spans="2:20" x14ac:dyDescent="0.25">
      <c r="B242" s="65" t="s">
        <v>987</v>
      </c>
      <c r="C242">
        <f t="shared" si="36"/>
        <v>2</v>
      </c>
      <c r="D242" t="str">
        <f t="shared" si="37"/>
        <v/>
      </c>
      <c r="E242">
        <f t="shared" si="38"/>
        <v>2</v>
      </c>
      <c r="F242" t="str">
        <f t="shared" si="39"/>
        <v/>
      </c>
      <c r="G242">
        <f t="shared" si="40"/>
        <v>2</v>
      </c>
      <c r="H242" t="str">
        <f t="shared" si="41"/>
        <v/>
      </c>
      <c r="J242" t="str">
        <f t="shared" si="33"/>
        <v>--</v>
      </c>
      <c r="K242" t="str">
        <f t="shared" si="34"/>
        <v>--</v>
      </c>
      <c r="L242" t="str">
        <f t="shared" si="35"/>
        <v/>
      </c>
      <c r="M242" t="e">
        <f t="shared" si="42"/>
        <v>#N/A</v>
      </c>
      <c r="T242">
        <f t="shared" si="43"/>
        <v>0</v>
      </c>
    </row>
    <row r="243" spans="2:20" x14ac:dyDescent="0.25">
      <c r="B243" s="65" t="s">
        <v>1056</v>
      </c>
      <c r="C243">
        <f t="shared" si="36"/>
        <v>2</v>
      </c>
      <c r="D243" t="str">
        <f t="shared" si="37"/>
        <v/>
      </c>
      <c r="E243">
        <f t="shared" si="38"/>
        <v>2</v>
      </c>
      <c r="F243" t="str">
        <f t="shared" si="39"/>
        <v/>
      </c>
      <c r="G243">
        <f t="shared" si="40"/>
        <v>2</v>
      </c>
      <c r="H243" t="str">
        <f t="shared" si="41"/>
        <v/>
      </c>
      <c r="J243" t="str">
        <f t="shared" si="33"/>
        <v>--</v>
      </c>
      <c r="K243" t="str">
        <f t="shared" si="34"/>
        <v>--</v>
      </c>
      <c r="L243" t="str">
        <f t="shared" si="35"/>
        <v/>
      </c>
      <c r="M243" t="e">
        <f t="shared" si="42"/>
        <v>#N/A</v>
      </c>
      <c r="T243">
        <f t="shared" si="43"/>
        <v>0</v>
      </c>
    </row>
    <row r="244" spans="2:20" x14ac:dyDescent="0.25">
      <c r="B244" s="65">
        <v>-1</v>
      </c>
      <c r="C244">
        <f t="shared" si="36"/>
        <v>2</v>
      </c>
      <c r="D244" t="str">
        <f t="shared" si="37"/>
        <v/>
      </c>
      <c r="E244">
        <f t="shared" si="38"/>
        <v>2</v>
      </c>
      <c r="F244" t="str">
        <f t="shared" si="39"/>
        <v/>
      </c>
      <c r="G244">
        <f t="shared" si="40"/>
        <v>2</v>
      </c>
      <c r="H244" t="str">
        <f t="shared" si="41"/>
        <v/>
      </c>
      <c r="J244" t="str">
        <f t="shared" si="33"/>
        <v>--</v>
      </c>
      <c r="K244" t="str">
        <f t="shared" si="34"/>
        <v>--</v>
      </c>
      <c r="L244" t="str">
        <f t="shared" si="35"/>
        <v/>
      </c>
      <c r="M244" t="e">
        <f t="shared" si="42"/>
        <v>#N/A</v>
      </c>
      <c r="T244">
        <f t="shared" si="43"/>
        <v>0</v>
      </c>
    </row>
    <row r="245" spans="2:20" x14ac:dyDescent="0.25">
      <c r="B245" s="65" t="s">
        <v>1057</v>
      </c>
      <c r="C245">
        <f t="shared" si="36"/>
        <v>2</v>
      </c>
      <c r="D245" t="str">
        <f t="shared" si="37"/>
        <v/>
      </c>
      <c r="E245">
        <f t="shared" si="38"/>
        <v>2</v>
      </c>
      <c r="F245" t="str">
        <f t="shared" si="39"/>
        <v/>
      </c>
      <c r="G245">
        <f t="shared" si="40"/>
        <v>2</v>
      </c>
      <c r="H245" t="str">
        <f t="shared" si="41"/>
        <v/>
      </c>
      <c r="J245" t="str">
        <f t="shared" si="33"/>
        <v>--</v>
      </c>
      <c r="K245" t="str">
        <f t="shared" si="34"/>
        <v>--</v>
      </c>
      <c r="L245" t="str">
        <f t="shared" si="35"/>
        <v/>
      </c>
      <c r="M245" t="e">
        <f t="shared" si="42"/>
        <v>#N/A</v>
      </c>
      <c r="T245">
        <f t="shared" si="43"/>
        <v>0</v>
      </c>
    </row>
    <row r="246" spans="2:20" x14ac:dyDescent="0.25">
      <c r="B246" s="65">
        <v>0</v>
      </c>
      <c r="C246">
        <f t="shared" si="36"/>
        <v>2</v>
      </c>
      <c r="D246" t="str">
        <f t="shared" si="37"/>
        <v/>
      </c>
      <c r="E246">
        <f t="shared" si="38"/>
        <v>2</v>
      </c>
      <c r="F246" t="str">
        <f t="shared" si="39"/>
        <v/>
      </c>
      <c r="G246">
        <f t="shared" si="40"/>
        <v>2</v>
      </c>
      <c r="H246" t="str">
        <f t="shared" si="41"/>
        <v/>
      </c>
      <c r="J246" t="str">
        <f t="shared" si="33"/>
        <v>--</v>
      </c>
      <c r="K246" t="str">
        <f t="shared" si="34"/>
        <v>--</v>
      </c>
      <c r="L246" t="str">
        <f t="shared" si="35"/>
        <v/>
      </c>
      <c r="M246" t="e">
        <f t="shared" si="42"/>
        <v>#N/A</v>
      </c>
      <c r="T246">
        <f t="shared" si="43"/>
        <v>0</v>
      </c>
    </row>
    <row r="247" spans="2:20" x14ac:dyDescent="0.25">
      <c r="B247" s="65" t="s">
        <v>1058</v>
      </c>
      <c r="C247">
        <f t="shared" si="36"/>
        <v>2</v>
      </c>
      <c r="D247" t="str">
        <f t="shared" si="37"/>
        <v/>
      </c>
      <c r="E247">
        <f t="shared" si="38"/>
        <v>2</v>
      </c>
      <c r="F247" t="str">
        <f t="shared" si="39"/>
        <v/>
      </c>
      <c r="G247">
        <f t="shared" si="40"/>
        <v>2</v>
      </c>
      <c r="H247" t="str">
        <f t="shared" si="41"/>
        <v/>
      </c>
      <c r="J247" t="str">
        <f t="shared" si="33"/>
        <v>--</v>
      </c>
      <c r="K247" t="str">
        <f t="shared" si="34"/>
        <v>--</v>
      </c>
      <c r="L247" t="str">
        <f t="shared" si="35"/>
        <v/>
      </c>
      <c r="M247" t="e">
        <f t="shared" si="42"/>
        <v>#N/A</v>
      </c>
      <c r="T247">
        <f t="shared" si="43"/>
        <v>0</v>
      </c>
    </row>
    <row r="248" spans="2:20" x14ac:dyDescent="0.25">
      <c r="B248" s="65">
        <v>-24</v>
      </c>
      <c r="C248">
        <f t="shared" si="36"/>
        <v>2</v>
      </c>
      <c r="D248" t="str">
        <f t="shared" si="37"/>
        <v/>
      </c>
      <c r="E248">
        <f t="shared" si="38"/>
        <v>2</v>
      </c>
      <c r="F248" t="str">
        <f t="shared" si="39"/>
        <v/>
      </c>
      <c r="G248">
        <f t="shared" si="40"/>
        <v>2</v>
      </c>
      <c r="H248" t="str">
        <f t="shared" si="41"/>
        <v/>
      </c>
      <c r="J248" t="str">
        <f t="shared" si="33"/>
        <v>--</v>
      </c>
      <c r="K248" t="str">
        <f t="shared" si="34"/>
        <v>--</v>
      </c>
      <c r="L248" t="str">
        <f t="shared" si="35"/>
        <v/>
      </c>
      <c r="M248" t="e">
        <f t="shared" si="42"/>
        <v>#N/A</v>
      </c>
      <c r="T248">
        <f t="shared" si="43"/>
        <v>0</v>
      </c>
    </row>
    <row r="249" spans="2:20" x14ac:dyDescent="0.25">
      <c r="B249" s="65" t="s">
        <v>1059</v>
      </c>
      <c r="C249">
        <f t="shared" si="36"/>
        <v>2</v>
      </c>
      <c r="D249" t="str">
        <f t="shared" si="37"/>
        <v/>
      </c>
      <c r="E249">
        <f t="shared" si="38"/>
        <v>2</v>
      </c>
      <c r="F249" t="str">
        <f t="shared" si="39"/>
        <v/>
      </c>
      <c r="G249">
        <f t="shared" si="40"/>
        <v>2</v>
      </c>
      <c r="H249" t="str">
        <f t="shared" si="41"/>
        <v/>
      </c>
      <c r="J249" t="str">
        <f t="shared" si="33"/>
        <v>--</v>
      </c>
      <c r="K249" t="str">
        <f t="shared" si="34"/>
        <v>--</v>
      </c>
      <c r="L249" t="str">
        <f t="shared" si="35"/>
        <v/>
      </c>
      <c r="M249" t="e">
        <f t="shared" si="42"/>
        <v>#N/A</v>
      </c>
      <c r="T249">
        <f t="shared" si="43"/>
        <v>0</v>
      </c>
    </row>
    <row r="250" spans="2:20" x14ac:dyDescent="0.25">
      <c r="B250" s="65">
        <v>0</v>
      </c>
      <c r="C250">
        <f t="shared" si="36"/>
        <v>2</v>
      </c>
      <c r="D250" t="str">
        <f t="shared" si="37"/>
        <v/>
      </c>
      <c r="E250">
        <f t="shared" si="38"/>
        <v>2</v>
      </c>
      <c r="F250" t="str">
        <f t="shared" si="39"/>
        <v/>
      </c>
      <c r="G250">
        <f t="shared" si="40"/>
        <v>2</v>
      </c>
      <c r="H250" t="str">
        <f t="shared" si="41"/>
        <v/>
      </c>
      <c r="J250" t="str">
        <f t="shared" si="33"/>
        <v>--</v>
      </c>
      <c r="K250" t="str">
        <f t="shared" si="34"/>
        <v>--</v>
      </c>
      <c r="L250" t="str">
        <f t="shared" si="35"/>
        <v/>
      </c>
      <c r="M250" t="e">
        <f t="shared" si="42"/>
        <v>#N/A</v>
      </c>
      <c r="T250">
        <f t="shared" si="43"/>
        <v>0</v>
      </c>
    </row>
    <row r="251" spans="2:20" x14ac:dyDescent="0.25">
      <c r="B251" s="65" t="s">
        <v>987</v>
      </c>
      <c r="C251">
        <f t="shared" si="36"/>
        <v>2</v>
      </c>
      <c r="D251" t="str">
        <f t="shared" si="37"/>
        <v/>
      </c>
      <c r="E251">
        <f t="shared" si="38"/>
        <v>2</v>
      </c>
      <c r="F251" t="str">
        <f t="shared" si="39"/>
        <v/>
      </c>
      <c r="G251">
        <f t="shared" si="40"/>
        <v>2</v>
      </c>
      <c r="H251" t="str">
        <f t="shared" si="41"/>
        <v/>
      </c>
      <c r="J251" t="str">
        <f t="shared" si="33"/>
        <v>--</v>
      </c>
      <c r="K251" t="str">
        <f t="shared" si="34"/>
        <v>--</v>
      </c>
      <c r="L251" t="str">
        <f t="shared" si="35"/>
        <v/>
      </c>
      <c r="M251" t="e">
        <f t="shared" si="42"/>
        <v>#N/A</v>
      </c>
      <c r="T251">
        <f t="shared" si="43"/>
        <v>0</v>
      </c>
    </row>
    <row r="252" spans="2:20" x14ac:dyDescent="0.25">
      <c r="B252" s="65" t="s">
        <v>1060</v>
      </c>
      <c r="C252">
        <f t="shared" si="36"/>
        <v>2</v>
      </c>
      <c r="D252" t="str">
        <f t="shared" si="37"/>
        <v/>
      </c>
      <c r="E252">
        <f t="shared" si="38"/>
        <v>2</v>
      </c>
      <c r="F252" t="str">
        <f t="shared" si="39"/>
        <v/>
      </c>
      <c r="G252">
        <f t="shared" si="40"/>
        <v>2</v>
      </c>
      <c r="H252" t="str">
        <f t="shared" si="41"/>
        <v/>
      </c>
      <c r="J252" t="str">
        <f t="shared" si="33"/>
        <v>--</v>
      </c>
      <c r="K252" t="str">
        <f t="shared" si="34"/>
        <v>--</v>
      </c>
      <c r="L252" t="str">
        <f t="shared" si="35"/>
        <v/>
      </c>
      <c r="M252" t="e">
        <f t="shared" si="42"/>
        <v>#N/A</v>
      </c>
      <c r="T252">
        <f t="shared" si="43"/>
        <v>0</v>
      </c>
    </row>
    <row r="253" spans="2:20" x14ac:dyDescent="0.25">
      <c r="B253" s="65" t="s">
        <v>1061</v>
      </c>
      <c r="C253">
        <f t="shared" si="36"/>
        <v>2</v>
      </c>
      <c r="D253" t="str">
        <f t="shared" si="37"/>
        <v/>
      </c>
      <c r="E253">
        <f t="shared" si="38"/>
        <v>2</v>
      </c>
      <c r="F253" t="str">
        <f t="shared" si="39"/>
        <v/>
      </c>
      <c r="G253">
        <f t="shared" si="40"/>
        <v>2</v>
      </c>
      <c r="H253" t="str">
        <f t="shared" si="41"/>
        <v/>
      </c>
      <c r="J253" t="str">
        <f t="shared" si="33"/>
        <v>--</v>
      </c>
      <c r="K253" t="str">
        <f t="shared" si="34"/>
        <v>--</v>
      </c>
      <c r="L253" t="str">
        <f t="shared" si="35"/>
        <v/>
      </c>
      <c r="M253" t="e">
        <f t="shared" si="42"/>
        <v>#N/A</v>
      </c>
      <c r="T253">
        <f t="shared" si="43"/>
        <v>0</v>
      </c>
    </row>
    <row r="254" spans="2:20" x14ac:dyDescent="0.25">
      <c r="B254" s="65">
        <v>0</v>
      </c>
      <c r="C254">
        <f t="shared" si="36"/>
        <v>2</v>
      </c>
      <c r="D254" t="str">
        <f t="shared" si="37"/>
        <v/>
      </c>
      <c r="E254">
        <f t="shared" si="38"/>
        <v>2</v>
      </c>
      <c r="F254" t="str">
        <f t="shared" si="39"/>
        <v/>
      </c>
      <c r="G254">
        <f t="shared" si="40"/>
        <v>2</v>
      </c>
      <c r="H254" t="str">
        <f t="shared" si="41"/>
        <v/>
      </c>
      <c r="J254" t="str">
        <f t="shared" si="33"/>
        <v>--</v>
      </c>
      <c r="K254" t="str">
        <f t="shared" si="34"/>
        <v>--</v>
      </c>
      <c r="L254" t="str">
        <f t="shared" si="35"/>
        <v/>
      </c>
      <c r="M254" t="e">
        <f t="shared" si="42"/>
        <v>#N/A</v>
      </c>
      <c r="T254">
        <f t="shared" si="43"/>
        <v>0</v>
      </c>
    </row>
    <row r="255" spans="2:20" x14ac:dyDescent="0.25">
      <c r="B255" s="65" t="s">
        <v>840</v>
      </c>
      <c r="C255">
        <f t="shared" si="36"/>
        <v>2</v>
      </c>
      <c r="D255" t="str">
        <f t="shared" si="37"/>
        <v/>
      </c>
      <c r="E255">
        <f t="shared" si="38"/>
        <v>2</v>
      </c>
      <c r="F255" t="str">
        <f t="shared" si="39"/>
        <v/>
      </c>
      <c r="G255">
        <f t="shared" si="40"/>
        <v>2</v>
      </c>
      <c r="H255" t="str">
        <f t="shared" si="41"/>
        <v/>
      </c>
      <c r="J255" t="str">
        <f t="shared" si="33"/>
        <v>--</v>
      </c>
      <c r="K255" t="str">
        <f t="shared" si="34"/>
        <v>--</v>
      </c>
      <c r="L255" t="str">
        <f t="shared" si="35"/>
        <v/>
      </c>
      <c r="M255" t="e">
        <f t="shared" si="42"/>
        <v>#N/A</v>
      </c>
      <c r="T255">
        <f t="shared" si="43"/>
        <v>0</v>
      </c>
    </row>
    <row r="256" spans="2:20" x14ac:dyDescent="0.25">
      <c r="B256" s="65" t="s">
        <v>841</v>
      </c>
      <c r="C256">
        <f t="shared" si="36"/>
        <v>2</v>
      </c>
      <c r="D256" t="str">
        <f t="shared" si="37"/>
        <v/>
      </c>
      <c r="E256">
        <f t="shared" si="38"/>
        <v>2</v>
      </c>
      <c r="F256" t="str">
        <f t="shared" si="39"/>
        <v/>
      </c>
      <c r="G256">
        <f t="shared" si="40"/>
        <v>2</v>
      </c>
      <c r="H256" t="str">
        <f t="shared" si="41"/>
        <v/>
      </c>
      <c r="J256" t="str">
        <f t="shared" si="33"/>
        <v>--</v>
      </c>
      <c r="K256" t="str">
        <f t="shared" si="34"/>
        <v>--</v>
      </c>
      <c r="L256" t="str">
        <f t="shared" si="35"/>
        <v/>
      </c>
      <c r="M256" t="e">
        <f t="shared" si="42"/>
        <v>#N/A</v>
      </c>
      <c r="T256">
        <f t="shared" si="43"/>
        <v>0</v>
      </c>
    </row>
    <row r="257" spans="2:20" x14ac:dyDescent="0.25">
      <c r="B257" s="65">
        <v>0</v>
      </c>
      <c r="C257">
        <f t="shared" si="36"/>
        <v>2</v>
      </c>
      <c r="D257" t="str">
        <f t="shared" si="37"/>
        <v/>
      </c>
      <c r="E257">
        <f t="shared" si="38"/>
        <v>2</v>
      </c>
      <c r="F257" t="str">
        <f t="shared" si="39"/>
        <v/>
      </c>
      <c r="G257">
        <f t="shared" si="40"/>
        <v>2</v>
      </c>
      <c r="H257" t="str">
        <f t="shared" si="41"/>
        <v/>
      </c>
      <c r="J257" t="str">
        <f t="shared" si="33"/>
        <v>--</v>
      </c>
      <c r="K257" t="str">
        <f t="shared" si="34"/>
        <v>--</v>
      </c>
      <c r="L257" t="str">
        <f t="shared" si="35"/>
        <v/>
      </c>
      <c r="M257" t="e">
        <f t="shared" si="42"/>
        <v>#N/A</v>
      </c>
      <c r="T257">
        <f t="shared" si="43"/>
        <v>0</v>
      </c>
    </row>
    <row r="258" spans="2:20" x14ac:dyDescent="0.25">
      <c r="B258" s="65" t="s">
        <v>987</v>
      </c>
      <c r="C258">
        <f t="shared" si="36"/>
        <v>2</v>
      </c>
      <c r="D258" t="str">
        <f t="shared" si="37"/>
        <v/>
      </c>
      <c r="E258">
        <f t="shared" si="38"/>
        <v>2</v>
      </c>
      <c r="F258" t="str">
        <f t="shared" si="39"/>
        <v/>
      </c>
      <c r="G258">
        <f t="shared" si="40"/>
        <v>2</v>
      </c>
      <c r="H258" t="str">
        <f t="shared" si="41"/>
        <v/>
      </c>
      <c r="J258" t="str">
        <f t="shared" ref="J258:J321" si="44">IFERROR(IF(ISNUMBER(MATCH(VLOOKUP(ROW(A257),$G$2:$H$500,2,0),AB:AB,0)),VLOOKUP(VLOOKUP(ROW(A257),$G$2:$H$500,2,0),AB:AC,2,0),VLOOKUP(ROW(A257),$G$2:$H$500,2,0)),"--")</f>
        <v>--</v>
      </c>
      <c r="K258" t="str">
        <f t="shared" ref="K258:K316" si="45">IFERROR(IF(M258&lt;0,M258,NA()),"--")</f>
        <v>--</v>
      </c>
      <c r="L258" t="str">
        <f t="shared" ref="L258:L312" si="46">IFERROR(IF(M258&gt;0,_xlfn.NUMBERVALUE(M258),"--"),"")</f>
        <v/>
      </c>
      <c r="M258" t="e">
        <f t="shared" si="42"/>
        <v>#N/A</v>
      </c>
      <c r="T258">
        <f t="shared" si="43"/>
        <v>0</v>
      </c>
    </row>
    <row r="259" spans="2:20" x14ac:dyDescent="0.25">
      <c r="B259" s="65" t="s">
        <v>1062</v>
      </c>
      <c r="C259">
        <f t="shared" ref="C259:C322" si="47">IF(ISNUMBER(CODE(D259)),C258+1,C258)</f>
        <v>2</v>
      </c>
      <c r="D259" t="str">
        <f t="shared" ref="D259:D322" si="48">IF(B259&lt;0,IF(ISNUMBER(SEARCH("logo",B258)),"",B259),IF(LEFT(B259,2)="T:",MID(B259,3,LEN(B259)),""))</f>
        <v/>
      </c>
      <c r="E259">
        <f t="shared" ref="E259:E322" si="49">IF(ISNUMBER(CODE(F259)),E258+2,E258)</f>
        <v>2</v>
      </c>
      <c r="F259" t="str">
        <f t="shared" ref="F259:F322" si="50">IF(LEFT(B259,2)="T:",MID(B259,3,LEN(B259)),"")</f>
        <v/>
      </c>
      <c r="G259">
        <f t="shared" ref="G259:G322" si="51">IF(ISNUMBER(CODE(H259)),G258+1,G258)</f>
        <v>2</v>
      </c>
      <c r="H259" t="str">
        <f t="shared" ref="H259:H322" si="52">IF(ISNUMBER(CODE(D259)),B258,IF(ISNUMBER(CODE(F259)),B258,""))</f>
        <v/>
      </c>
      <c r="J259" t="str">
        <f t="shared" si="44"/>
        <v>--</v>
      </c>
      <c r="K259" t="str">
        <f t="shared" si="45"/>
        <v>--</v>
      </c>
      <c r="L259" t="str">
        <f t="shared" si="46"/>
        <v/>
      </c>
      <c r="M259" t="e">
        <f t="shared" ref="M259:M316" si="53">VLOOKUP(ROW(A258),$C$2:$D$480,2,0)</f>
        <v>#N/A</v>
      </c>
      <c r="T259">
        <f t="shared" ref="T259:T313" si="54">IF(J259="--",0,IF(ISEVEN(ROW()),1,2))</f>
        <v>0</v>
      </c>
    </row>
    <row r="260" spans="2:20" x14ac:dyDescent="0.25">
      <c r="B260" s="65" t="s">
        <v>627</v>
      </c>
      <c r="C260">
        <f t="shared" si="47"/>
        <v>2</v>
      </c>
      <c r="D260" t="str">
        <f t="shared" si="48"/>
        <v/>
      </c>
      <c r="E260">
        <f t="shared" si="49"/>
        <v>2</v>
      </c>
      <c r="F260" t="str">
        <f t="shared" si="50"/>
        <v/>
      </c>
      <c r="G260">
        <f t="shared" si="51"/>
        <v>2</v>
      </c>
      <c r="H260" t="str">
        <f t="shared" si="52"/>
        <v/>
      </c>
      <c r="J260" t="str">
        <f t="shared" si="44"/>
        <v>--</v>
      </c>
      <c r="K260" t="str">
        <f t="shared" si="45"/>
        <v>--</v>
      </c>
      <c r="L260" t="str">
        <f t="shared" si="46"/>
        <v/>
      </c>
      <c r="M260" t="e">
        <f t="shared" si="53"/>
        <v>#N/A</v>
      </c>
      <c r="T260">
        <f t="shared" si="54"/>
        <v>0</v>
      </c>
    </row>
    <row r="261" spans="2:20" x14ac:dyDescent="0.25">
      <c r="B261" s="65">
        <v>0</v>
      </c>
      <c r="C261">
        <f t="shared" si="47"/>
        <v>2</v>
      </c>
      <c r="D261" t="str">
        <f t="shared" si="48"/>
        <v/>
      </c>
      <c r="E261">
        <f t="shared" si="49"/>
        <v>2</v>
      </c>
      <c r="F261" t="str">
        <f t="shared" si="50"/>
        <v/>
      </c>
      <c r="G261">
        <f t="shared" si="51"/>
        <v>2</v>
      </c>
      <c r="H261" t="str">
        <f t="shared" si="52"/>
        <v/>
      </c>
      <c r="J261" t="str">
        <f t="shared" si="44"/>
        <v>--</v>
      </c>
      <c r="K261" t="str">
        <f t="shared" si="45"/>
        <v>--</v>
      </c>
      <c r="L261" t="str">
        <f t="shared" si="46"/>
        <v/>
      </c>
      <c r="M261" t="e">
        <f t="shared" si="53"/>
        <v>#N/A</v>
      </c>
      <c r="T261">
        <f t="shared" si="54"/>
        <v>0</v>
      </c>
    </row>
    <row r="262" spans="2:20" x14ac:dyDescent="0.25">
      <c r="B262" s="65" t="s">
        <v>1063</v>
      </c>
      <c r="C262">
        <f t="shared" si="47"/>
        <v>2</v>
      </c>
      <c r="D262" t="str">
        <f t="shared" si="48"/>
        <v/>
      </c>
      <c r="E262">
        <f t="shared" si="49"/>
        <v>2</v>
      </c>
      <c r="F262" t="str">
        <f t="shared" si="50"/>
        <v/>
      </c>
      <c r="G262">
        <f t="shared" si="51"/>
        <v>2</v>
      </c>
      <c r="H262" t="str">
        <f t="shared" si="52"/>
        <v/>
      </c>
      <c r="J262" t="str">
        <f t="shared" si="44"/>
        <v>--</v>
      </c>
      <c r="K262" t="str">
        <f t="shared" si="45"/>
        <v>--</v>
      </c>
      <c r="L262" t="str">
        <f t="shared" si="46"/>
        <v/>
      </c>
      <c r="M262" t="e">
        <f t="shared" si="53"/>
        <v>#N/A</v>
      </c>
      <c r="T262">
        <f t="shared" si="54"/>
        <v>0</v>
      </c>
    </row>
    <row r="263" spans="2:20" x14ac:dyDescent="0.25">
      <c r="B263" s="65" t="s">
        <v>1064</v>
      </c>
      <c r="C263">
        <f t="shared" si="47"/>
        <v>2</v>
      </c>
      <c r="D263" t="str">
        <f t="shared" si="48"/>
        <v/>
      </c>
      <c r="E263">
        <f t="shared" si="49"/>
        <v>2</v>
      </c>
      <c r="F263" t="str">
        <f t="shared" si="50"/>
        <v/>
      </c>
      <c r="G263">
        <f t="shared" si="51"/>
        <v>2</v>
      </c>
      <c r="H263" t="str">
        <f t="shared" si="52"/>
        <v/>
      </c>
      <c r="J263" t="str">
        <f t="shared" si="44"/>
        <v>--</v>
      </c>
      <c r="K263" t="str">
        <f t="shared" si="45"/>
        <v>--</v>
      </c>
      <c r="L263" t="str">
        <f t="shared" si="46"/>
        <v/>
      </c>
      <c r="M263" t="e">
        <f t="shared" si="53"/>
        <v>#N/A</v>
      </c>
      <c r="T263">
        <f t="shared" si="54"/>
        <v>0</v>
      </c>
    </row>
    <row r="264" spans="2:20" x14ac:dyDescent="0.25">
      <c r="B264" s="65">
        <v>0</v>
      </c>
      <c r="C264">
        <f t="shared" si="47"/>
        <v>2</v>
      </c>
      <c r="D264" t="str">
        <f t="shared" si="48"/>
        <v/>
      </c>
      <c r="E264">
        <f t="shared" si="49"/>
        <v>2</v>
      </c>
      <c r="F264" t="str">
        <f t="shared" si="50"/>
        <v/>
      </c>
      <c r="G264">
        <f t="shared" si="51"/>
        <v>2</v>
      </c>
      <c r="H264" t="str">
        <f t="shared" si="52"/>
        <v/>
      </c>
      <c r="J264" t="str">
        <f t="shared" si="44"/>
        <v>--</v>
      </c>
      <c r="K264" t="str">
        <f t="shared" si="45"/>
        <v>--</v>
      </c>
      <c r="L264" t="str">
        <f t="shared" si="46"/>
        <v/>
      </c>
      <c r="M264" t="e">
        <f t="shared" si="53"/>
        <v>#N/A</v>
      </c>
      <c r="T264">
        <f t="shared" si="54"/>
        <v>0</v>
      </c>
    </row>
    <row r="265" spans="2:20" x14ac:dyDescent="0.25">
      <c r="B265" s="65" t="s">
        <v>987</v>
      </c>
      <c r="C265">
        <f t="shared" si="47"/>
        <v>2</v>
      </c>
      <c r="D265" t="str">
        <f t="shared" si="48"/>
        <v/>
      </c>
      <c r="E265">
        <f t="shared" si="49"/>
        <v>2</v>
      </c>
      <c r="F265" t="str">
        <f t="shared" si="50"/>
        <v/>
      </c>
      <c r="G265">
        <f t="shared" si="51"/>
        <v>2</v>
      </c>
      <c r="H265" t="str">
        <f t="shared" si="52"/>
        <v/>
      </c>
      <c r="J265" t="str">
        <f t="shared" si="44"/>
        <v>--</v>
      </c>
      <c r="K265" t="str">
        <f t="shared" si="45"/>
        <v>--</v>
      </c>
      <c r="L265" t="str">
        <f t="shared" si="46"/>
        <v/>
      </c>
      <c r="M265" t="e">
        <f t="shared" si="53"/>
        <v>#N/A</v>
      </c>
      <c r="T265">
        <f t="shared" si="54"/>
        <v>0</v>
      </c>
    </row>
    <row r="266" spans="2:20" x14ac:dyDescent="0.25">
      <c r="B266" s="10" t="s">
        <v>1065</v>
      </c>
      <c r="C266">
        <f t="shared" si="47"/>
        <v>2</v>
      </c>
      <c r="D266" t="str">
        <f t="shared" si="48"/>
        <v/>
      </c>
      <c r="E266">
        <f t="shared" si="49"/>
        <v>2</v>
      </c>
      <c r="F266" t="str">
        <f t="shared" si="50"/>
        <v/>
      </c>
      <c r="G266">
        <f t="shared" si="51"/>
        <v>2</v>
      </c>
      <c r="H266" t="str">
        <f t="shared" si="52"/>
        <v/>
      </c>
      <c r="J266" t="str">
        <f t="shared" si="44"/>
        <v>--</v>
      </c>
      <c r="K266" t="str">
        <f t="shared" si="45"/>
        <v>--</v>
      </c>
      <c r="L266" t="str">
        <f t="shared" si="46"/>
        <v/>
      </c>
      <c r="M266" t="e">
        <f t="shared" si="53"/>
        <v>#N/A</v>
      </c>
      <c r="T266">
        <f t="shared" si="54"/>
        <v>0</v>
      </c>
    </row>
    <row r="267" spans="2:20" x14ac:dyDescent="0.25">
      <c r="B267" s="65" t="s">
        <v>682</v>
      </c>
      <c r="C267">
        <f t="shared" si="47"/>
        <v>2</v>
      </c>
      <c r="D267" t="str">
        <f t="shared" si="48"/>
        <v/>
      </c>
      <c r="E267">
        <f t="shared" si="49"/>
        <v>2</v>
      </c>
      <c r="F267" t="str">
        <f t="shared" si="50"/>
        <v/>
      </c>
      <c r="G267">
        <f t="shared" si="51"/>
        <v>2</v>
      </c>
      <c r="H267" t="str">
        <f t="shared" si="52"/>
        <v/>
      </c>
      <c r="J267" t="str">
        <f t="shared" si="44"/>
        <v>--</v>
      </c>
      <c r="K267" t="str">
        <f t="shared" si="45"/>
        <v>--</v>
      </c>
      <c r="L267" t="str">
        <f t="shared" si="46"/>
        <v/>
      </c>
      <c r="M267" t="e">
        <f t="shared" si="53"/>
        <v>#N/A</v>
      </c>
      <c r="T267">
        <f t="shared" si="54"/>
        <v>0</v>
      </c>
    </row>
    <row r="268" spans="2:20" x14ac:dyDescent="0.25">
      <c r="B268" s="65">
        <v>0</v>
      </c>
      <c r="C268">
        <f t="shared" si="47"/>
        <v>2</v>
      </c>
      <c r="D268" t="str">
        <f t="shared" si="48"/>
        <v/>
      </c>
      <c r="E268">
        <f t="shared" si="49"/>
        <v>2</v>
      </c>
      <c r="F268" t="str">
        <f t="shared" si="50"/>
        <v/>
      </c>
      <c r="G268">
        <f t="shared" si="51"/>
        <v>2</v>
      </c>
      <c r="H268" t="str">
        <f t="shared" si="52"/>
        <v/>
      </c>
      <c r="J268" t="str">
        <f t="shared" si="44"/>
        <v>--</v>
      </c>
      <c r="K268" t="str">
        <f t="shared" si="45"/>
        <v>--</v>
      </c>
      <c r="L268" t="str">
        <f t="shared" si="46"/>
        <v/>
      </c>
      <c r="M268" t="e">
        <f t="shared" si="53"/>
        <v>#N/A</v>
      </c>
      <c r="T268">
        <f t="shared" si="54"/>
        <v>0</v>
      </c>
    </row>
    <row r="269" spans="2:20" x14ac:dyDescent="0.25">
      <c r="B269" s="65" t="s">
        <v>884</v>
      </c>
      <c r="C269">
        <f t="shared" si="47"/>
        <v>2</v>
      </c>
      <c r="D269" t="str">
        <f t="shared" si="48"/>
        <v/>
      </c>
      <c r="E269">
        <f t="shared" si="49"/>
        <v>2</v>
      </c>
      <c r="F269" t="str">
        <f t="shared" si="50"/>
        <v/>
      </c>
      <c r="G269">
        <f t="shared" si="51"/>
        <v>2</v>
      </c>
      <c r="H269" t="str">
        <f t="shared" si="52"/>
        <v/>
      </c>
      <c r="J269" t="str">
        <f t="shared" si="44"/>
        <v>--</v>
      </c>
      <c r="K269" t="str">
        <f t="shared" si="45"/>
        <v>--</v>
      </c>
      <c r="L269" t="str">
        <f t="shared" si="46"/>
        <v/>
      </c>
      <c r="M269" t="e">
        <f t="shared" si="53"/>
        <v>#N/A</v>
      </c>
      <c r="T269">
        <f t="shared" si="54"/>
        <v>0</v>
      </c>
    </row>
    <row r="270" spans="2:20" x14ac:dyDescent="0.25">
      <c r="B270" s="65" t="s">
        <v>885</v>
      </c>
      <c r="C270">
        <f t="shared" si="47"/>
        <v>2</v>
      </c>
      <c r="D270" t="str">
        <f t="shared" si="48"/>
        <v/>
      </c>
      <c r="E270">
        <f t="shared" si="49"/>
        <v>2</v>
      </c>
      <c r="F270" t="str">
        <f t="shared" si="50"/>
        <v/>
      </c>
      <c r="G270">
        <f t="shared" si="51"/>
        <v>2</v>
      </c>
      <c r="H270" t="str">
        <f t="shared" si="52"/>
        <v/>
      </c>
      <c r="J270" t="str">
        <f t="shared" si="44"/>
        <v>--</v>
      </c>
      <c r="K270" t="str">
        <f t="shared" si="45"/>
        <v>--</v>
      </c>
      <c r="L270" t="str">
        <f t="shared" si="46"/>
        <v/>
      </c>
      <c r="M270" t="e">
        <f t="shared" si="53"/>
        <v>#N/A</v>
      </c>
      <c r="T270">
        <f t="shared" si="54"/>
        <v>0</v>
      </c>
    </row>
    <row r="271" spans="2:20" x14ac:dyDescent="0.25">
      <c r="B271" s="65">
        <v>0</v>
      </c>
      <c r="C271">
        <f t="shared" si="47"/>
        <v>2</v>
      </c>
      <c r="D271" t="str">
        <f t="shared" si="48"/>
        <v/>
      </c>
      <c r="E271">
        <f t="shared" si="49"/>
        <v>2</v>
      </c>
      <c r="F271" t="str">
        <f t="shared" si="50"/>
        <v/>
      </c>
      <c r="G271">
        <f t="shared" si="51"/>
        <v>2</v>
      </c>
      <c r="H271" t="str">
        <f t="shared" si="52"/>
        <v/>
      </c>
      <c r="J271" t="str">
        <f t="shared" si="44"/>
        <v>--</v>
      </c>
      <c r="K271" t="str">
        <f t="shared" si="45"/>
        <v>--</v>
      </c>
      <c r="L271" t="str">
        <f t="shared" si="46"/>
        <v/>
      </c>
      <c r="M271" t="e">
        <f t="shared" si="53"/>
        <v>#N/A</v>
      </c>
      <c r="T271">
        <f t="shared" si="54"/>
        <v>0</v>
      </c>
    </row>
    <row r="272" spans="2:20" x14ac:dyDescent="0.25">
      <c r="B272" s="65" t="s">
        <v>987</v>
      </c>
      <c r="C272">
        <f t="shared" si="47"/>
        <v>2</v>
      </c>
      <c r="D272" t="str">
        <f t="shared" si="48"/>
        <v/>
      </c>
      <c r="E272">
        <f t="shared" si="49"/>
        <v>2</v>
      </c>
      <c r="F272" t="str">
        <f t="shared" si="50"/>
        <v/>
      </c>
      <c r="G272">
        <f t="shared" si="51"/>
        <v>2</v>
      </c>
      <c r="H272" t="str">
        <f t="shared" si="52"/>
        <v/>
      </c>
      <c r="J272" t="str">
        <f t="shared" si="44"/>
        <v>--</v>
      </c>
      <c r="K272" t="str">
        <f t="shared" si="45"/>
        <v>--</v>
      </c>
      <c r="L272" t="str">
        <f t="shared" si="46"/>
        <v/>
      </c>
      <c r="M272" t="e">
        <f t="shared" si="53"/>
        <v>#N/A</v>
      </c>
      <c r="T272">
        <f t="shared" si="54"/>
        <v>0</v>
      </c>
    </row>
    <row r="273" spans="2:20" x14ac:dyDescent="0.25">
      <c r="B273" s="10" t="s">
        <v>817</v>
      </c>
      <c r="C273">
        <f t="shared" si="47"/>
        <v>2</v>
      </c>
      <c r="D273" t="str">
        <f t="shared" si="48"/>
        <v/>
      </c>
      <c r="E273">
        <f t="shared" si="49"/>
        <v>2</v>
      </c>
      <c r="F273" t="str">
        <f t="shared" si="50"/>
        <v/>
      </c>
      <c r="G273">
        <f t="shared" si="51"/>
        <v>2</v>
      </c>
      <c r="H273" t="str">
        <f t="shared" si="52"/>
        <v/>
      </c>
      <c r="J273" t="str">
        <f t="shared" si="44"/>
        <v>--</v>
      </c>
      <c r="K273" t="str">
        <f t="shared" si="45"/>
        <v>--</v>
      </c>
      <c r="L273" t="str">
        <f t="shared" si="46"/>
        <v/>
      </c>
      <c r="M273" t="e">
        <f t="shared" si="53"/>
        <v>#N/A</v>
      </c>
      <c r="T273">
        <f t="shared" si="54"/>
        <v>0</v>
      </c>
    </row>
    <row r="274" spans="2:20" x14ac:dyDescent="0.25">
      <c r="B274" s="65">
        <v>-13</v>
      </c>
      <c r="C274">
        <f t="shared" si="47"/>
        <v>2</v>
      </c>
      <c r="D274" t="str">
        <f t="shared" si="48"/>
        <v/>
      </c>
      <c r="E274">
        <f t="shared" si="49"/>
        <v>2</v>
      </c>
      <c r="F274" t="str">
        <f t="shared" si="50"/>
        <v/>
      </c>
      <c r="G274">
        <f t="shared" si="51"/>
        <v>2</v>
      </c>
      <c r="H274" t="str">
        <f t="shared" si="52"/>
        <v/>
      </c>
      <c r="J274" t="str">
        <f t="shared" si="44"/>
        <v>--</v>
      </c>
      <c r="K274" t="str">
        <f t="shared" si="45"/>
        <v>--</v>
      </c>
      <c r="L274" t="str">
        <f t="shared" si="46"/>
        <v/>
      </c>
      <c r="M274" t="e">
        <f t="shared" si="53"/>
        <v>#N/A</v>
      </c>
      <c r="T274">
        <f t="shared" si="54"/>
        <v>0</v>
      </c>
    </row>
    <row r="275" spans="2:20" x14ac:dyDescent="0.25">
      <c r="B275" s="65" t="s">
        <v>818</v>
      </c>
      <c r="C275">
        <f t="shared" si="47"/>
        <v>2</v>
      </c>
      <c r="D275" t="str">
        <f t="shared" si="48"/>
        <v/>
      </c>
      <c r="E275">
        <f t="shared" si="49"/>
        <v>2</v>
      </c>
      <c r="F275" t="str">
        <f t="shared" si="50"/>
        <v/>
      </c>
      <c r="G275">
        <f t="shared" si="51"/>
        <v>2</v>
      </c>
      <c r="H275" t="str">
        <f t="shared" si="52"/>
        <v/>
      </c>
      <c r="J275" t="str">
        <f t="shared" si="44"/>
        <v>--</v>
      </c>
      <c r="K275" t="str">
        <f t="shared" si="45"/>
        <v>--</v>
      </c>
      <c r="L275" t="str">
        <f t="shared" si="46"/>
        <v/>
      </c>
      <c r="M275" t="e">
        <f t="shared" si="53"/>
        <v>#N/A</v>
      </c>
      <c r="T275">
        <f t="shared" si="54"/>
        <v>0</v>
      </c>
    </row>
    <row r="276" spans="2:20" x14ac:dyDescent="0.25">
      <c r="B276" s="65">
        <v>0</v>
      </c>
      <c r="C276">
        <f t="shared" si="47"/>
        <v>2</v>
      </c>
      <c r="D276" t="str">
        <f t="shared" si="48"/>
        <v/>
      </c>
      <c r="E276">
        <f t="shared" si="49"/>
        <v>2</v>
      </c>
      <c r="F276" t="str">
        <f t="shared" si="50"/>
        <v/>
      </c>
      <c r="G276">
        <f t="shared" si="51"/>
        <v>2</v>
      </c>
      <c r="H276" t="str">
        <f t="shared" si="52"/>
        <v/>
      </c>
      <c r="J276" t="str">
        <f t="shared" si="44"/>
        <v>--</v>
      </c>
      <c r="K276" t="str">
        <f t="shared" si="45"/>
        <v>--</v>
      </c>
      <c r="L276" t="str">
        <f t="shared" si="46"/>
        <v/>
      </c>
      <c r="M276" t="e">
        <f t="shared" si="53"/>
        <v>#N/A</v>
      </c>
      <c r="T276">
        <f t="shared" si="54"/>
        <v>0</v>
      </c>
    </row>
    <row r="277" spans="2:20" x14ac:dyDescent="0.25">
      <c r="B277" s="65" t="s">
        <v>1066</v>
      </c>
      <c r="C277">
        <f t="shared" si="47"/>
        <v>2</v>
      </c>
      <c r="D277" t="str">
        <f t="shared" si="48"/>
        <v/>
      </c>
      <c r="E277">
        <f t="shared" si="49"/>
        <v>2</v>
      </c>
      <c r="F277" t="str">
        <f t="shared" si="50"/>
        <v/>
      </c>
      <c r="G277">
        <f t="shared" si="51"/>
        <v>2</v>
      </c>
      <c r="H277" t="str">
        <f t="shared" si="52"/>
        <v/>
      </c>
      <c r="J277" t="str">
        <f t="shared" si="44"/>
        <v>--</v>
      </c>
      <c r="K277" t="str">
        <f t="shared" si="45"/>
        <v>--</v>
      </c>
      <c r="L277" t="str">
        <f t="shared" si="46"/>
        <v/>
      </c>
      <c r="M277" t="e">
        <f t="shared" si="53"/>
        <v>#N/A</v>
      </c>
      <c r="T277">
        <f t="shared" si="54"/>
        <v>0</v>
      </c>
    </row>
    <row r="278" spans="2:20" x14ac:dyDescent="0.25">
      <c r="B278" s="65" t="s">
        <v>689</v>
      </c>
      <c r="C278">
        <f t="shared" si="47"/>
        <v>2</v>
      </c>
      <c r="D278" t="str">
        <f t="shared" si="48"/>
        <v/>
      </c>
      <c r="E278">
        <f t="shared" si="49"/>
        <v>2</v>
      </c>
      <c r="F278" t="str">
        <f t="shared" si="50"/>
        <v/>
      </c>
      <c r="G278">
        <f t="shared" si="51"/>
        <v>2</v>
      </c>
      <c r="H278" t="str">
        <f t="shared" si="52"/>
        <v/>
      </c>
      <c r="J278" t="str">
        <f t="shared" si="44"/>
        <v>--</v>
      </c>
      <c r="K278" t="str">
        <f t="shared" si="45"/>
        <v>--</v>
      </c>
      <c r="L278" t="str">
        <f t="shared" si="46"/>
        <v/>
      </c>
      <c r="M278" t="e">
        <f t="shared" si="53"/>
        <v>#N/A</v>
      </c>
      <c r="T278">
        <f t="shared" si="54"/>
        <v>0</v>
      </c>
    </row>
    <row r="279" spans="2:20" x14ac:dyDescent="0.25">
      <c r="B279" s="65">
        <v>0</v>
      </c>
      <c r="C279">
        <f t="shared" si="47"/>
        <v>2</v>
      </c>
      <c r="D279" t="str">
        <f t="shared" si="48"/>
        <v/>
      </c>
      <c r="E279">
        <f t="shared" si="49"/>
        <v>2</v>
      </c>
      <c r="F279" t="str">
        <f t="shared" si="50"/>
        <v/>
      </c>
      <c r="G279">
        <f t="shared" si="51"/>
        <v>2</v>
      </c>
      <c r="H279" t="str">
        <f t="shared" si="52"/>
        <v/>
      </c>
      <c r="J279" t="str">
        <f t="shared" si="44"/>
        <v>--</v>
      </c>
      <c r="K279" t="str">
        <f t="shared" si="45"/>
        <v>--</v>
      </c>
      <c r="L279" t="str">
        <f t="shared" si="46"/>
        <v/>
      </c>
      <c r="M279" t="e">
        <f t="shared" si="53"/>
        <v>#N/A</v>
      </c>
      <c r="T279">
        <f t="shared" si="54"/>
        <v>0</v>
      </c>
    </row>
    <row r="280" spans="2:20" x14ac:dyDescent="0.25">
      <c r="B280" s="65" t="s">
        <v>987</v>
      </c>
      <c r="C280">
        <f t="shared" si="47"/>
        <v>2</v>
      </c>
      <c r="D280" t="str">
        <f t="shared" si="48"/>
        <v/>
      </c>
      <c r="E280">
        <f t="shared" si="49"/>
        <v>2</v>
      </c>
      <c r="F280" t="str">
        <f t="shared" si="50"/>
        <v/>
      </c>
      <c r="G280">
        <f t="shared" si="51"/>
        <v>2</v>
      </c>
      <c r="H280" t="str">
        <f t="shared" si="52"/>
        <v/>
      </c>
      <c r="J280" t="str">
        <f t="shared" si="44"/>
        <v>--</v>
      </c>
      <c r="K280" t="str">
        <f t="shared" si="45"/>
        <v>--</v>
      </c>
      <c r="L280" t="str">
        <f t="shared" si="46"/>
        <v/>
      </c>
      <c r="M280" t="e">
        <f t="shared" si="53"/>
        <v>#N/A</v>
      </c>
      <c r="T280">
        <f t="shared" si="54"/>
        <v>0</v>
      </c>
    </row>
    <row r="281" spans="2:20" x14ac:dyDescent="0.25">
      <c r="B281" s="65" t="s">
        <v>1067</v>
      </c>
      <c r="C281">
        <f t="shared" si="47"/>
        <v>2</v>
      </c>
      <c r="D281" t="str">
        <f t="shared" si="48"/>
        <v/>
      </c>
      <c r="E281">
        <f t="shared" si="49"/>
        <v>2</v>
      </c>
      <c r="F281" t="str">
        <f t="shared" si="50"/>
        <v/>
      </c>
      <c r="G281">
        <f t="shared" si="51"/>
        <v>2</v>
      </c>
      <c r="H281" t="str">
        <f t="shared" si="52"/>
        <v/>
      </c>
      <c r="J281" t="str">
        <f t="shared" si="44"/>
        <v>--</v>
      </c>
      <c r="K281" t="str">
        <f t="shared" si="45"/>
        <v>--</v>
      </c>
      <c r="L281" t="str">
        <f t="shared" si="46"/>
        <v/>
      </c>
      <c r="M281" t="e">
        <f t="shared" si="53"/>
        <v>#N/A</v>
      </c>
      <c r="T281">
        <f t="shared" si="54"/>
        <v>0</v>
      </c>
    </row>
    <row r="282" spans="2:20" x14ac:dyDescent="0.25">
      <c r="B282" s="65" t="s">
        <v>639</v>
      </c>
      <c r="C282">
        <f t="shared" si="47"/>
        <v>2</v>
      </c>
      <c r="D282" t="str">
        <f t="shared" si="48"/>
        <v/>
      </c>
      <c r="E282">
        <f t="shared" si="49"/>
        <v>2</v>
      </c>
      <c r="F282" t="str">
        <f t="shared" si="50"/>
        <v/>
      </c>
      <c r="G282">
        <f t="shared" si="51"/>
        <v>2</v>
      </c>
      <c r="H282" t="str">
        <f t="shared" si="52"/>
        <v/>
      </c>
      <c r="J282" t="str">
        <f t="shared" si="44"/>
        <v>--</v>
      </c>
      <c r="K282" t="str">
        <f t="shared" si="45"/>
        <v>--</v>
      </c>
      <c r="L282" t="str">
        <f t="shared" si="46"/>
        <v/>
      </c>
      <c r="M282" t="e">
        <f t="shared" si="53"/>
        <v>#N/A</v>
      </c>
      <c r="T282">
        <f t="shared" si="54"/>
        <v>0</v>
      </c>
    </row>
    <row r="283" spans="2:20" x14ac:dyDescent="0.25">
      <c r="B283" s="65">
        <v>0</v>
      </c>
      <c r="C283">
        <f t="shared" si="47"/>
        <v>2</v>
      </c>
      <c r="D283" t="str">
        <f t="shared" si="48"/>
        <v/>
      </c>
      <c r="E283">
        <f t="shared" si="49"/>
        <v>2</v>
      </c>
      <c r="F283" t="str">
        <f t="shared" si="50"/>
        <v/>
      </c>
      <c r="G283">
        <f t="shared" si="51"/>
        <v>2</v>
      </c>
      <c r="H283" t="str">
        <f t="shared" si="52"/>
        <v/>
      </c>
      <c r="J283" t="str">
        <f t="shared" si="44"/>
        <v>--</v>
      </c>
      <c r="K283" t="str">
        <f t="shared" si="45"/>
        <v>--</v>
      </c>
      <c r="L283" t="str">
        <f t="shared" si="46"/>
        <v/>
      </c>
      <c r="M283" t="e">
        <f t="shared" si="53"/>
        <v>#N/A</v>
      </c>
      <c r="T283">
        <f t="shared" si="54"/>
        <v>0</v>
      </c>
    </row>
    <row r="284" spans="2:20" x14ac:dyDescent="0.25">
      <c r="B284" s="10" t="s">
        <v>1068</v>
      </c>
      <c r="C284">
        <f t="shared" si="47"/>
        <v>2</v>
      </c>
      <c r="D284" t="str">
        <f t="shared" si="48"/>
        <v/>
      </c>
      <c r="E284">
        <f t="shared" si="49"/>
        <v>2</v>
      </c>
      <c r="F284" t="str">
        <f t="shared" si="50"/>
        <v/>
      </c>
      <c r="G284">
        <f t="shared" si="51"/>
        <v>2</v>
      </c>
      <c r="H284" t="str">
        <f t="shared" si="52"/>
        <v/>
      </c>
      <c r="J284" t="str">
        <f t="shared" si="44"/>
        <v>--</v>
      </c>
      <c r="K284" t="str">
        <f t="shared" si="45"/>
        <v>--</v>
      </c>
      <c r="L284" t="str">
        <f t="shared" si="46"/>
        <v/>
      </c>
      <c r="M284" t="e">
        <f t="shared" si="53"/>
        <v>#N/A</v>
      </c>
      <c r="T284">
        <f t="shared" si="54"/>
        <v>0</v>
      </c>
    </row>
    <row r="285" spans="2:20" x14ac:dyDescent="0.25">
      <c r="B285" s="65" t="s">
        <v>1069</v>
      </c>
      <c r="C285">
        <f t="shared" si="47"/>
        <v>2</v>
      </c>
      <c r="D285" t="str">
        <f t="shared" si="48"/>
        <v/>
      </c>
      <c r="E285">
        <f t="shared" si="49"/>
        <v>2</v>
      </c>
      <c r="F285" t="str">
        <f t="shared" si="50"/>
        <v/>
      </c>
      <c r="G285">
        <f t="shared" si="51"/>
        <v>2</v>
      </c>
      <c r="H285" t="str">
        <f t="shared" si="52"/>
        <v/>
      </c>
      <c r="J285" t="str">
        <f t="shared" si="44"/>
        <v>--</v>
      </c>
      <c r="K285" t="str">
        <f t="shared" si="45"/>
        <v>--</v>
      </c>
      <c r="L285" t="str">
        <f t="shared" si="46"/>
        <v/>
      </c>
      <c r="M285" t="e">
        <f t="shared" si="53"/>
        <v>#N/A</v>
      </c>
      <c r="T285">
        <f t="shared" si="54"/>
        <v>0</v>
      </c>
    </row>
    <row r="286" spans="2:20" x14ac:dyDescent="0.25">
      <c r="B286" s="65">
        <v>0</v>
      </c>
      <c r="C286">
        <f t="shared" si="47"/>
        <v>2</v>
      </c>
      <c r="D286" t="str">
        <f t="shared" si="48"/>
        <v/>
      </c>
      <c r="E286">
        <f t="shared" si="49"/>
        <v>2</v>
      </c>
      <c r="F286" t="str">
        <f t="shared" si="50"/>
        <v/>
      </c>
      <c r="G286">
        <f t="shared" si="51"/>
        <v>2</v>
      </c>
      <c r="H286" t="str">
        <f t="shared" si="52"/>
        <v/>
      </c>
      <c r="J286" t="str">
        <f t="shared" si="44"/>
        <v>--</v>
      </c>
      <c r="K286" t="str">
        <f t="shared" si="45"/>
        <v>--</v>
      </c>
      <c r="L286" t="str">
        <f t="shared" si="46"/>
        <v/>
      </c>
      <c r="M286" t="e">
        <f t="shared" si="53"/>
        <v>#N/A</v>
      </c>
      <c r="T286">
        <f t="shared" si="54"/>
        <v>0</v>
      </c>
    </row>
    <row r="287" spans="2:20" x14ac:dyDescent="0.25">
      <c r="B287" s="65" t="s">
        <v>987</v>
      </c>
      <c r="C287">
        <f t="shared" si="47"/>
        <v>2</v>
      </c>
      <c r="D287" t="str">
        <f t="shared" si="48"/>
        <v/>
      </c>
      <c r="E287">
        <f t="shared" si="49"/>
        <v>2</v>
      </c>
      <c r="F287" t="str">
        <f t="shared" si="50"/>
        <v/>
      </c>
      <c r="G287">
        <f t="shared" si="51"/>
        <v>2</v>
      </c>
      <c r="H287" t="str">
        <f t="shared" si="52"/>
        <v/>
      </c>
      <c r="J287" t="str">
        <f t="shared" si="44"/>
        <v>--</v>
      </c>
      <c r="K287" t="str">
        <f t="shared" si="45"/>
        <v>--</v>
      </c>
      <c r="L287" t="str">
        <f t="shared" si="46"/>
        <v/>
      </c>
      <c r="M287" t="e">
        <f t="shared" si="53"/>
        <v>#N/A</v>
      </c>
      <c r="T287">
        <f t="shared" si="54"/>
        <v>0</v>
      </c>
    </row>
    <row r="288" spans="2:20" x14ac:dyDescent="0.25">
      <c r="B288" s="65" t="s">
        <v>1070</v>
      </c>
      <c r="C288">
        <f t="shared" si="47"/>
        <v>2</v>
      </c>
      <c r="D288" t="str">
        <f t="shared" si="48"/>
        <v/>
      </c>
      <c r="E288">
        <f t="shared" si="49"/>
        <v>2</v>
      </c>
      <c r="F288" t="str">
        <f t="shared" si="50"/>
        <v/>
      </c>
      <c r="G288">
        <f t="shared" si="51"/>
        <v>2</v>
      </c>
      <c r="H288" t="str">
        <f t="shared" si="52"/>
        <v/>
      </c>
      <c r="J288" t="str">
        <f t="shared" si="44"/>
        <v>--</v>
      </c>
      <c r="K288" t="str">
        <f t="shared" si="45"/>
        <v>--</v>
      </c>
      <c r="L288" t="str">
        <f t="shared" si="46"/>
        <v/>
      </c>
      <c r="M288" t="e">
        <f t="shared" si="53"/>
        <v>#N/A</v>
      </c>
      <c r="T288">
        <f t="shared" si="54"/>
        <v>0</v>
      </c>
    </row>
    <row r="289" spans="2:20" x14ac:dyDescent="0.25">
      <c r="B289" s="65" t="s">
        <v>1071</v>
      </c>
      <c r="C289">
        <f t="shared" si="47"/>
        <v>2</v>
      </c>
      <c r="D289" t="str">
        <f t="shared" si="48"/>
        <v/>
      </c>
      <c r="E289">
        <f t="shared" si="49"/>
        <v>2</v>
      </c>
      <c r="F289" t="str">
        <f t="shared" si="50"/>
        <v/>
      </c>
      <c r="G289">
        <f t="shared" si="51"/>
        <v>2</v>
      </c>
      <c r="H289" t="str">
        <f t="shared" si="52"/>
        <v/>
      </c>
      <c r="J289" t="str">
        <f t="shared" si="44"/>
        <v>--</v>
      </c>
      <c r="K289" t="str">
        <f t="shared" si="45"/>
        <v>--</v>
      </c>
      <c r="L289" t="str">
        <f t="shared" si="46"/>
        <v/>
      </c>
      <c r="M289" t="e">
        <f t="shared" si="53"/>
        <v>#N/A</v>
      </c>
      <c r="T289">
        <f t="shared" si="54"/>
        <v>0</v>
      </c>
    </row>
    <row r="290" spans="2:20" x14ac:dyDescent="0.25">
      <c r="B290" s="65">
        <v>0</v>
      </c>
      <c r="C290">
        <f t="shared" si="47"/>
        <v>2</v>
      </c>
      <c r="D290" t="str">
        <f t="shared" si="48"/>
        <v/>
      </c>
      <c r="E290">
        <f t="shared" si="49"/>
        <v>2</v>
      </c>
      <c r="F290" t="str">
        <f t="shared" si="50"/>
        <v/>
      </c>
      <c r="G290">
        <f t="shared" si="51"/>
        <v>2</v>
      </c>
      <c r="H290" t="str">
        <f t="shared" si="52"/>
        <v/>
      </c>
      <c r="J290" t="str">
        <f t="shared" si="44"/>
        <v>--</v>
      </c>
      <c r="K290" t="str">
        <f t="shared" si="45"/>
        <v>--</v>
      </c>
      <c r="L290" t="str">
        <f t="shared" si="46"/>
        <v/>
      </c>
      <c r="M290" t="e">
        <f t="shared" si="53"/>
        <v>#N/A</v>
      </c>
      <c r="T290">
        <f t="shared" si="54"/>
        <v>0</v>
      </c>
    </row>
    <row r="291" spans="2:20" x14ac:dyDescent="0.25">
      <c r="B291" s="10" t="s">
        <v>916</v>
      </c>
      <c r="C291">
        <f t="shared" si="47"/>
        <v>2</v>
      </c>
      <c r="D291" t="str">
        <f t="shared" si="48"/>
        <v/>
      </c>
      <c r="E291">
        <f t="shared" si="49"/>
        <v>2</v>
      </c>
      <c r="F291" t="str">
        <f t="shared" si="50"/>
        <v/>
      </c>
      <c r="G291">
        <f t="shared" si="51"/>
        <v>2</v>
      </c>
      <c r="H291" t="str">
        <f t="shared" si="52"/>
        <v/>
      </c>
      <c r="J291" t="str">
        <f t="shared" si="44"/>
        <v>--</v>
      </c>
      <c r="K291" t="str">
        <f t="shared" si="45"/>
        <v>--</v>
      </c>
      <c r="L291" t="str">
        <f t="shared" si="46"/>
        <v/>
      </c>
      <c r="M291" t="e">
        <f t="shared" si="53"/>
        <v>#N/A</v>
      </c>
      <c r="T291">
        <f t="shared" si="54"/>
        <v>0</v>
      </c>
    </row>
    <row r="292" spans="2:20" x14ac:dyDescent="0.25">
      <c r="B292" s="65" t="s">
        <v>917</v>
      </c>
      <c r="C292">
        <f t="shared" si="47"/>
        <v>2</v>
      </c>
      <c r="D292" t="str">
        <f t="shared" si="48"/>
        <v/>
      </c>
      <c r="E292">
        <f t="shared" si="49"/>
        <v>2</v>
      </c>
      <c r="F292" t="str">
        <f t="shared" si="50"/>
        <v/>
      </c>
      <c r="G292">
        <f t="shared" si="51"/>
        <v>2</v>
      </c>
      <c r="H292" t="str">
        <f t="shared" si="52"/>
        <v/>
      </c>
      <c r="J292" t="str">
        <f t="shared" si="44"/>
        <v>--</v>
      </c>
      <c r="K292" t="str">
        <f t="shared" si="45"/>
        <v>--</v>
      </c>
      <c r="L292" t="str">
        <f t="shared" si="46"/>
        <v/>
      </c>
      <c r="M292" t="e">
        <f t="shared" si="53"/>
        <v>#N/A</v>
      </c>
      <c r="T292">
        <f t="shared" si="54"/>
        <v>0</v>
      </c>
    </row>
    <row r="293" spans="2:20" x14ac:dyDescent="0.25">
      <c r="B293" s="65">
        <v>0</v>
      </c>
      <c r="C293">
        <f t="shared" si="47"/>
        <v>2</v>
      </c>
      <c r="D293" t="str">
        <f t="shared" si="48"/>
        <v/>
      </c>
      <c r="E293">
        <f t="shared" si="49"/>
        <v>2</v>
      </c>
      <c r="F293" t="str">
        <f t="shared" si="50"/>
        <v/>
      </c>
      <c r="G293">
        <f t="shared" si="51"/>
        <v>2</v>
      </c>
      <c r="H293" t="str">
        <f t="shared" si="52"/>
        <v/>
      </c>
      <c r="J293" t="str">
        <f t="shared" si="44"/>
        <v>--</v>
      </c>
      <c r="K293" t="str">
        <f t="shared" si="45"/>
        <v>--</v>
      </c>
      <c r="L293" t="str">
        <f t="shared" si="46"/>
        <v/>
      </c>
      <c r="M293" t="e">
        <f t="shared" si="53"/>
        <v>#N/A</v>
      </c>
      <c r="T293">
        <f t="shared" si="54"/>
        <v>0</v>
      </c>
    </row>
    <row r="294" spans="2:20" x14ac:dyDescent="0.25">
      <c r="B294" s="65" t="s">
        <v>987</v>
      </c>
      <c r="C294">
        <f t="shared" si="47"/>
        <v>2</v>
      </c>
      <c r="D294" t="str">
        <f t="shared" si="48"/>
        <v/>
      </c>
      <c r="E294">
        <f t="shared" si="49"/>
        <v>2</v>
      </c>
      <c r="F294" t="str">
        <f t="shared" si="50"/>
        <v/>
      </c>
      <c r="G294">
        <f t="shared" si="51"/>
        <v>2</v>
      </c>
      <c r="H294" t="str">
        <f t="shared" si="52"/>
        <v/>
      </c>
      <c r="J294" t="str">
        <f t="shared" si="44"/>
        <v>--</v>
      </c>
      <c r="K294" t="str">
        <f t="shared" si="45"/>
        <v>--</v>
      </c>
      <c r="L294" t="str">
        <f t="shared" si="46"/>
        <v/>
      </c>
      <c r="M294" t="e">
        <f t="shared" si="53"/>
        <v>#N/A</v>
      </c>
      <c r="T294">
        <f t="shared" si="54"/>
        <v>0</v>
      </c>
    </row>
    <row r="295" spans="2:20" x14ac:dyDescent="0.25">
      <c r="B295" s="65" t="s">
        <v>1072</v>
      </c>
      <c r="C295">
        <f t="shared" si="47"/>
        <v>2</v>
      </c>
      <c r="D295" t="str">
        <f t="shared" si="48"/>
        <v/>
      </c>
      <c r="E295">
        <f t="shared" si="49"/>
        <v>2</v>
      </c>
      <c r="F295" t="str">
        <f t="shared" si="50"/>
        <v/>
      </c>
      <c r="G295">
        <f t="shared" si="51"/>
        <v>2</v>
      </c>
      <c r="H295" t="str">
        <f t="shared" si="52"/>
        <v/>
      </c>
      <c r="J295" t="str">
        <f t="shared" si="44"/>
        <v>--</v>
      </c>
      <c r="K295" t="str">
        <f t="shared" si="45"/>
        <v>--</v>
      </c>
      <c r="L295" t="str">
        <f t="shared" si="46"/>
        <v/>
      </c>
      <c r="M295" t="e">
        <f t="shared" si="53"/>
        <v>#N/A</v>
      </c>
      <c r="T295">
        <f t="shared" si="54"/>
        <v>0</v>
      </c>
    </row>
    <row r="296" spans="2:20" x14ac:dyDescent="0.25">
      <c r="B296" s="65" t="s">
        <v>1073</v>
      </c>
      <c r="C296">
        <f t="shared" si="47"/>
        <v>2</v>
      </c>
      <c r="D296" t="str">
        <f t="shared" si="48"/>
        <v/>
      </c>
      <c r="E296">
        <f t="shared" si="49"/>
        <v>2</v>
      </c>
      <c r="F296" t="str">
        <f t="shared" si="50"/>
        <v/>
      </c>
      <c r="G296">
        <f t="shared" si="51"/>
        <v>2</v>
      </c>
      <c r="H296" t="str">
        <f t="shared" si="52"/>
        <v/>
      </c>
      <c r="J296" t="str">
        <f t="shared" si="44"/>
        <v>--</v>
      </c>
      <c r="K296" t="str">
        <f t="shared" si="45"/>
        <v>--</v>
      </c>
      <c r="L296" t="str">
        <f t="shared" si="46"/>
        <v/>
      </c>
      <c r="M296" t="e">
        <f t="shared" si="53"/>
        <v>#N/A</v>
      </c>
      <c r="T296">
        <f t="shared" si="54"/>
        <v>0</v>
      </c>
    </row>
    <row r="297" spans="2:20" x14ac:dyDescent="0.25">
      <c r="B297" s="65">
        <v>0</v>
      </c>
      <c r="C297">
        <f t="shared" si="47"/>
        <v>2</v>
      </c>
      <c r="D297" t="str">
        <f t="shared" si="48"/>
        <v/>
      </c>
      <c r="E297">
        <f t="shared" si="49"/>
        <v>2</v>
      </c>
      <c r="F297" t="str">
        <f t="shared" si="50"/>
        <v/>
      </c>
      <c r="G297">
        <f t="shared" si="51"/>
        <v>2</v>
      </c>
      <c r="H297" t="str">
        <f t="shared" si="52"/>
        <v/>
      </c>
      <c r="J297" t="str">
        <f t="shared" si="44"/>
        <v>--</v>
      </c>
      <c r="K297" t="str">
        <f t="shared" si="45"/>
        <v>--</v>
      </c>
      <c r="L297" t="str">
        <f t="shared" si="46"/>
        <v/>
      </c>
      <c r="M297" t="e">
        <f t="shared" si="53"/>
        <v>#N/A</v>
      </c>
      <c r="T297">
        <f t="shared" si="54"/>
        <v>0</v>
      </c>
    </row>
    <row r="298" spans="2:20" x14ac:dyDescent="0.25">
      <c r="B298" s="65" t="s">
        <v>1074</v>
      </c>
      <c r="C298">
        <f t="shared" si="47"/>
        <v>2</v>
      </c>
      <c r="D298" t="str">
        <f t="shared" si="48"/>
        <v/>
      </c>
      <c r="E298">
        <f t="shared" si="49"/>
        <v>2</v>
      </c>
      <c r="F298" t="str">
        <f t="shared" si="50"/>
        <v/>
      </c>
      <c r="G298">
        <f t="shared" si="51"/>
        <v>2</v>
      </c>
      <c r="H298" t="str">
        <f t="shared" si="52"/>
        <v/>
      </c>
      <c r="J298" t="str">
        <f t="shared" si="44"/>
        <v>--</v>
      </c>
      <c r="K298" t="str">
        <f t="shared" si="45"/>
        <v>--</v>
      </c>
      <c r="L298" t="str">
        <f t="shared" si="46"/>
        <v/>
      </c>
      <c r="M298" t="e">
        <f t="shared" si="53"/>
        <v>#N/A</v>
      </c>
      <c r="T298">
        <f t="shared" si="54"/>
        <v>0</v>
      </c>
    </row>
    <row r="299" spans="2:20" x14ac:dyDescent="0.25">
      <c r="B299" s="65" t="s">
        <v>1075</v>
      </c>
      <c r="C299">
        <f t="shared" si="47"/>
        <v>2</v>
      </c>
      <c r="D299" t="str">
        <f t="shared" si="48"/>
        <v/>
      </c>
      <c r="E299">
        <f t="shared" si="49"/>
        <v>2</v>
      </c>
      <c r="F299" t="str">
        <f t="shared" si="50"/>
        <v/>
      </c>
      <c r="G299">
        <f t="shared" si="51"/>
        <v>2</v>
      </c>
      <c r="H299" t="str">
        <f t="shared" si="52"/>
        <v/>
      </c>
      <c r="J299" t="str">
        <f t="shared" si="44"/>
        <v>--</v>
      </c>
      <c r="K299" t="str">
        <f t="shared" si="45"/>
        <v>--</v>
      </c>
      <c r="L299" t="str">
        <f t="shared" si="46"/>
        <v/>
      </c>
      <c r="M299" t="e">
        <f t="shared" si="53"/>
        <v>#N/A</v>
      </c>
      <c r="T299">
        <f t="shared" si="54"/>
        <v>0</v>
      </c>
    </row>
    <row r="300" spans="2:20" x14ac:dyDescent="0.25">
      <c r="B300" s="65">
        <v>0</v>
      </c>
      <c r="C300">
        <f t="shared" si="47"/>
        <v>2</v>
      </c>
      <c r="D300" t="str">
        <f t="shared" si="48"/>
        <v/>
      </c>
      <c r="E300">
        <f t="shared" si="49"/>
        <v>2</v>
      </c>
      <c r="F300" t="str">
        <f t="shared" si="50"/>
        <v/>
      </c>
      <c r="G300">
        <f t="shared" si="51"/>
        <v>2</v>
      </c>
      <c r="H300" t="str">
        <f t="shared" si="52"/>
        <v/>
      </c>
      <c r="J300" t="str">
        <f t="shared" si="44"/>
        <v>--</v>
      </c>
      <c r="K300" t="str">
        <f t="shared" si="45"/>
        <v>--</v>
      </c>
      <c r="L300" t="str">
        <f t="shared" si="46"/>
        <v/>
      </c>
      <c r="M300" t="e">
        <f t="shared" si="53"/>
        <v>#N/A</v>
      </c>
      <c r="T300">
        <f t="shared" si="54"/>
        <v>0</v>
      </c>
    </row>
    <row r="301" spans="2:20" x14ac:dyDescent="0.25">
      <c r="B301" s="65" t="s">
        <v>987</v>
      </c>
      <c r="C301">
        <f t="shared" si="47"/>
        <v>2</v>
      </c>
      <c r="D301" t="str">
        <f t="shared" si="48"/>
        <v/>
      </c>
      <c r="E301">
        <f t="shared" si="49"/>
        <v>2</v>
      </c>
      <c r="F301" t="str">
        <f t="shared" si="50"/>
        <v/>
      </c>
      <c r="G301">
        <f t="shared" si="51"/>
        <v>2</v>
      </c>
      <c r="H301" t="str">
        <f t="shared" si="52"/>
        <v/>
      </c>
      <c r="J301" t="str">
        <f t="shared" si="44"/>
        <v>--</v>
      </c>
      <c r="K301" t="str">
        <f t="shared" si="45"/>
        <v>--</v>
      </c>
      <c r="L301" t="str">
        <f t="shared" si="46"/>
        <v/>
      </c>
      <c r="M301" t="e">
        <f t="shared" si="53"/>
        <v>#N/A</v>
      </c>
      <c r="T301">
        <f t="shared" si="54"/>
        <v>0</v>
      </c>
    </row>
    <row r="302" spans="2:20" x14ac:dyDescent="0.25">
      <c r="B302" s="65" t="s">
        <v>1076</v>
      </c>
      <c r="C302">
        <f t="shared" si="47"/>
        <v>2</v>
      </c>
      <c r="D302" t="str">
        <f t="shared" si="48"/>
        <v/>
      </c>
      <c r="E302">
        <f t="shared" si="49"/>
        <v>2</v>
      </c>
      <c r="F302" t="str">
        <f t="shared" si="50"/>
        <v/>
      </c>
      <c r="G302">
        <f t="shared" si="51"/>
        <v>2</v>
      </c>
      <c r="H302" t="str">
        <f t="shared" si="52"/>
        <v/>
      </c>
      <c r="J302" t="str">
        <f t="shared" si="44"/>
        <v>--</v>
      </c>
      <c r="K302" t="str">
        <f t="shared" si="45"/>
        <v>--</v>
      </c>
      <c r="L302" t="str">
        <f t="shared" si="46"/>
        <v/>
      </c>
      <c r="M302" t="e">
        <f t="shared" si="53"/>
        <v>#N/A</v>
      </c>
      <c r="T302">
        <f t="shared" si="54"/>
        <v>0</v>
      </c>
    </row>
    <row r="303" spans="2:20" x14ac:dyDescent="0.25">
      <c r="B303" s="65" t="s">
        <v>1077</v>
      </c>
      <c r="C303">
        <f t="shared" si="47"/>
        <v>2</v>
      </c>
      <c r="D303" t="str">
        <f t="shared" si="48"/>
        <v/>
      </c>
      <c r="E303">
        <f t="shared" si="49"/>
        <v>2</v>
      </c>
      <c r="F303" t="str">
        <f t="shared" si="50"/>
        <v/>
      </c>
      <c r="G303">
        <f t="shared" si="51"/>
        <v>2</v>
      </c>
      <c r="H303" t="str">
        <f t="shared" si="52"/>
        <v/>
      </c>
      <c r="J303" t="str">
        <f t="shared" si="44"/>
        <v>--</v>
      </c>
      <c r="K303" t="str">
        <f t="shared" si="45"/>
        <v>--</v>
      </c>
      <c r="L303" t="str">
        <f t="shared" si="46"/>
        <v/>
      </c>
      <c r="M303" t="e">
        <f t="shared" si="53"/>
        <v>#N/A</v>
      </c>
      <c r="T303">
        <f t="shared" si="54"/>
        <v>0</v>
      </c>
    </row>
    <row r="304" spans="2:20" x14ac:dyDescent="0.25">
      <c r="B304" s="65">
        <v>0</v>
      </c>
      <c r="C304">
        <f t="shared" si="47"/>
        <v>2</v>
      </c>
      <c r="D304" t="str">
        <f t="shared" si="48"/>
        <v/>
      </c>
      <c r="E304">
        <f t="shared" si="49"/>
        <v>2</v>
      </c>
      <c r="F304" t="str">
        <f t="shared" si="50"/>
        <v/>
      </c>
      <c r="G304">
        <f t="shared" si="51"/>
        <v>2</v>
      </c>
      <c r="H304" t="str">
        <f t="shared" si="52"/>
        <v/>
      </c>
      <c r="J304" t="str">
        <f t="shared" si="44"/>
        <v>--</v>
      </c>
      <c r="K304" t="str">
        <f t="shared" si="45"/>
        <v>--</v>
      </c>
      <c r="L304" t="str">
        <f t="shared" si="46"/>
        <v/>
      </c>
      <c r="M304" t="e">
        <f t="shared" si="53"/>
        <v>#N/A</v>
      </c>
      <c r="T304">
        <f t="shared" si="54"/>
        <v>0</v>
      </c>
    </row>
    <row r="305" spans="2:20" x14ac:dyDescent="0.25">
      <c r="B305" s="65" t="s">
        <v>1078</v>
      </c>
      <c r="C305">
        <f t="shared" si="47"/>
        <v>2</v>
      </c>
      <c r="D305" t="str">
        <f t="shared" si="48"/>
        <v/>
      </c>
      <c r="E305">
        <f t="shared" si="49"/>
        <v>2</v>
      </c>
      <c r="F305" t="str">
        <f t="shared" si="50"/>
        <v/>
      </c>
      <c r="G305">
        <f t="shared" si="51"/>
        <v>2</v>
      </c>
      <c r="H305" t="str">
        <f t="shared" si="52"/>
        <v/>
      </c>
      <c r="J305" t="str">
        <f t="shared" si="44"/>
        <v>--</v>
      </c>
      <c r="K305" t="str">
        <f t="shared" si="45"/>
        <v>--</v>
      </c>
      <c r="L305" t="str">
        <f t="shared" si="46"/>
        <v/>
      </c>
      <c r="M305" t="e">
        <f t="shared" si="53"/>
        <v>#N/A</v>
      </c>
      <c r="T305">
        <f t="shared" si="54"/>
        <v>0</v>
      </c>
    </row>
    <row r="306" spans="2:20" x14ac:dyDescent="0.25">
      <c r="B306" s="65" t="s">
        <v>678</v>
      </c>
      <c r="C306">
        <f t="shared" si="47"/>
        <v>2</v>
      </c>
      <c r="D306" t="str">
        <f t="shared" si="48"/>
        <v/>
      </c>
      <c r="E306">
        <f t="shared" si="49"/>
        <v>2</v>
      </c>
      <c r="F306" t="str">
        <f t="shared" si="50"/>
        <v/>
      </c>
      <c r="G306">
        <f t="shared" si="51"/>
        <v>2</v>
      </c>
      <c r="H306" t="str">
        <f t="shared" si="52"/>
        <v/>
      </c>
      <c r="J306" t="str">
        <f t="shared" si="44"/>
        <v>--</v>
      </c>
      <c r="K306" t="str">
        <f t="shared" si="45"/>
        <v>--</v>
      </c>
      <c r="L306" t="str">
        <f t="shared" si="46"/>
        <v/>
      </c>
      <c r="M306" t="e">
        <f t="shared" si="53"/>
        <v>#N/A</v>
      </c>
      <c r="T306">
        <f t="shared" si="54"/>
        <v>0</v>
      </c>
    </row>
    <row r="307" spans="2:20" x14ac:dyDescent="0.25">
      <c r="B307" s="65">
        <v>0</v>
      </c>
      <c r="C307">
        <f t="shared" si="47"/>
        <v>2</v>
      </c>
      <c r="D307" t="str">
        <f t="shared" si="48"/>
        <v/>
      </c>
      <c r="E307">
        <f t="shared" si="49"/>
        <v>2</v>
      </c>
      <c r="F307" t="str">
        <f t="shared" si="50"/>
        <v/>
      </c>
      <c r="G307">
        <f t="shared" si="51"/>
        <v>2</v>
      </c>
      <c r="H307" t="str">
        <f t="shared" si="52"/>
        <v/>
      </c>
      <c r="J307" t="str">
        <f t="shared" si="44"/>
        <v>--</v>
      </c>
      <c r="K307" t="str">
        <f t="shared" si="45"/>
        <v>--</v>
      </c>
      <c r="L307" t="str">
        <f t="shared" si="46"/>
        <v/>
      </c>
      <c r="M307" t="e">
        <f t="shared" si="53"/>
        <v>#N/A</v>
      </c>
      <c r="T307">
        <f t="shared" si="54"/>
        <v>0</v>
      </c>
    </row>
    <row r="308" spans="2:20" x14ac:dyDescent="0.25">
      <c r="B308" s="65" t="s">
        <v>987</v>
      </c>
      <c r="C308">
        <f t="shared" si="47"/>
        <v>2</v>
      </c>
      <c r="D308" t="str">
        <f t="shared" si="48"/>
        <v/>
      </c>
      <c r="E308">
        <f t="shared" si="49"/>
        <v>2</v>
      </c>
      <c r="F308" t="str">
        <f t="shared" si="50"/>
        <v/>
      </c>
      <c r="G308">
        <f t="shared" si="51"/>
        <v>2</v>
      </c>
      <c r="H308" t="str">
        <f t="shared" si="52"/>
        <v/>
      </c>
      <c r="J308" t="str">
        <f t="shared" si="44"/>
        <v>--</v>
      </c>
      <c r="K308" t="str">
        <f t="shared" si="45"/>
        <v>--</v>
      </c>
      <c r="L308" t="str">
        <f t="shared" si="46"/>
        <v/>
      </c>
      <c r="M308" t="e">
        <f t="shared" si="53"/>
        <v>#N/A</v>
      </c>
      <c r="T308">
        <f t="shared" si="54"/>
        <v>0</v>
      </c>
    </row>
    <row r="309" spans="2:20" x14ac:dyDescent="0.25">
      <c r="B309" s="65" t="s">
        <v>1079</v>
      </c>
      <c r="C309">
        <f t="shared" si="47"/>
        <v>2</v>
      </c>
      <c r="D309" t="str">
        <f t="shared" si="48"/>
        <v/>
      </c>
      <c r="E309">
        <f t="shared" si="49"/>
        <v>2</v>
      </c>
      <c r="F309" t="str">
        <f t="shared" si="50"/>
        <v/>
      </c>
      <c r="G309">
        <f t="shared" si="51"/>
        <v>2</v>
      </c>
      <c r="H309" t="str">
        <f t="shared" si="52"/>
        <v/>
      </c>
      <c r="J309" t="str">
        <f t="shared" si="44"/>
        <v>--</v>
      </c>
      <c r="K309" t="str">
        <f t="shared" si="45"/>
        <v>--</v>
      </c>
      <c r="L309" t="str">
        <f t="shared" si="46"/>
        <v/>
      </c>
      <c r="M309" t="e">
        <f t="shared" si="53"/>
        <v>#N/A</v>
      </c>
      <c r="T309">
        <f t="shared" si="54"/>
        <v>0</v>
      </c>
    </row>
    <row r="310" spans="2:20" x14ac:dyDescent="0.25">
      <c r="B310" s="65" t="s">
        <v>1080</v>
      </c>
      <c r="C310">
        <f t="shared" si="47"/>
        <v>2</v>
      </c>
      <c r="D310" t="str">
        <f t="shared" si="48"/>
        <v/>
      </c>
      <c r="E310">
        <f t="shared" si="49"/>
        <v>2</v>
      </c>
      <c r="F310" t="str">
        <f t="shared" si="50"/>
        <v/>
      </c>
      <c r="G310">
        <f t="shared" si="51"/>
        <v>2</v>
      </c>
      <c r="H310" t="str">
        <f t="shared" si="52"/>
        <v/>
      </c>
      <c r="J310" t="str">
        <f t="shared" si="44"/>
        <v>--</v>
      </c>
      <c r="K310" t="str">
        <f t="shared" si="45"/>
        <v>--</v>
      </c>
      <c r="L310" t="str">
        <f t="shared" si="46"/>
        <v/>
      </c>
      <c r="M310" t="e">
        <f t="shared" si="53"/>
        <v>#N/A</v>
      </c>
      <c r="T310">
        <f t="shared" si="54"/>
        <v>0</v>
      </c>
    </row>
    <row r="311" spans="2:20" x14ac:dyDescent="0.25">
      <c r="B311" s="65">
        <v>0</v>
      </c>
      <c r="C311">
        <f t="shared" si="47"/>
        <v>2</v>
      </c>
      <c r="D311" t="str">
        <f t="shared" si="48"/>
        <v/>
      </c>
      <c r="E311">
        <f t="shared" si="49"/>
        <v>2</v>
      </c>
      <c r="F311" t="str">
        <f t="shared" si="50"/>
        <v/>
      </c>
      <c r="G311">
        <f t="shared" si="51"/>
        <v>2</v>
      </c>
      <c r="H311" t="str">
        <f t="shared" si="52"/>
        <v/>
      </c>
      <c r="J311" t="str">
        <f t="shared" si="44"/>
        <v>--</v>
      </c>
      <c r="K311" t="str">
        <f t="shared" si="45"/>
        <v>--</v>
      </c>
      <c r="L311" t="str">
        <f t="shared" si="46"/>
        <v/>
      </c>
      <c r="M311" t="e">
        <f t="shared" si="53"/>
        <v>#N/A</v>
      </c>
      <c r="T311">
        <f t="shared" si="54"/>
        <v>0</v>
      </c>
    </row>
    <row r="312" spans="2:20" x14ac:dyDescent="0.25">
      <c r="B312" s="65" t="s">
        <v>894</v>
      </c>
      <c r="C312">
        <f t="shared" si="47"/>
        <v>2</v>
      </c>
      <c r="D312" t="str">
        <f t="shared" si="48"/>
        <v/>
      </c>
      <c r="E312">
        <f t="shared" si="49"/>
        <v>2</v>
      </c>
      <c r="F312" t="str">
        <f t="shared" si="50"/>
        <v/>
      </c>
      <c r="G312">
        <f t="shared" si="51"/>
        <v>2</v>
      </c>
      <c r="H312" t="str">
        <f t="shared" si="52"/>
        <v/>
      </c>
      <c r="J312" t="str">
        <f t="shared" si="44"/>
        <v>--</v>
      </c>
      <c r="K312" t="str">
        <f t="shared" si="45"/>
        <v>--</v>
      </c>
      <c r="L312" t="str">
        <f t="shared" si="46"/>
        <v/>
      </c>
      <c r="M312" t="e">
        <f t="shared" si="53"/>
        <v>#N/A</v>
      </c>
      <c r="T312">
        <f t="shared" si="54"/>
        <v>0</v>
      </c>
    </row>
    <row r="313" spans="2:20" x14ac:dyDescent="0.25">
      <c r="B313" s="65" t="s">
        <v>895</v>
      </c>
      <c r="C313">
        <f t="shared" si="47"/>
        <v>2</v>
      </c>
      <c r="D313" t="str">
        <f t="shared" si="48"/>
        <v/>
      </c>
      <c r="E313">
        <f t="shared" si="49"/>
        <v>2</v>
      </c>
      <c r="F313" t="str">
        <f t="shared" si="50"/>
        <v/>
      </c>
      <c r="G313">
        <f t="shared" si="51"/>
        <v>2</v>
      </c>
      <c r="H313" t="str">
        <f t="shared" si="52"/>
        <v/>
      </c>
      <c r="J313" t="str">
        <f t="shared" si="44"/>
        <v>--</v>
      </c>
      <c r="K313" t="str">
        <f t="shared" si="45"/>
        <v>--</v>
      </c>
      <c r="M313" t="e">
        <f t="shared" si="53"/>
        <v>#N/A</v>
      </c>
      <c r="T313">
        <f t="shared" si="54"/>
        <v>0</v>
      </c>
    </row>
    <row r="314" spans="2:20" x14ac:dyDescent="0.25">
      <c r="B314" s="65">
        <v>0</v>
      </c>
      <c r="C314">
        <f t="shared" si="47"/>
        <v>2</v>
      </c>
      <c r="D314" t="str">
        <f t="shared" si="48"/>
        <v/>
      </c>
      <c r="E314">
        <f t="shared" si="49"/>
        <v>2</v>
      </c>
      <c r="F314" t="str">
        <f t="shared" si="50"/>
        <v/>
      </c>
      <c r="G314">
        <f t="shared" si="51"/>
        <v>2</v>
      </c>
      <c r="H314" t="str">
        <f t="shared" si="52"/>
        <v/>
      </c>
      <c r="J314" t="str">
        <f t="shared" si="44"/>
        <v>--</v>
      </c>
      <c r="K314" t="str">
        <f t="shared" si="45"/>
        <v>--</v>
      </c>
      <c r="M314" t="e">
        <f t="shared" si="53"/>
        <v>#N/A</v>
      </c>
    </row>
    <row r="315" spans="2:20" x14ac:dyDescent="0.25">
      <c r="B315" s="65" t="s">
        <v>987</v>
      </c>
      <c r="C315">
        <f t="shared" si="47"/>
        <v>2</v>
      </c>
      <c r="D315" t="str">
        <f t="shared" si="48"/>
        <v/>
      </c>
      <c r="E315">
        <f t="shared" si="49"/>
        <v>2</v>
      </c>
      <c r="F315" t="str">
        <f t="shared" si="50"/>
        <v/>
      </c>
      <c r="G315">
        <f t="shared" si="51"/>
        <v>2</v>
      </c>
      <c r="H315" t="str">
        <f t="shared" si="52"/>
        <v/>
      </c>
      <c r="J315" t="str">
        <f t="shared" si="44"/>
        <v>--</v>
      </c>
      <c r="K315" t="str">
        <f t="shared" si="45"/>
        <v>--</v>
      </c>
      <c r="M315" t="e">
        <f t="shared" si="53"/>
        <v>#N/A</v>
      </c>
    </row>
    <row r="316" spans="2:20" x14ac:dyDescent="0.25">
      <c r="B316" s="65" t="s">
        <v>1081</v>
      </c>
      <c r="C316">
        <f t="shared" si="47"/>
        <v>2</v>
      </c>
      <c r="D316" t="str">
        <f t="shared" si="48"/>
        <v/>
      </c>
      <c r="E316">
        <f t="shared" si="49"/>
        <v>2</v>
      </c>
      <c r="F316" t="str">
        <f t="shared" si="50"/>
        <v/>
      </c>
      <c r="G316">
        <f t="shared" si="51"/>
        <v>2</v>
      </c>
      <c r="H316" t="str">
        <f t="shared" si="52"/>
        <v/>
      </c>
      <c r="J316" t="str">
        <f t="shared" si="44"/>
        <v>--</v>
      </c>
      <c r="K316" t="str">
        <f t="shared" si="45"/>
        <v>--</v>
      </c>
      <c r="M316" t="e">
        <f t="shared" si="53"/>
        <v>#N/A</v>
      </c>
    </row>
    <row r="317" spans="2:20" x14ac:dyDescent="0.25">
      <c r="B317" s="65" t="s">
        <v>723</v>
      </c>
      <c r="C317">
        <f t="shared" si="47"/>
        <v>2</v>
      </c>
      <c r="D317" t="str">
        <f t="shared" si="48"/>
        <v/>
      </c>
      <c r="E317">
        <f t="shared" si="49"/>
        <v>2</v>
      </c>
      <c r="F317" t="str">
        <f t="shared" si="50"/>
        <v/>
      </c>
      <c r="G317">
        <f t="shared" si="51"/>
        <v>2</v>
      </c>
      <c r="H317" t="str">
        <f t="shared" si="52"/>
        <v/>
      </c>
      <c r="J317" t="str">
        <f t="shared" si="44"/>
        <v>--</v>
      </c>
    </row>
    <row r="318" spans="2:20" x14ac:dyDescent="0.25">
      <c r="B318" s="65">
        <v>0</v>
      </c>
      <c r="C318">
        <f t="shared" si="47"/>
        <v>2</v>
      </c>
      <c r="D318" t="str">
        <f t="shared" si="48"/>
        <v/>
      </c>
      <c r="E318">
        <f t="shared" si="49"/>
        <v>2</v>
      </c>
      <c r="F318" t="str">
        <f t="shared" si="50"/>
        <v/>
      </c>
      <c r="G318">
        <f t="shared" si="51"/>
        <v>2</v>
      </c>
      <c r="H318" t="str">
        <f t="shared" si="52"/>
        <v/>
      </c>
      <c r="J318" t="str">
        <f t="shared" si="44"/>
        <v>--</v>
      </c>
    </row>
    <row r="319" spans="2:20" x14ac:dyDescent="0.25">
      <c r="B319" s="65" t="s">
        <v>1082</v>
      </c>
      <c r="C319">
        <f t="shared" si="47"/>
        <v>2</v>
      </c>
      <c r="D319" t="str">
        <f t="shared" si="48"/>
        <v/>
      </c>
      <c r="E319">
        <f t="shared" si="49"/>
        <v>2</v>
      </c>
      <c r="F319" t="str">
        <f t="shared" si="50"/>
        <v/>
      </c>
      <c r="G319">
        <f t="shared" si="51"/>
        <v>2</v>
      </c>
      <c r="H319" t="str">
        <f t="shared" si="52"/>
        <v/>
      </c>
      <c r="J319" t="str">
        <f t="shared" si="44"/>
        <v>--</v>
      </c>
    </row>
    <row r="320" spans="2:20" x14ac:dyDescent="0.25">
      <c r="B320" s="65" t="s">
        <v>687</v>
      </c>
      <c r="C320">
        <f t="shared" si="47"/>
        <v>2</v>
      </c>
      <c r="D320" t="str">
        <f t="shared" si="48"/>
        <v/>
      </c>
      <c r="E320">
        <f t="shared" si="49"/>
        <v>2</v>
      </c>
      <c r="F320" t="str">
        <f t="shared" si="50"/>
        <v/>
      </c>
      <c r="G320">
        <f t="shared" si="51"/>
        <v>2</v>
      </c>
      <c r="H320" t="str">
        <f t="shared" si="52"/>
        <v/>
      </c>
      <c r="J320" t="str">
        <f t="shared" si="44"/>
        <v>--</v>
      </c>
    </row>
    <row r="321" spans="2:10" x14ac:dyDescent="0.25">
      <c r="B321" s="65">
        <v>0</v>
      </c>
      <c r="C321">
        <f t="shared" si="47"/>
        <v>2</v>
      </c>
      <c r="D321" t="str">
        <f t="shared" si="48"/>
        <v/>
      </c>
      <c r="E321">
        <f t="shared" si="49"/>
        <v>2</v>
      </c>
      <c r="F321" t="str">
        <f t="shared" si="50"/>
        <v/>
      </c>
      <c r="G321">
        <f t="shared" si="51"/>
        <v>2</v>
      </c>
      <c r="H321" t="str">
        <f t="shared" si="52"/>
        <v/>
      </c>
      <c r="J321" t="str">
        <f t="shared" si="44"/>
        <v>--</v>
      </c>
    </row>
    <row r="322" spans="2:10" x14ac:dyDescent="0.25">
      <c r="B322" s="65" t="s">
        <v>987</v>
      </c>
      <c r="C322">
        <f t="shared" si="47"/>
        <v>2</v>
      </c>
      <c r="D322" t="str">
        <f t="shared" si="48"/>
        <v/>
      </c>
      <c r="E322">
        <f t="shared" si="49"/>
        <v>2</v>
      </c>
      <c r="F322" t="str">
        <f t="shared" si="50"/>
        <v/>
      </c>
      <c r="G322">
        <f t="shared" si="51"/>
        <v>2</v>
      </c>
      <c r="H322" t="str">
        <f t="shared" si="52"/>
        <v/>
      </c>
      <c r="J322" t="str">
        <f t="shared" ref="J322:J385" si="55">IFERROR(IF(ISNUMBER(MATCH(VLOOKUP(ROW(A321),$G$2:$H$500,2,0),AB:AB,0)),VLOOKUP(VLOOKUP(ROW(A321),$G$2:$H$500,2,0),AB:AC,2,0),VLOOKUP(ROW(A321),$G$2:$H$500,2,0)),"--")</f>
        <v>--</v>
      </c>
    </row>
    <row r="323" spans="2:10" x14ac:dyDescent="0.25">
      <c r="B323" s="65" t="s">
        <v>1083</v>
      </c>
      <c r="C323">
        <f t="shared" ref="C323:C386" si="56">IF(ISNUMBER(CODE(D323)),C322+1,C322)</f>
        <v>2</v>
      </c>
      <c r="D323" t="str">
        <f t="shared" ref="D323:D386" si="57">IF(B323&lt;0,IF(ISNUMBER(SEARCH("logo",B322)),"",B323),IF(LEFT(B323,2)="T:",MID(B323,3,LEN(B323)),""))</f>
        <v/>
      </c>
      <c r="E323">
        <f t="shared" ref="E323:E386" si="58">IF(ISNUMBER(CODE(F323)),E322+2,E322)</f>
        <v>2</v>
      </c>
      <c r="F323" t="str">
        <f t="shared" ref="F323:F386" si="59">IF(LEFT(B323,2)="T:",MID(B323,3,LEN(B323)),"")</f>
        <v/>
      </c>
      <c r="G323">
        <f t="shared" ref="G323:G386" si="60">IF(ISNUMBER(CODE(H323)),G322+1,G322)</f>
        <v>2</v>
      </c>
      <c r="H323" t="str">
        <f t="shared" ref="H323:H386" si="61">IF(ISNUMBER(CODE(D323)),B322,IF(ISNUMBER(CODE(F323)),B322,""))</f>
        <v/>
      </c>
      <c r="J323" t="str">
        <f t="shared" si="55"/>
        <v>--</v>
      </c>
    </row>
    <row r="324" spans="2:10" x14ac:dyDescent="0.25">
      <c r="B324" s="10" t="s">
        <v>534</v>
      </c>
      <c r="C324">
        <f t="shared" si="56"/>
        <v>2</v>
      </c>
      <c r="D324" t="str">
        <f t="shared" si="57"/>
        <v/>
      </c>
      <c r="E324">
        <f t="shared" si="58"/>
        <v>2</v>
      </c>
      <c r="F324" t="str">
        <f t="shared" si="59"/>
        <v/>
      </c>
      <c r="G324">
        <f t="shared" si="60"/>
        <v>2</v>
      </c>
      <c r="H324" t="str">
        <f t="shared" si="61"/>
        <v/>
      </c>
      <c r="J324" t="str">
        <f t="shared" si="55"/>
        <v>--</v>
      </c>
    </row>
    <row r="325" spans="2:10" x14ac:dyDescent="0.25">
      <c r="B325" s="65">
        <v>0</v>
      </c>
      <c r="C325">
        <f t="shared" si="56"/>
        <v>2</v>
      </c>
      <c r="D325" t="str">
        <f t="shared" si="57"/>
        <v/>
      </c>
      <c r="E325">
        <f t="shared" si="58"/>
        <v>2</v>
      </c>
      <c r="F325" t="str">
        <f t="shared" si="59"/>
        <v/>
      </c>
      <c r="G325">
        <f t="shared" si="60"/>
        <v>2</v>
      </c>
      <c r="H325" t="str">
        <f t="shared" si="61"/>
        <v/>
      </c>
      <c r="J325" t="str">
        <f t="shared" si="55"/>
        <v>--</v>
      </c>
    </row>
    <row r="326" spans="2:10" x14ac:dyDescent="0.25">
      <c r="B326" s="65" t="s">
        <v>1084</v>
      </c>
      <c r="C326">
        <f t="shared" si="56"/>
        <v>2</v>
      </c>
      <c r="D326" t="str">
        <f t="shared" si="57"/>
        <v/>
      </c>
      <c r="E326">
        <f t="shared" si="58"/>
        <v>2</v>
      </c>
      <c r="F326" t="str">
        <f t="shared" si="59"/>
        <v/>
      </c>
      <c r="G326">
        <f t="shared" si="60"/>
        <v>2</v>
      </c>
      <c r="H326" t="str">
        <f t="shared" si="61"/>
        <v/>
      </c>
      <c r="J326" t="str">
        <f t="shared" si="55"/>
        <v>--</v>
      </c>
    </row>
    <row r="327" spans="2:10" x14ac:dyDescent="0.25">
      <c r="B327" s="65" t="s">
        <v>1085</v>
      </c>
      <c r="C327">
        <f t="shared" si="56"/>
        <v>2</v>
      </c>
      <c r="D327" t="str">
        <f t="shared" si="57"/>
        <v/>
      </c>
      <c r="E327">
        <f t="shared" si="58"/>
        <v>2</v>
      </c>
      <c r="F327" t="str">
        <f t="shared" si="59"/>
        <v/>
      </c>
      <c r="G327">
        <f t="shared" si="60"/>
        <v>2</v>
      </c>
      <c r="H327" t="str">
        <f t="shared" si="61"/>
        <v/>
      </c>
      <c r="J327" t="str">
        <f t="shared" si="55"/>
        <v>--</v>
      </c>
    </row>
    <row r="328" spans="2:10" x14ac:dyDescent="0.25">
      <c r="B328" s="65" t="s">
        <v>1086</v>
      </c>
      <c r="C328">
        <f t="shared" si="56"/>
        <v>3</v>
      </c>
      <c r="D328" t="str">
        <f t="shared" si="57"/>
        <v>143.5</v>
      </c>
      <c r="E328">
        <f t="shared" si="58"/>
        <v>4</v>
      </c>
      <c r="F328" t="str">
        <f t="shared" si="59"/>
        <v>143.5</v>
      </c>
      <c r="G328">
        <f t="shared" si="60"/>
        <v>3</v>
      </c>
      <c r="H328" t="str">
        <f t="shared" si="61"/>
        <v>Morgan State</v>
      </c>
      <c r="J328" t="str">
        <f t="shared" si="55"/>
        <v>--</v>
      </c>
    </row>
    <row r="329" spans="2:10" x14ac:dyDescent="0.25">
      <c r="B329" s="65">
        <v>0.75</v>
      </c>
      <c r="C329">
        <f t="shared" si="56"/>
        <v>3</v>
      </c>
      <c r="D329" t="str">
        <f t="shared" si="57"/>
        <v/>
      </c>
      <c r="E329">
        <f t="shared" si="58"/>
        <v>4</v>
      </c>
      <c r="F329" t="str">
        <f t="shared" si="59"/>
        <v/>
      </c>
      <c r="G329">
        <f t="shared" si="60"/>
        <v>3</v>
      </c>
      <c r="H329" t="str">
        <f t="shared" si="61"/>
        <v/>
      </c>
      <c r="J329" t="str">
        <f t="shared" si="55"/>
        <v>--</v>
      </c>
    </row>
    <row r="330" spans="2:10" x14ac:dyDescent="0.25">
      <c r="B330" s="65" t="s">
        <v>1087</v>
      </c>
      <c r="C330">
        <f t="shared" si="56"/>
        <v>3</v>
      </c>
      <c r="D330" t="str">
        <f t="shared" si="57"/>
        <v/>
      </c>
      <c r="E330">
        <f t="shared" si="58"/>
        <v>4</v>
      </c>
      <c r="F330" t="str">
        <f t="shared" si="59"/>
        <v/>
      </c>
      <c r="G330">
        <f t="shared" si="60"/>
        <v>3</v>
      </c>
      <c r="H330" t="str">
        <f t="shared" si="61"/>
        <v/>
      </c>
      <c r="J330" t="str">
        <f t="shared" si="55"/>
        <v>--</v>
      </c>
    </row>
    <row r="331" spans="2:10" x14ac:dyDescent="0.25">
      <c r="B331" s="65" t="s">
        <v>548</v>
      </c>
      <c r="C331">
        <f t="shared" si="56"/>
        <v>3</v>
      </c>
      <c r="D331" t="str">
        <f t="shared" si="57"/>
        <v/>
      </c>
      <c r="E331">
        <f t="shared" si="58"/>
        <v>4</v>
      </c>
      <c r="F331" t="str">
        <f t="shared" si="59"/>
        <v/>
      </c>
      <c r="G331">
        <f t="shared" si="60"/>
        <v>3</v>
      </c>
      <c r="H331" t="str">
        <f t="shared" si="61"/>
        <v/>
      </c>
      <c r="J331" t="str">
        <f t="shared" si="55"/>
        <v>--</v>
      </c>
    </row>
    <row r="332" spans="2:10" x14ac:dyDescent="0.25">
      <c r="B332" s="65">
        <v>-3</v>
      </c>
      <c r="C332">
        <f t="shared" si="56"/>
        <v>4</v>
      </c>
      <c r="D332">
        <f t="shared" si="57"/>
        <v>-3</v>
      </c>
      <c r="E332">
        <f t="shared" si="58"/>
        <v>4</v>
      </c>
      <c r="F332" t="str">
        <f t="shared" si="59"/>
        <v/>
      </c>
      <c r="G332">
        <f t="shared" si="60"/>
        <v>4</v>
      </c>
      <c r="H332" t="str">
        <f t="shared" si="61"/>
        <v>Bethune-Cook</v>
      </c>
      <c r="J332" t="str">
        <f t="shared" si="55"/>
        <v>--</v>
      </c>
    </row>
    <row r="333" spans="2:10" x14ac:dyDescent="0.25">
      <c r="B333" s="65" t="s">
        <v>1088</v>
      </c>
      <c r="C333">
        <f t="shared" si="56"/>
        <v>4</v>
      </c>
      <c r="D333" t="str">
        <f t="shared" si="57"/>
        <v/>
      </c>
      <c r="E333">
        <f t="shared" si="58"/>
        <v>4</v>
      </c>
      <c r="F333" t="str">
        <f t="shared" si="59"/>
        <v/>
      </c>
      <c r="G333">
        <f t="shared" si="60"/>
        <v>4</v>
      </c>
      <c r="H333" t="str">
        <f t="shared" si="61"/>
        <v/>
      </c>
      <c r="J333" t="str">
        <f t="shared" si="55"/>
        <v>--</v>
      </c>
    </row>
    <row r="334" spans="2:10" x14ac:dyDescent="0.25">
      <c r="B334" s="65" t="s">
        <v>1089</v>
      </c>
      <c r="C334">
        <f t="shared" si="56"/>
        <v>4</v>
      </c>
      <c r="D334" t="str">
        <f t="shared" si="57"/>
        <v/>
      </c>
      <c r="E334">
        <f t="shared" si="58"/>
        <v>4</v>
      </c>
      <c r="F334" t="str">
        <f t="shared" si="59"/>
        <v/>
      </c>
      <c r="G334">
        <f t="shared" si="60"/>
        <v>4</v>
      </c>
      <c r="H334" t="str">
        <f t="shared" si="61"/>
        <v/>
      </c>
      <c r="J334" t="str">
        <f t="shared" si="55"/>
        <v>--</v>
      </c>
    </row>
    <row r="335" spans="2:10" x14ac:dyDescent="0.25">
      <c r="B335" s="65">
        <v>0</v>
      </c>
      <c r="C335">
        <f t="shared" si="56"/>
        <v>4</v>
      </c>
      <c r="D335" t="str">
        <f t="shared" si="57"/>
        <v/>
      </c>
      <c r="E335">
        <f t="shared" si="58"/>
        <v>4</v>
      </c>
      <c r="F335" t="str">
        <f t="shared" si="59"/>
        <v/>
      </c>
      <c r="G335">
        <f t="shared" si="60"/>
        <v>4</v>
      </c>
      <c r="H335" t="str">
        <f t="shared" si="61"/>
        <v/>
      </c>
      <c r="J335" t="str">
        <f t="shared" si="55"/>
        <v>--</v>
      </c>
    </row>
    <row r="336" spans="2:10" x14ac:dyDescent="0.25">
      <c r="B336" s="65" t="s">
        <v>987</v>
      </c>
      <c r="C336">
        <f t="shared" si="56"/>
        <v>4</v>
      </c>
      <c r="D336" t="str">
        <f t="shared" si="57"/>
        <v/>
      </c>
      <c r="E336">
        <f t="shared" si="58"/>
        <v>4</v>
      </c>
      <c r="F336" t="str">
        <f t="shared" si="59"/>
        <v/>
      </c>
      <c r="G336">
        <f t="shared" si="60"/>
        <v>4</v>
      </c>
      <c r="H336" t="str">
        <f t="shared" si="61"/>
        <v/>
      </c>
      <c r="J336" t="str">
        <f t="shared" si="55"/>
        <v>--</v>
      </c>
    </row>
    <row r="337" spans="2:10" x14ac:dyDescent="0.25">
      <c r="B337" s="65" t="s">
        <v>791</v>
      </c>
      <c r="C337">
        <f t="shared" si="56"/>
        <v>4</v>
      </c>
      <c r="D337" t="str">
        <f t="shared" si="57"/>
        <v/>
      </c>
      <c r="E337">
        <f t="shared" si="58"/>
        <v>4</v>
      </c>
      <c r="F337" t="str">
        <f t="shared" si="59"/>
        <v/>
      </c>
      <c r="G337">
        <f t="shared" si="60"/>
        <v>4</v>
      </c>
      <c r="H337" t="str">
        <f t="shared" si="61"/>
        <v/>
      </c>
      <c r="J337" t="str">
        <f t="shared" si="55"/>
        <v>--</v>
      </c>
    </row>
    <row r="338" spans="2:10" x14ac:dyDescent="0.25">
      <c r="B338" s="65" t="s">
        <v>792</v>
      </c>
      <c r="C338">
        <f t="shared" si="56"/>
        <v>4</v>
      </c>
      <c r="D338" t="str">
        <f t="shared" si="57"/>
        <v/>
      </c>
      <c r="E338">
        <f t="shared" si="58"/>
        <v>4</v>
      </c>
      <c r="F338" t="str">
        <f t="shared" si="59"/>
        <v/>
      </c>
      <c r="G338">
        <f t="shared" si="60"/>
        <v>4</v>
      </c>
      <c r="H338" t="str">
        <f t="shared" si="61"/>
        <v/>
      </c>
      <c r="J338" t="str">
        <f t="shared" si="55"/>
        <v>--</v>
      </c>
    </row>
    <row r="339" spans="2:10" x14ac:dyDescent="0.25">
      <c r="B339" s="65">
        <v>0</v>
      </c>
      <c r="C339">
        <f t="shared" si="56"/>
        <v>4</v>
      </c>
      <c r="D339" t="str">
        <f t="shared" si="57"/>
        <v/>
      </c>
      <c r="E339">
        <f t="shared" si="58"/>
        <v>4</v>
      </c>
      <c r="F339" t="str">
        <f t="shared" si="59"/>
        <v/>
      </c>
      <c r="G339">
        <f t="shared" si="60"/>
        <v>4</v>
      </c>
      <c r="H339" t="str">
        <f t="shared" si="61"/>
        <v/>
      </c>
      <c r="J339" t="str">
        <f t="shared" si="55"/>
        <v>--</v>
      </c>
    </row>
    <row r="340" spans="2:10" x14ac:dyDescent="0.25">
      <c r="B340" s="65" t="s">
        <v>898</v>
      </c>
      <c r="C340">
        <f t="shared" si="56"/>
        <v>4</v>
      </c>
      <c r="D340" t="str">
        <f t="shared" si="57"/>
        <v/>
      </c>
      <c r="E340">
        <f t="shared" si="58"/>
        <v>4</v>
      </c>
      <c r="F340" t="str">
        <f t="shared" si="59"/>
        <v/>
      </c>
      <c r="G340">
        <f t="shared" si="60"/>
        <v>4</v>
      </c>
      <c r="H340" t="str">
        <f t="shared" si="61"/>
        <v/>
      </c>
      <c r="J340" t="str">
        <f t="shared" si="55"/>
        <v>--</v>
      </c>
    </row>
    <row r="341" spans="2:10" x14ac:dyDescent="0.25">
      <c r="B341" s="65" t="s">
        <v>756</v>
      </c>
      <c r="C341">
        <f t="shared" si="56"/>
        <v>4</v>
      </c>
      <c r="D341" t="str">
        <f t="shared" si="57"/>
        <v/>
      </c>
      <c r="E341">
        <f t="shared" si="58"/>
        <v>4</v>
      </c>
      <c r="F341" t="str">
        <f t="shared" si="59"/>
        <v/>
      </c>
      <c r="G341">
        <f t="shared" si="60"/>
        <v>4</v>
      </c>
      <c r="H341" t="str">
        <f t="shared" si="61"/>
        <v/>
      </c>
      <c r="J341" t="str">
        <f t="shared" si="55"/>
        <v>--</v>
      </c>
    </row>
    <row r="342" spans="2:10" x14ac:dyDescent="0.25">
      <c r="B342" s="65">
        <v>0</v>
      </c>
      <c r="C342">
        <f t="shared" si="56"/>
        <v>4</v>
      </c>
      <c r="D342" t="str">
        <f t="shared" si="57"/>
        <v/>
      </c>
      <c r="E342">
        <f t="shared" si="58"/>
        <v>4</v>
      </c>
      <c r="F342" t="str">
        <f t="shared" si="59"/>
        <v/>
      </c>
      <c r="G342">
        <f t="shared" si="60"/>
        <v>4</v>
      </c>
      <c r="H342" t="str">
        <f t="shared" si="61"/>
        <v/>
      </c>
      <c r="J342" t="str">
        <f t="shared" si="55"/>
        <v>--</v>
      </c>
    </row>
    <row r="343" spans="2:10" x14ac:dyDescent="0.25">
      <c r="B343" s="65" t="s">
        <v>987</v>
      </c>
      <c r="C343">
        <f t="shared" si="56"/>
        <v>4</v>
      </c>
      <c r="D343" t="str">
        <f t="shared" si="57"/>
        <v/>
      </c>
      <c r="E343">
        <f t="shared" si="58"/>
        <v>4</v>
      </c>
      <c r="F343" t="str">
        <f t="shared" si="59"/>
        <v/>
      </c>
      <c r="G343">
        <f t="shared" si="60"/>
        <v>4</v>
      </c>
      <c r="H343" t="str">
        <f t="shared" si="61"/>
        <v/>
      </c>
      <c r="J343" t="str">
        <f t="shared" si="55"/>
        <v>--</v>
      </c>
    </row>
    <row r="344" spans="2:10" x14ac:dyDescent="0.25">
      <c r="B344" s="65" t="s">
        <v>1090</v>
      </c>
      <c r="C344">
        <f t="shared" si="56"/>
        <v>4</v>
      </c>
      <c r="D344" t="str">
        <f t="shared" si="57"/>
        <v/>
      </c>
      <c r="E344">
        <f t="shared" si="58"/>
        <v>4</v>
      </c>
      <c r="F344" t="str">
        <f t="shared" si="59"/>
        <v/>
      </c>
      <c r="G344">
        <f t="shared" si="60"/>
        <v>4</v>
      </c>
      <c r="H344" t="str">
        <f t="shared" si="61"/>
        <v/>
      </c>
      <c r="J344" t="str">
        <f t="shared" si="55"/>
        <v>--</v>
      </c>
    </row>
    <row r="345" spans="2:10" x14ac:dyDescent="0.25">
      <c r="B345" s="65" t="s">
        <v>760</v>
      </c>
      <c r="C345">
        <f t="shared" si="56"/>
        <v>4</v>
      </c>
      <c r="D345" t="str">
        <f t="shared" si="57"/>
        <v/>
      </c>
      <c r="E345">
        <f t="shared" si="58"/>
        <v>4</v>
      </c>
      <c r="F345" t="str">
        <f t="shared" si="59"/>
        <v/>
      </c>
      <c r="G345">
        <f t="shared" si="60"/>
        <v>4</v>
      </c>
      <c r="H345" t="str">
        <f t="shared" si="61"/>
        <v/>
      </c>
      <c r="J345" t="str">
        <f t="shared" si="55"/>
        <v>--</v>
      </c>
    </row>
    <row r="346" spans="2:10" x14ac:dyDescent="0.25">
      <c r="B346" s="65">
        <v>0</v>
      </c>
      <c r="C346">
        <f t="shared" si="56"/>
        <v>4</v>
      </c>
      <c r="D346" t="str">
        <f t="shared" si="57"/>
        <v/>
      </c>
      <c r="E346">
        <f t="shared" si="58"/>
        <v>4</v>
      </c>
      <c r="F346" t="str">
        <f t="shared" si="59"/>
        <v/>
      </c>
      <c r="G346">
        <f t="shared" si="60"/>
        <v>4</v>
      </c>
      <c r="H346" t="str">
        <f t="shared" si="61"/>
        <v/>
      </c>
      <c r="J346" t="str">
        <f t="shared" si="55"/>
        <v>--</v>
      </c>
    </row>
    <row r="347" spans="2:10" x14ac:dyDescent="0.25">
      <c r="B347" s="65" t="s">
        <v>800</v>
      </c>
      <c r="C347">
        <f t="shared" si="56"/>
        <v>4</v>
      </c>
      <c r="D347" t="str">
        <f t="shared" si="57"/>
        <v/>
      </c>
      <c r="E347">
        <f t="shared" si="58"/>
        <v>4</v>
      </c>
      <c r="F347" t="str">
        <f t="shared" si="59"/>
        <v/>
      </c>
      <c r="G347">
        <f t="shared" si="60"/>
        <v>4</v>
      </c>
      <c r="H347" t="str">
        <f t="shared" si="61"/>
        <v/>
      </c>
      <c r="J347" t="str">
        <f t="shared" si="55"/>
        <v>--</v>
      </c>
    </row>
    <row r="348" spans="2:10" x14ac:dyDescent="0.25">
      <c r="B348" s="65" t="s">
        <v>801</v>
      </c>
      <c r="C348">
        <f t="shared" si="56"/>
        <v>4</v>
      </c>
      <c r="D348" t="str">
        <f t="shared" si="57"/>
        <v/>
      </c>
      <c r="E348">
        <f t="shared" si="58"/>
        <v>4</v>
      </c>
      <c r="F348" t="str">
        <f t="shared" si="59"/>
        <v/>
      </c>
      <c r="G348">
        <f t="shared" si="60"/>
        <v>4</v>
      </c>
      <c r="H348" t="str">
        <f t="shared" si="61"/>
        <v/>
      </c>
      <c r="J348" t="str">
        <f t="shared" si="55"/>
        <v>--</v>
      </c>
    </row>
    <row r="349" spans="2:10" x14ac:dyDescent="0.25">
      <c r="B349" s="65">
        <v>0</v>
      </c>
      <c r="C349">
        <f t="shared" si="56"/>
        <v>4</v>
      </c>
      <c r="D349" t="str">
        <f t="shared" si="57"/>
        <v/>
      </c>
      <c r="E349">
        <f t="shared" si="58"/>
        <v>4</v>
      </c>
      <c r="F349" t="str">
        <f t="shared" si="59"/>
        <v/>
      </c>
      <c r="G349">
        <f t="shared" si="60"/>
        <v>4</v>
      </c>
      <c r="H349" t="str">
        <f t="shared" si="61"/>
        <v/>
      </c>
      <c r="J349" t="str">
        <f t="shared" si="55"/>
        <v>--</v>
      </c>
    </row>
    <row r="350" spans="2:10" x14ac:dyDescent="0.25">
      <c r="B350" s="10" t="s">
        <v>987</v>
      </c>
      <c r="C350">
        <f t="shared" si="56"/>
        <v>4</v>
      </c>
      <c r="D350" t="str">
        <f t="shared" si="57"/>
        <v/>
      </c>
      <c r="E350">
        <f t="shared" si="58"/>
        <v>4</v>
      </c>
      <c r="F350" t="str">
        <f t="shared" si="59"/>
        <v/>
      </c>
      <c r="G350">
        <f t="shared" si="60"/>
        <v>4</v>
      </c>
      <c r="H350" t="str">
        <f t="shared" si="61"/>
        <v/>
      </c>
      <c r="J350" t="str">
        <f t="shared" si="55"/>
        <v>--</v>
      </c>
    </row>
    <row r="351" spans="2:10" x14ac:dyDescent="0.25">
      <c r="B351" s="65" t="s">
        <v>788</v>
      </c>
      <c r="C351">
        <f t="shared" si="56"/>
        <v>4</v>
      </c>
      <c r="D351" t="str">
        <f t="shared" si="57"/>
        <v/>
      </c>
      <c r="E351">
        <f t="shared" si="58"/>
        <v>4</v>
      </c>
      <c r="F351" t="str">
        <f t="shared" si="59"/>
        <v/>
      </c>
      <c r="G351">
        <f t="shared" si="60"/>
        <v>4</v>
      </c>
      <c r="H351" t="str">
        <f t="shared" si="61"/>
        <v/>
      </c>
      <c r="J351" t="str">
        <f t="shared" si="55"/>
        <v>--</v>
      </c>
    </row>
    <row r="352" spans="2:10" x14ac:dyDescent="0.25">
      <c r="B352" s="65" t="s">
        <v>540</v>
      </c>
      <c r="C352">
        <f t="shared" si="56"/>
        <v>4</v>
      </c>
      <c r="D352" t="str">
        <f t="shared" si="57"/>
        <v/>
      </c>
      <c r="E352">
        <f t="shared" si="58"/>
        <v>4</v>
      </c>
      <c r="F352" t="str">
        <f t="shared" si="59"/>
        <v/>
      </c>
      <c r="G352">
        <f t="shared" si="60"/>
        <v>4</v>
      </c>
      <c r="H352" t="str">
        <f t="shared" si="61"/>
        <v/>
      </c>
      <c r="J352" t="str">
        <f t="shared" si="55"/>
        <v>--</v>
      </c>
    </row>
    <row r="353" spans="2:10" x14ac:dyDescent="0.25">
      <c r="B353" s="65">
        <v>0</v>
      </c>
      <c r="C353">
        <f t="shared" si="56"/>
        <v>4</v>
      </c>
      <c r="D353" t="str">
        <f t="shared" si="57"/>
        <v/>
      </c>
      <c r="E353">
        <f t="shared" si="58"/>
        <v>4</v>
      </c>
      <c r="F353" t="str">
        <f t="shared" si="59"/>
        <v/>
      </c>
      <c r="G353">
        <f t="shared" si="60"/>
        <v>4</v>
      </c>
      <c r="H353" t="str">
        <f t="shared" si="61"/>
        <v/>
      </c>
      <c r="J353" t="str">
        <f t="shared" si="55"/>
        <v>--</v>
      </c>
    </row>
    <row r="354" spans="2:10" x14ac:dyDescent="0.25">
      <c r="B354" s="65" t="s">
        <v>1091</v>
      </c>
      <c r="C354">
        <f t="shared" si="56"/>
        <v>4</v>
      </c>
      <c r="D354" t="str">
        <f t="shared" si="57"/>
        <v/>
      </c>
      <c r="E354">
        <f t="shared" si="58"/>
        <v>4</v>
      </c>
      <c r="F354" t="str">
        <f t="shared" si="59"/>
        <v/>
      </c>
      <c r="G354">
        <f t="shared" si="60"/>
        <v>4</v>
      </c>
      <c r="H354" t="str">
        <f t="shared" si="61"/>
        <v/>
      </c>
      <c r="J354" t="str">
        <f t="shared" si="55"/>
        <v>--</v>
      </c>
    </row>
    <row r="355" spans="2:10" x14ac:dyDescent="0.25">
      <c r="B355" s="65" t="s">
        <v>1092</v>
      </c>
      <c r="C355">
        <f t="shared" si="56"/>
        <v>4</v>
      </c>
      <c r="D355" t="str">
        <f t="shared" si="57"/>
        <v/>
      </c>
      <c r="E355">
        <f t="shared" si="58"/>
        <v>4</v>
      </c>
      <c r="F355" t="str">
        <f t="shared" si="59"/>
        <v/>
      </c>
      <c r="G355">
        <f t="shared" si="60"/>
        <v>4</v>
      </c>
      <c r="H355" t="str">
        <f t="shared" si="61"/>
        <v/>
      </c>
      <c r="J355" t="str">
        <f t="shared" si="55"/>
        <v>--</v>
      </c>
    </row>
    <row r="356" spans="2:10" x14ac:dyDescent="0.25">
      <c r="B356" s="65">
        <v>0</v>
      </c>
      <c r="C356">
        <f t="shared" si="56"/>
        <v>4</v>
      </c>
      <c r="D356" t="str">
        <f t="shared" si="57"/>
        <v/>
      </c>
      <c r="E356">
        <f t="shared" si="58"/>
        <v>4</v>
      </c>
      <c r="F356" t="str">
        <f t="shared" si="59"/>
        <v/>
      </c>
      <c r="G356">
        <f t="shared" si="60"/>
        <v>4</v>
      </c>
      <c r="H356" t="str">
        <f t="shared" si="61"/>
        <v/>
      </c>
      <c r="J356" t="str">
        <f t="shared" si="55"/>
        <v>--</v>
      </c>
    </row>
    <row r="357" spans="2:10" x14ac:dyDescent="0.25">
      <c r="B357" s="10" t="s">
        <v>987</v>
      </c>
      <c r="C357">
        <f t="shared" si="56"/>
        <v>4</v>
      </c>
      <c r="D357" t="str">
        <f t="shared" si="57"/>
        <v/>
      </c>
      <c r="E357">
        <f t="shared" si="58"/>
        <v>4</v>
      </c>
      <c r="F357" t="str">
        <f t="shared" si="59"/>
        <v/>
      </c>
      <c r="G357">
        <f t="shared" si="60"/>
        <v>4</v>
      </c>
      <c r="H357" t="str">
        <f t="shared" si="61"/>
        <v/>
      </c>
      <c r="J357" t="str">
        <f t="shared" si="55"/>
        <v>--</v>
      </c>
    </row>
    <row r="358" spans="2:10" x14ac:dyDescent="0.25">
      <c r="B358" s="65" t="s">
        <v>1093</v>
      </c>
      <c r="C358">
        <f t="shared" si="56"/>
        <v>4</v>
      </c>
      <c r="D358" t="str">
        <f t="shared" si="57"/>
        <v/>
      </c>
      <c r="E358">
        <f t="shared" si="58"/>
        <v>4</v>
      </c>
      <c r="F358" t="str">
        <f t="shared" si="59"/>
        <v/>
      </c>
      <c r="G358">
        <f t="shared" si="60"/>
        <v>4</v>
      </c>
      <c r="H358" t="str">
        <f t="shared" si="61"/>
        <v/>
      </c>
      <c r="J358" t="str">
        <f t="shared" si="55"/>
        <v>--</v>
      </c>
    </row>
    <row r="359" spans="2:10" x14ac:dyDescent="0.25">
      <c r="B359" s="65">
        <v>-19</v>
      </c>
      <c r="C359">
        <f t="shared" si="56"/>
        <v>4</v>
      </c>
      <c r="D359" t="str">
        <f t="shared" si="57"/>
        <v/>
      </c>
      <c r="E359">
        <f t="shared" si="58"/>
        <v>4</v>
      </c>
      <c r="F359" t="str">
        <f t="shared" si="59"/>
        <v/>
      </c>
      <c r="G359">
        <f t="shared" si="60"/>
        <v>4</v>
      </c>
      <c r="H359" t="str">
        <f t="shared" si="61"/>
        <v/>
      </c>
      <c r="J359" t="str">
        <f t="shared" si="55"/>
        <v>--</v>
      </c>
    </row>
    <row r="360" spans="2:10" x14ac:dyDescent="0.25">
      <c r="B360" s="65" t="s">
        <v>1094</v>
      </c>
      <c r="C360">
        <f t="shared" si="56"/>
        <v>4</v>
      </c>
      <c r="D360" t="str">
        <f t="shared" si="57"/>
        <v/>
      </c>
      <c r="E360">
        <f t="shared" si="58"/>
        <v>4</v>
      </c>
      <c r="F360" t="str">
        <f t="shared" si="59"/>
        <v/>
      </c>
      <c r="G360">
        <f t="shared" si="60"/>
        <v>4</v>
      </c>
      <c r="H360" t="str">
        <f t="shared" si="61"/>
        <v/>
      </c>
      <c r="J360" t="str">
        <f t="shared" si="55"/>
        <v>--</v>
      </c>
    </row>
    <row r="361" spans="2:10" x14ac:dyDescent="0.25">
      <c r="B361" s="65">
        <v>0</v>
      </c>
      <c r="C361">
        <f t="shared" si="56"/>
        <v>4</v>
      </c>
      <c r="D361" t="str">
        <f t="shared" si="57"/>
        <v/>
      </c>
      <c r="E361">
        <f t="shared" si="58"/>
        <v>4</v>
      </c>
      <c r="F361" t="str">
        <f t="shared" si="59"/>
        <v/>
      </c>
      <c r="G361">
        <f t="shared" si="60"/>
        <v>4</v>
      </c>
      <c r="H361" t="str">
        <f t="shared" si="61"/>
        <v/>
      </c>
      <c r="J361" t="str">
        <f t="shared" si="55"/>
        <v>--</v>
      </c>
    </row>
    <row r="362" spans="2:10" x14ac:dyDescent="0.25">
      <c r="B362" s="65" t="s">
        <v>810</v>
      </c>
      <c r="C362">
        <f t="shared" si="56"/>
        <v>4</v>
      </c>
      <c r="D362" t="str">
        <f t="shared" si="57"/>
        <v/>
      </c>
      <c r="E362">
        <f t="shared" si="58"/>
        <v>4</v>
      </c>
      <c r="F362" t="str">
        <f t="shared" si="59"/>
        <v/>
      </c>
      <c r="G362">
        <f t="shared" si="60"/>
        <v>4</v>
      </c>
      <c r="H362" t="str">
        <f t="shared" si="61"/>
        <v/>
      </c>
      <c r="J362" t="str">
        <f t="shared" si="55"/>
        <v>--</v>
      </c>
    </row>
    <row r="363" spans="2:10" x14ac:dyDescent="0.25">
      <c r="B363" s="65" t="s">
        <v>811</v>
      </c>
      <c r="C363">
        <f t="shared" si="56"/>
        <v>4</v>
      </c>
      <c r="D363" t="str">
        <f t="shared" si="57"/>
        <v/>
      </c>
      <c r="E363">
        <f t="shared" si="58"/>
        <v>4</v>
      </c>
      <c r="F363" t="str">
        <f t="shared" si="59"/>
        <v/>
      </c>
      <c r="G363">
        <f t="shared" si="60"/>
        <v>4</v>
      </c>
      <c r="H363" t="str">
        <f t="shared" si="61"/>
        <v/>
      </c>
      <c r="J363" t="str">
        <f t="shared" si="55"/>
        <v>--</v>
      </c>
    </row>
    <row r="364" spans="2:10" x14ac:dyDescent="0.25">
      <c r="B364" s="65">
        <v>0.79166666666666663</v>
      </c>
      <c r="C364">
        <f t="shared" si="56"/>
        <v>4</v>
      </c>
      <c r="D364" t="str">
        <f t="shared" si="57"/>
        <v/>
      </c>
      <c r="E364">
        <f t="shared" si="58"/>
        <v>4</v>
      </c>
      <c r="F364" t="str">
        <f t="shared" si="59"/>
        <v/>
      </c>
      <c r="G364">
        <f t="shared" si="60"/>
        <v>4</v>
      </c>
      <c r="H364" t="str">
        <f t="shared" si="61"/>
        <v/>
      </c>
      <c r="J364" t="str">
        <f t="shared" si="55"/>
        <v>--</v>
      </c>
    </row>
    <row r="365" spans="2:10" x14ac:dyDescent="0.25">
      <c r="B365" s="65" t="s">
        <v>1095</v>
      </c>
      <c r="C365">
        <f t="shared" si="56"/>
        <v>4</v>
      </c>
      <c r="D365" t="str">
        <f t="shared" si="57"/>
        <v/>
      </c>
      <c r="E365">
        <f t="shared" si="58"/>
        <v>4</v>
      </c>
      <c r="F365" t="str">
        <f t="shared" si="59"/>
        <v/>
      </c>
      <c r="G365">
        <f t="shared" si="60"/>
        <v>4</v>
      </c>
      <c r="H365" t="str">
        <f t="shared" si="61"/>
        <v/>
      </c>
      <c r="J365" t="str">
        <f t="shared" si="55"/>
        <v>--</v>
      </c>
    </row>
    <row r="366" spans="2:10" x14ac:dyDescent="0.25">
      <c r="B366" s="65" t="s">
        <v>1096</v>
      </c>
      <c r="C366">
        <f t="shared" si="56"/>
        <v>4</v>
      </c>
      <c r="D366" t="str">
        <f t="shared" si="57"/>
        <v/>
      </c>
      <c r="E366">
        <f t="shared" si="58"/>
        <v>4</v>
      </c>
      <c r="F366" t="str">
        <f t="shared" si="59"/>
        <v/>
      </c>
      <c r="G366">
        <f t="shared" si="60"/>
        <v>4</v>
      </c>
      <c r="H366" t="str">
        <f t="shared" si="61"/>
        <v/>
      </c>
      <c r="J366" t="str">
        <f t="shared" si="55"/>
        <v>--</v>
      </c>
    </row>
    <row r="367" spans="2:10" x14ac:dyDescent="0.25">
      <c r="B367" s="65" t="s">
        <v>907</v>
      </c>
      <c r="C367">
        <f t="shared" si="56"/>
        <v>4</v>
      </c>
      <c r="D367" t="str">
        <f t="shared" si="57"/>
        <v/>
      </c>
      <c r="E367">
        <f t="shared" si="58"/>
        <v>4</v>
      </c>
      <c r="F367" t="str">
        <f t="shared" si="59"/>
        <v/>
      </c>
      <c r="G367">
        <f t="shared" si="60"/>
        <v>4</v>
      </c>
      <c r="H367" t="str">
        <f t="shared" si="61"/>
        <v/>
      </c>
      <c r="J367" t="str">
        <f t="shared" si="55"/>
        <v>--</v>
      </c>
    </row>
    <row r="368" spans="2:10" x14ac:dyDescent="0.25">
      <c r="B368" s="65" t="s">
        <v>908</v>
      </c>
      <c r="C368">
        <f t="shared" si="56"/>
        <v>4</v>
      </c>
      <c r="D368" t="str">
        <f t="shared" si="57"/>
        <v/>
      </c>
      <c r="E368">
        <f t="shared" si="58"/>
        <v>4</v>
      </c>
      <c r="F368" t="str">
        <f t="shared" si="59"/>
        <v/>
      </c>
      <c r="G368">
        <f t="shared" si="60"/>
        <v>4</v>
      </c>
      <c r="H368" t="str">
        <f t="shared" si="61"/>
        <v/>
      </c>
      <c r="J368" t="str">
        <f t="shared" si="55"/>
        <v>--</v>
      </c>
    </row>
    <row r="369" spans="2:10" x14ac:dyDescent="0.25">
      <c r="B369" s="65">
        <v>0</v>
      </c>
      <c r="C369">
        <f t="shared" si="56"/>
        <v>4</v>
      </c>
      <c r="D369" t="str">
        <f t="shared" si="57"/>
        <v/>
      </c>
      <c r="E369">
        <f t="shared" si="58"/>
        <v>4</v>
      </c>
      <c r="F369" t="str">
        <f t="shared" si="59"/>
        <v/>
      </c>
      <c r="G369">
        <f t="shared" si="60"/>
        <v>4</v>
      </c>
      <c r="H369" t="str">
        <f t="shared" si="61"/>
        <v/>
      </c>
      <c r="J369" t="str">
        <f t="shared" si="55"/>
        <v>--</v>
      </c>
    </row>
    <row r="370" spans="2:10" x14ac:dyDescent="0.25">
      <c r="B370" s="65" t="s">
        <v>987</v>
      </c>
      <c r="C370">
        <f t="shared" si="56"/>
        <v>4</v>
      </c>
      <c r="D370" t="str">
        <f t="shared" si="57"/>
        <v/>
      </c>
      <c r="E370">
        <f t="shared" si="58"/>
        <v>4</v>
      </c>
      <c r="F370" t="str">
        <f t="shared" si="59"/>
        <v/>
      </c>
      <c r="G370">
        <f t="shared" si="60"/>
        <v>4</v>
      </c>
      <c r="H370" t="str">
        <f t="shared" si="61"/>
        <v/>
      </c>
      <c r="J370" t="str">
        <f t="shared" si="55"/>
        <v>--</v>
      </c>
    </row>
    <row r="371" spans="2:10" x14ac:dyDescent="0.25">
      <c r="B371" s="10" t="s">
        <v>1097</v>
      </c>
      <c r="C371">
        <f t="shared" si="56"/>
        <v>4</v>
      </c>
      <c r="D371" t="str">
        <f t="shared" si="57"/>
        <v/>
      </c>
      <c r="E371">
        <f t="shared" si="58"/>
        <v>4</v>
      </c>
      <c r="F371" t="str">
        <f t="shared" si="59"/>
        <v/>
      </c>
      <c r="G371">
        <f t="shared" si="60"/>
        <v>4</v>
      </c>
      <c r="H371" t="str">
        <f t="shared" si="61"/>
        <v/>
      </c>
      <c r="J371" t="str">
        <f t="shared" si="55"/>
        <v>--</v>
      </c>
    </row>
    <row r="372" spans="2:10" x14ac:dyDescent="0.25">
      <c r="B372" s="10">
        <v>-17</v>
      </c>
      <c r="C372">
        <f t="shared" si="56"/>
        <v>4</v>
      </c>
      <c r="D372" t="str">
        <f t="shared" si="57"/>
        <v/>
      </c>
      <c r="E372">
        <f t="shared" si="58"/>
        <v>4</v>
      </c>
      <c r="F372" t="str">
        <f t="shared" si="59"/>
        <v/>
      </c>
      <c r="G372">
        <f t="shared" si="60"/>
        <v>4</v>
      </c>
      <c r="H372" t="str">
        <f t="shared" si="61"/>
        <v/>
      </c>
      <c r="J372" t="str">
        <f t="shared" si="55"/>
        <v>--</v>
      </c>
    </row>
    <row r="373" spans="2:10" x14ac:dyDescent="0.25">
      <c r="B373" s="65" t="s">
        <v>1098</v>
      </c>
      <c r="C373">
        <f t="shared" si="56"/>
        <v>4</v>
      </c>
      <c r="D373" t="str">
        <f t="shared" si="57"/>
        <v/>
      </c>
      <c r="E373">
        <f t="shared" si="58"/>
        <v>4</v>
      </c>
      <c r="F373" t="str">
        <f t="shared" si="59"/>
        <v/>
      </c>
      <c r="G373">
        <f t="shared" si="60"/>
        <v>4</v>
      </c>
      <c r="H373" t="str">
        <f t="shared" si="61"/>
        <v/>
      </c>
      <c r="J373" t="str">
        <f t="shared" si="55"/>
        <v>--</v>
      </c>
    </row>
    <row r="374" spans="2:10" x14ac:dyDescent="0.25">
      <c r="B374" s="65">
        <v>0</v>
      </c>
      <c r="C374">
        <f t="shared" si="56"/>
        <v>4</v>
      </c>
      <c r="D374" t="str">
        <f t="shared" si="57"/>
        <v/>
      </c>
      <c r="E374">
        <f t="shared" si="58"/>
        <v>4</v>
      </c>
      <c r="F374" t="str">
        <f t="shared" si="59"/>
        <v/>
      </c>
      <c r="G374">
        <f t="shared" si="60"/>
        <v>4</v>
      </c>
      <c r="H374" t="str">
        <f t="shared" si="61"/>
        <v/>
      </c>
      <c r="J374" t="str">
        <f t="shared" si="55"/>
        <v>--</v>
      </c>
    </row>
    <row r="375" spans="2:10" x14ac:dyDescent="0.25">
      <c r="B375" s="65" t="s">
        <v>855</v>
      </c>
      <c r="C375">
        <f t="shared" si="56"/>
        <v>4</v>
      </c>
      <c r="D375" t="str">
        <f t="shared" si="57"/>
        <v/>
      </c>
      <c r="E375">
        <f t="shared" si="58"/>
        <v>4</v>
      </c>
      <c r="F375" t="str">
        <f t="shared" si="59"/>
        <v/>
      </c>
      <c r="G375">
        <f t="shared" si="60"/>
        <v>4</v>
      </c>
      <c r="H375" t="str">
        <f t="shared" si="61"/>
        <v/>
      </c>
      <c r="J375" t="str">
        <f t="shared" si="55"/>
        <v>--</v>
      </c>
    </row>
    <row r="376" spans="2:10" x14ac:dyDescent="0.25">
      <c r="B376" s="65" t="s">
        <v>856</v>
      </c>
      <c r="C376">
        <f t="shared" si="56"/>
        <v>4</v>
      </c>
      <c r="D376" t="str">
        <f t="shared" si="57"/>
        <v/>
      </c>
      <c r="E376">
        <f t="shared" si="58"/>
        <v>4</v>
      </c>
      <c r="F376" t="str">
        <f t="shared" si="59"/>
        <v/>
      </c>
      <c r="G376">
        <f t="shared" si="60"/>
        <v>4</v>
      </c>
      <c r="H376" t="str">
        <f t="shared" si="61"/>
        <v/>
      </c>
      <c r="J376" t="str">
        <f t="shared" si="55"/>
        <v>--</v>
      </c>
    </row>
    <row r="377" spans="2:10" x14ac:dyDescent="0.25">
      <c r="B377" s="65">
        <v>0</v>
      </c>
      <c r="C377">
        <f t="shared" si="56"/>
        <v>4</v>
      </c>
      <c r="D377" t="str">
        <f t="shared" si="57"/>
        <v/>
      </c>
      <c r="E377">
        <f t="shared" si="58"/>
        <v>4</v>
      </c>
      <c r="F377" t="str">
        <f t="shared" si="59"/>
        <v/>
      </c>
      <c r="G377">
        <f t="shared" si="60"/>
        <v>4</v>
      </c>
      <c r="H377" t="str">
        <f t="shared" si="61"/>
        <v/>
      </c>
      <c r="J377" t="str">
        <f t="shared" si="55"/>
        <v>--</v>
      </c>
    </row>
    <row r="378" spans="2:10" x14ac:dyDescent="0.25">
      <c r="B378" s="10" t="s">
        <v>987</v>
      </c>
      <c r="C378">
        <f t="shared" si="56"/>
        <v>4</v>
      </c>
      <c r="D378" t="str">
        <f t="shared" si="57"/>
        <v/>
      </c>
      <c r="E378">
        <f t="shared" si="58"/>
        <v>4</v>
      </c>
      <c r="F378" t="str">
        <f t="shared" si="59"/>
        <v/>
      </c>
      <c r="G378">
        <f t="shared" si="60"/>
        <v>4</v>
      </c>
      <c r="H378" t="str">
        <f t="shared" si="61"/>
        <v/>
      </c>
      <c r="J378" t="str">
        <f t="shared" si="55"/>
        <v>--</v>
      </c>
    </row>
    <row r="379" spans="2:10" x14ac:dyDescent="0.25">
      <c r="B379" s="10" t="s">
        <v>1099</v>
      </c>
      <c r="C379">
        <f t="shared" si="56"/>
        <v>4</v>
      </c>
      <c r="D379" t="str">
        <f t="shared" si="57"/>
        <v/>
      </c>
      <c r="E379">
        <f t="shared" si="58"/>
        <v>4</v>
      </c>
      <c r="F379" t="str">
        <f t="shared" si="59"/>
        <v/>
      </c>
      <c r="G379">
        <f t="shared" si="60"/>
        <v>4</v>
      </c>
      <c r="H379" t="str">
        <f t="shared" si="61"/>
        <v/>
      </c>
      <c r="J379" t="str">
        <f t="shared" si="55"/>
        <v>--</v>
      </c>
    </row>
    <row r="380" spans="2:10" x14ac:dyDescent="0.25">
      <c r="B380" s="65">
        <v>-5</v>
      </c>
      <c r="C380">
        <f t="shared" si="56"/>
        <v>4</v>
      </c>
      <c r="D380" t="str">
        <f t="shared" si="57"/>
        <v/>
      </c>
      <c r="E380">
        <f t="shared" si="58"/>
        <v>4</v>
      </c>
      <c r="F380" t="str">
        <f t="shared" si="59"/>
        <v/>
      </c>
      <c r="G380">
        <f t="shared" si="60"/>
        <v>4</v>
      </c>
      <c r="H380" t="str">
        <f t="shared" si="61"/>
        <v/>
      </c>
      <c r="J380" t="str">
        <f t="shared" si="55"/>
        <v>--</v>
      </c>
    </row>
    <row r="381" spans="2:10" x14ac:dyDescent="0.25">
      <c r="B381" s="65" t="s">
        <v>1100</v>
      </c>
      <c r="C381">
        <f t="shared" si="56"/>
        <v>4</v>
      </c>
      <c r="D381" t="str">
        <f t="shared" si="57"/>
        <v/>
      </c>
      <c r="E381">
        <f t="shared" si="58"/>
        <v>4</v>
      </c>
      <c r="F381" t="str">
        <f t="shared" si="59"/>
        <v/>
      </c>
      <c r="G381">
        <f t="shared" si="60"/>
        <v>4</v>
      </c>
      <c r="H381" t="str">
        <f t="shared" si="61"/>
        <v/>
      </c>
      <c r="J381" t="str">
        <f t="shared" si="55"/>
        <v>--</v>
      </c>
    </row>
    <row r="382" spans="2:10" x14ac:dyDescent="0.25">
      <c r="B382" s="65">
        <v>0</v>
      </c>
      <c r="C382">
        <f t="shared" si="56"/>
        <v>4</v>
      </c>
      <c r="D382" t="str">
        <f t="shared" si="57"/>
        <v/>
      </c>
      <c r="E382">
        <f t="shared" si="58"/>
        <v>4</v>
      </c>
      <c r="F382" t="str">
        <f t="shared" si="59"/>
        <v/>
      </c>
      <c r="G382">
        <f t="shared" si="60"/>
        <v>4</v>
      </c>
      <c r="H382" t="str">
        <f t="shared" si="61"/>
        <v/>
      </c>
      <c r="J382" t="str">
        <f t="shared" si="55"/>
        <v>--</v>
      </c>
    </row>
    <row r="383" spans="2:10" x14ac:dyDescent="0.25">
      <c r="B383" s="65" t="s">
        <v>1101</v>
      </c>
      <c r="C383">
        <f t="shared" si="56"/>
        <v>4</v>
      </c>
      <c r="D383" t="str">
        <f t="shared" si="57"/>
        <v/>
      </c>
      <c r="E383">
        <f t="shared" si="58"/>
        <v>4</v>
      </c>
      <c r="F383" t="str">
        <f t="shared" si="59"/>
        <v/>
      </c>
      <c r="G383">
        <f t="shared" si="60"/>
        <v>4</v>
      </c>
      <c r="H383" t="str">
        <f t="shared" si="61"/>
        <v/>
      </c>
      <c r="J383" t="str">
        <f t="shared" si="55"/>
        <v>--</v>
      </c>
    </row>
    <row r="384" spans="2:10" x14ac:dyDescent="0.25">
      <c r="B384" s="65" t="s">
        <v>1102</v>
      </c>
      <c r="C384">
        <f t="shared" si="56"/>
        <v>4</v>
      </c>
      <c r="D384" t="str">
        <f t="shared" si="57"/>
        <v/>
      </c>
      <c r="E384">
        <f t="shared" si="58"/>
        <v>4</v>
      </c>
      <c r="F384" t="str">
        <f t="shared" si="59"/>
        <v/>
      </c>
      <c r="G384">
        <f t="shared" si="60"/>
        <v>4</v>
      </c>
      <c r="H384" t="str">
        <f t="shared" si="61"/>
        <v/>
      </c>
      <c r="J384" t="str">
        <f t="shared" si="55"/>
        <v>--</v>
      </c>
    </row>
    <row r="385" spans="2:10" x14ac:dyDescent="0.25">
      <c r="B385" s="10">
        <v>0</v>
      </c>
      <c r="C385">
        <f t="shared" si="56"/>
        <v>4</v>
      </c>
      <c r="D385" t="str">
        <f t="shared" si="57"/>
        <v/>
      </c>
      <c r="E385">
        <f t="shared" si="58"/>
        <v>4</v>
      </c>
      <c r="F385" t="str">
        <f t="shared" si="59"/>
        <v/>
      </c>
      <c r="G385">
        <f t="shared" si="60"/>
        <v>4</v>
      </c>
      <c r="H385" t="str">
        <f t="shared" si="61"/>
        <v/>
      </c>
      <c r="J385" t="str">
        <f t="shared" si="55"/>
        <v>--</v>
      </c>
    </row>
    <row r="386" spans="2:10" x14ac:dyDescent="0.25">
      <c r="B386" s="10" t="s">
        <v>987</v>
      </c>
      <c r="C386">
        <f t="shared" si="56"/>
        <v>4</v>
      </c>
      <c r="D386" t="str">
        <f t="shared" si="57"/>
        <v/>
      </c>
      <c r="E386">
        <f t="shared" si="58"/>
        <v>4</v>
      </c>
      <c r="F386" t="str">
        <f t="shared" si="59"/>
        <v/>
      </c>
      <c r="G386">
        <f t="shared" si="60"/>
        <v>4</v>
      </c>
      <c r="H386" t="str">
        <f t="shared" si="61"/>
        <v/>
      </c>
      <c r="J386" t="str">
        <f t="shared" ref="J386:J449" si="62">IFERROR(IF(ISNUMBER(MATCH(VLOOKUP(ROW(A385),$G$2:$H$500,2,0),AB:AB,0)),VLOOKUP(VLOOKUP(ROW(A385),$G$2:$H$500,2,0),AB:AC,2,0),VLOOKUP(ROW(A385),$G$2:$H$500,2,0)),"--")</f>
        <v>--</v>
      </c>
    </row>
    <row r="387" spans="2:10" x14ac:dyDescent="0.25">
      <c r="B387" s="65" t="s">
        <v>1103</v>
      </c>
      <c r="C387">
        <f t="shared" ref="C387:C450" si="63">IF(ISNUMBER(CODE(D387)),C386+1,C386)</f>
        <v>4</v>
      </c>
      <c r="D387" t="str">
        <f t="shared" ref="D387:D450" si="64">IF(B387&lt;0,IF(ISNUMBER(SEARCH("logo",B386)),"",B387),IF(LEFT(B387,2)="T:",MID(B387,3,LEN(B387)),""))</f>
        <v/>
      </c>
      <c r="E387">
        <f t="shared" ref="E387:E450" si="65">IF(ISNUMBER(CODE(F387)),E386+2,E386)</f>
        <v>4</v>
      </c>
      <c r="F387" t="str">
        <f t="shared" ref="F387:F450" si="66">IF(LEFT(B387,2)="T:",MID(B387,3,LEN(B387)),"")</f>
        <v/>
      </c>
      <c r="G387">
        <f t="shared" ref="G387:G450" si="67">IF(ISNUMBER(CODE(H387)),G386+1,G386)</f>
        <v>4</v>
      </c>
      <c r="H387" t="str">
        <f t="shared" ref="H387:H450" si="68">IF(ISNUMBER(CODE(D387)),B386,IF(ISNUMBER(CODE(F387)),B386,""))</f>
        <v/>
      </c>
      <c r="J387" t="str">
        <f t="shared" si="62"/>
        <v>--</v>
      </c>
    </row>
    <row r="388" spans="2:10" x14ac:dyDescent="0.25">
      <c r="B388" s="65" t="s">
        <v>1104</v>
      </c>
      <c r="C388">
        <f t="shared" si="63"/>
        <v>4</v>
      </c>
      <c r="D388" t="str">
        <f t="shared" si="64"/>
        <v/>
      </c>
      <c r="E388">
        <f t="shared" si="65"/>
        <v>4</v>
      </c>
      <c r="F388" t="str">
        <f t="shared" si="66"/>
        <v/>
      </c>
      <c r="G388">
        <f t="shared" si="67"/>
        <v>4</v>
      </c>
      <c r="H388" t="str">
        <f t="shared" si="68"/>
        <v/>
      </c>
      <c r="J388" t="str">
        <f t="shared" si="62"/>
        <v>--</v>
      </c>
    </row>
    <row r="389" spans="2:10" x14ac:dyDescent="0.25">
      <c r="B389" s="65">
        <v>0</v>
      </c>
      <c r="C389">
        <f t="shared" si="63"/>
        <v>4</v>
      </c>
      <c r="D389" t="str">
        <f t="shared" si="64"/>
        <v/>
      </c>
      <c r="E389">
        <f t="shared" si="65"/>
        <v>4</v>
      </c>
      <c r="F389" t="str">
        <f t="shared" si="66"/>
        <v/>
      </c>
      <c r="G389">
        <f t="shared" si="67"/>
        <v>4</v>
      </c>
      <c r="H389" t="str">
        <f t="shared" si="68"/>
        <v/>
      </c>
      <c r="J389" t="str">
        <f t="shared" si="62"/>
        <v>--</v>
      </c>
    </row>
    <row r="390" spans="2:10" x14ac:dyDescent="0.25">
      <c r="B390" s="65" t="s">
        <v>864</v>
      </c>
      <c r="C390">
        <f t="shared" si="63"/>
        <v>4</v>
      </c>
      <c r="D390" t="str">
        <f t="shared" si="64"/>
        <v/>
      </c>
      <c r="E390">
        <f t="shared" si="65"/>
        <v>4</v>
      </c>
      <c r="F390" t="str">
        <f t="shared" si="66"/>
        <v/>
      </c>
      <c r="G390">
        <f t="shared" si="67"/>
        <v>4</v>
      </c>
      <c r="H390" t="str">
        <f t="shared" si="68"/>
        <v/>
      </c>
      <c r="J390" t="str">
        <f t="shared" si="62"/>
        <v>--</v>
      </c>
    </row>
    <row r="391" spans="2:10" x14ac:dyDescent="0.25">
      <c r="B391" s="65" t="s">
        <v>865</v>
      </c>
      <c r="C391">
        <f t="shared" si="63"/>
        <v>4</v>
      </c>
      <c r="D391" t="str">
        <f t="shared" si="64"/>
        <v/>
      </c>
      <c r="E391">
        <f t="shared" si="65"/>
        <v>4</v>
      </c>
      <c r="F391" t="str">
        <f t="shared" si="66"/>
        <v/>
      </c>
      <c r="G391">
        <f t="shared" si="67"/>
        <v>4</v>
      </c>
      <c r="H391" t="str">
        <f t="shared" si="68"/>
        <v/>
      </c>
      <c r="J391" t="str">
        <f t="shared" si="62"/>
        <v>--</v>
      </c>
    </row>
    <row r="392" spans="2:10" x14ac:dyDescent="0.25">
      <c r="B392" s="65">
        <v>0</v>
      </c>
      <c r="C392">
        <f t="shared" si="63"/>
        <v>4</v>
      </c>
      <c r="D392" t="str">
        <f t="shared" si="64"/>
        <v/>
      </c>
      <c r="E392">
        <f t="shared" si="65"/>
        <v>4</v>
      </c>
      <c r="F392" t="str">
        <f t="shared" si="66"/>
        <v/>
      </c>
      <c r="G392">
        <f t="shared" si="67"/>
        <v>4</v>
      </c>
      <c r="H392" t="str">
        <f t="shared" si="68"/>
        <v/>
      </c>
      <c r="J392" t="str">
        <f t="shared" si="62"/>
        <v>--</v>
      </c>
    </row>
    <row r="393" spans="2:10" x14ac:dyDescent="0.25">
      <c r="B393" s="65" t="s">
        <v>987</v>
      </c>
      <c r="C393">
        <f t="shared" si="63"/>
        <v>4</v>
      </c>
      <c r="D393" t="str">
        <f t="shared" si="64"/>
        <v/>
      </c>
      <c r="E393">
        <f t="shared" si="65"/>
        <v>4</v>
      </c>
      <c r="F393" t="str">
        <f t="shared" si="66"/>
        <v/>
      </c>
      <c r="G393">
        <f t="shared" si="67"/>
        <v>4</v>
      </c>
      <c r="H393" t="str">
        <f t="shared" si="68"/>
        <v/>
      </c>
      <c r="J393" t="str">
        <f t="shared" si="62"/>
        <v>--</v>
      </c>
    </row>
    <row r="394" spans="2:10" x14ac:dyDescent="0.25">
      <c r="B394" s="65" t="s">
        <v>1105</v>
      </c>
      <c r="C394">
        <f t="shared" si="63"/>
        <v>4</v>
      </c>
      <c r="D394" t="str">
        <f t="shared" si="64"/>
        <v/>
      </c>
      <c r="E394">
        <f t="shared" si="65"/>
        <v>4</v>
      </c>
      <c r="F394" t="str">
        <f t="shared" si="66"/>
        <v/>
      </c>
      <c r="G394">
        <f t="shared" si="67"/>
        <v>4</v>
      </c>
      <c r="H394" t="str">
        <f t="shared" si="68"/>
        <v/>
      </c>
      <c r="J394" t="str">
        <f t="shared" si="62"/>
        <v>--</v>
      </c>
    </row>
    <row r="395" spans="2:10" x14ac:dyDescent="0.25">
      <c r="B395" s="65">
        <v>-11</v>
      </c>
      <c r="C395">
        <f t="shared" si="63"/>
        <v>4</v>
      </c>
      <c r="D395" t="str">
        <f t="shared" si="64"/>
        <v/>
      </c>
      <c r="E395">
        <f t="shared" si="65"/>
        <v>4</v>
      </c>
      <c r="F395" t="str">
        <f t="shared" si="66"/>
        <v/>
      </c>
      <c r="G395">
        <f t="shared" si="67"/>
        <v>4</v>
      </c>
      <c r="H395" t="str">
        <f t="shared" si="68"/>
        <v/>
      </c>
      <c r="J395" t="str">
        <f t="shared" si="62"/>
        <v>--</v>
      </c>
    </row>
    <row r="396" spans="2:10" x14ac:dyDescent="0.25">
      <c r="B396" s="10" t="s">
        <v>1106</v>
      </c>
      <c r="C396">
        <f t="shared" si="63"/>
        <v>4</v>
      </c>
      <c r="D396" t="str">
        <f t="shared" si="64"/>
        <v/>
      </c>
      <c r="E396">
        <f t="shared" si="65"/>
        <v>4</v>
      </c>
      <c r="F396" t="str">
        <f t="shared" si="66"/>
        <v/>
      </c>
      <c r="G396">
        <f t="shared" si="67"/>
        <v>4</v>
      </c>
      <c r="H396" t="str">
        <f t="shared" si="68"/>
        <v/>
      </c>
      <c r="J396" t="str">
        <f t="shared" si="62"/>
        <v>--</v>
      </c>
    </row>
    <row r="397" spans="2:10" x14ac:dyDescent="0.25">
      <c r="B397" s="65">
        <v>0</v>
      </c>
      <c r="C397">
        <f t="shared" si="63"/>
        <v>4</v>
      </c>
      <c r="D397" t="str">
        <f t="shared" si="64"/>
        <v/>
      </c>
      <c r="E397">
        <f t="shared" si="65"/>
        <v>4</v>
      </c>
      <c r="F397" t="str">
        <f t="shared" si="66"/>
        <v/>
      </c>
      <c r="G397">
        <f t="shared" si="67"/>
        <v>4</v>
      </c>
      <c r="H397" t="str">
        <f t="shared" si="68"/>
        <v/>
      </c>
      <c r="J397" t="str">
        <f t="shared" si="62"/>
        <v>--</v>
      </c>
    </row>
    <row r="398" spans="2:10" x14ac:dyDescent="0.25">
      <c r="B398" s="65" t="s">
        <v>919</v>
      </c>
      <c r="C398">
        <f t="shared" si="63"/>
        <v>4</v>
      </c>
      <c r="D398" t="str">
        <f t="shared" si="64"/>
        <v/>
      </c>
      <c r="E398">
        <f t="shared" si="65"/>
        <v>4</v>
      </c>
      <c r="F398" t="str">
        <f t="shared" si="66"/>
        <v/>
      </c>
      <c r="G398">
        <f t="shared" si="67"/>
        <v>4</v>
      </c>
      <c r="H398" t="str">
        <f t="shared" si="68"/>
        <v/>
      </c>
      <c r="J398" t="str">
        <f t="shared" si="62"/>
        <v>--</v>
      </c>
    </row>
    <row r="399" spans="2:10" x14ac:dyDescent="0.25">
      <c r="B399" s="65" t="s">
        <v>920</v>
      </c>
      <c r="C399">
        <f t="shared" si="63"/>
        <v>4</v>
      </c>
      <c r="D399" t="str">
        <f t="shared" si="64"/>
        <v/>
      </c>
      <c r="E399">
        <f t="shared" si="65"/>
        <v>4</v>
      </c>
      <c r="F399" t="str">
        <f t="shared" si="66"/>
        <v/>
      </c>
      <c r="G399">
        <f t="shared" si="67"/>
        <v>4</v>
      </c>
      <c r="H399" t="str">
        <f t="shared" si="68"/>
        <v/>
      </c>
      <c r="J399" t="str">
        <f t="shared" si="62"/>
        <v>--</v>
      </c>
    </row>
    <row r="400" spans="2:10" x14ac:dyDescent="0.25">
      <c r="B400" s="10">
        <v>0</v>
      </c>
      <c r="C400">
        <f t="shared" si="63"/>
        <v>4</v>
      </c>
      <c r="D400" t="str">
        <f t="shared" si="64"/>
        <v/>
      </c>
      <c r="E400">
        <f t="shared" si="65"/>
        <v>4</v>
      </c>
      <c r="F400" t="str">
        <f t="shared" si="66"/>
        <v/>
      </c>
      <c r="G400">
        <f t="shared" si="67"/>
        <v>4</v>
      </c>
      <c r="H400" t="str">
        <f t="shared" si="68"/>
        <v/>
      </c>
      <c r="J400" t="str">
        <f t="shared" si="62"/>
        <v>--</v>
      </c>
    </row>
    <row r="401" spans="2:10" x14ac:dyDescent="0.25">
      <c r="B401" s="65" t="s">
        <v>987</v>
      </c>
      <c r="C401">
        <f t="shared" si="63"/>
        <v>4</v>
      </c>
      <c r="D401" t="str">
        <f t="shared" si="64"/>
        <v/>
      </c>
      <c r="E401">
        <f t="shared" si="65"/>
        <v>4</v>
      </c>
      <c r="F401" t="str">
        <f t="shared" si="66"/>
        <v/>
      </c>
      <c r="G401">
        <f t="shared" si="67"/>
        <v>4</v>
      </c>
      <c r="H401" t="str">
        <f t="shared" si="68"/>
        <v/>
      </c>
      <c r="J401" t="str">
        <f t="shared" si="62"/>
        <v>--</v>
      </c>
    </row>
    <row r="402" spans="2:10" x14ac:dyDescent="0.25">
      <c r="B402" s="65" t="s">
        <v>1107</v>
      </c>
      <c r="C402">
        <f t="shared" si="63"/>
        <v>4</v>
      </c>
      <c r="D402" t="str">
        <f t="shared" si="64"/>
        <v/>
      </c>
      <c r="E402">
        <f t="shared" si="65"/>
        <v>4</v>
      </c>
      <c r="F402" t="str">
        <f t="shared" si="66"/>
        <v/>
      </c>
      <c r="G402">
        <f t="shared" si="67"/>
        <v>4</v>
      </c>
      <c r="H402" t="str">
        <f t="shared" si="68"/>
        <v/>
      </c>
      <c r="J402" t="str">
        <f t="shared" si="62"/>
        <v>--</v>
      </c>
    </row>
    <row r="403" spans="2:10" x14ac:dyDescent="0.25">
      <c r="B403" s="65" t="s">
        <v>1108</v>
      </c>
      <c r="C403">
        <f t="shared" si="63"/>
        <v>4</v>
      </c>
      <c r="D403" t="str">
        <f t="shared" si="64"/>
        <v/>
      </c>
      <c r="E403">
        <f t="shared" si="65"/>
        <v>4</v>
      </c>
      <c r="F403" t="str">
        <f t="shared" si="66"/>
        <v/>
      </c>
      <c r="G403">
        <f t="shared" si="67"/>
        <v>4</v>
      </c>
      <c r="H403" t="str">
        <f t="shared" si="68"/>
        <v/>
      </c>
      <c r="J403" t="str">
        <f t="shared" si="62"/>
        <v>--</v>
      </c>
    </row>
    <row r="404" spans="2:10" x14ac:dyDescent="0.25">
      <c r="B404" s="65">
        <v>0</v>
      </c>
      <c r="C404">
        <f t="shared" si="63"/>
        <v>4</v>
      </c>
      <c r="D404" t="str">
        <f t="shared" si="64"/>
        <v/>
      </c>
      <c r="E404">
        <f t="shared" si="65"/>
        <v>4</v>
      </c>
      <c r="F404" t="str">
        <f t="shared" si="66"/>
        <v/>
      </c>
      <c r="G404">
        <f t="shared" si="67"/>
        <v>4</v>
      </c>
      <c r="H404" t="str">
        <f t="shared" si="68"/>
        <v/>
      </c>
      <c r="J404" t="str">
        <f t="shared" si="62"/>
        <v>--</v>
      </c>
    </row>
    <row r="405" spans="2:10" x14ac:dyDescent="0.25">
      <c r="B405" s="10" t="s">
        <v>928</v>
      </c>
      <c r="C405">
        <f t="shared" si="63"/>
        <v>4</v>
      </c>
      <c r="D405" t="str">
        <f t="shared" si="64"/>
        <v/>
      </c>
      <c r="E405">
        <f t="shared" si="65"/>
        <v>4</v>
      </c>
      <c r="F405" t="str">
        <f t="shared" si="66"/>
        <v/>
      </c>
      <c r="G405">
        <f t="shared" si="67"/>
        <v>4</v>
      </c>
      <c r="H405" t="str">
        <f t="shared" si="68"/>
        <v/>
      </c>
      <c r="J405" t="str">
        <f t="shared" si="62"/>
        <v>--</v>
      </c>
    </row>
    <row r="406" spans="2:10" x14ac:dyDescent="0.25">
      <c r="B406" s="10" t="s">
        <v>676</v>
      </c>
      <c r="C406">
        <f t="shared" si="63"/>
        <v>4</v>
      </c>
      <c r="D406" t="str">
        <f t="shared" si="64"/>
        <v/>
      </c>
      <c r="E406">
        <f t="shared" si="65"/>
        <v>4</v>
      </c>
      <c r="F406" t="str">
        <f t="shared" si="66"/>
        <v/>
      </c>
      <c r="G406">
        <f t="shared" si="67"/>
        <v>4</v>
      </c>
      <c r="H406" t="str">
        <f t="shared" si="68"/>
        <v/>
      </c>
      <c r="J406" t="str">
        <f t="shared" si="62"/>
        <v>--</v>
      </c>
    </row>
    <row r="407" spans="2:10" x14ac:dyDescent="0.25">
      <c r="B407" s="65">
        <v>0</v>
      </c>
      <c r="C407">
        <f t="shared" si="63"/>
        <v>4</v>
      </c>
      <c r="D407" t="str">
        <f t="shared" si="64"/>
        <v/>
      </c>
      <c r="E407">
        <f t="shared" si="65"/>
        <v>4</v>
      </c>
      <c r="F407" t="str">
        <f t="shared" si="66"/>
        <v/>
      </c>
      <c r="G407">
        <f t="shared" si="67"/>
        <v>4</v>
      </c>
      <c r="H407" t="str">
        <f t="shared" si="68"/>
        <v/>
      </c>
      <c r="J407" t="str">
        <f t="shared" si="62"/>
        <v>--</v>
      </c>
    </row>
    <row r="408" spans="2:10" x14ac:dyDescent="0.25">
      <c r="B408" s="65" t="s">
        <v>987</v>
      </c>
      <c r="C408">
        <f t="shared" si="63"/>
        <v>4</v>
      </c>
      <c r="D408" t="str">
        <f t="shared" si="64"/>
        <v/>
      </c>
      <c r="E408">
        <f t="shared" si="65"/>
        <v>4</v>
      </c>
      <c r="F408" t="str">
        <f t="shared" si="66"/>
        <v/>
      </c>
      <c r="G408">
        <f t="shared" si="67"/>
        <v>4</v>
      </c>
      <c r="H408" t="str">
        <f t="shared" si="68"/>
        <v/>
      </c>
      <c r="J408" t="str">
        <f t="shared" si="62"/>
        <v>--</v>
      </c>
    </row>
    <row r="409" spans="2:10" x14ac:dyDescent="0.25">
      <c r="B409" s="65" t="s">
        <v>1109</v>
      </c>
      <c r="C409">
        <f t="shared" si="63"/>
        <v>4</v>
      </c>
      <c r="D409" t="str">
        <f t="shared" si="64"/>
        <v/>
      </c>
      <c r="E409">
        <f t="shared" si="65"/>
        <v>4</v>
      </c>
      <c r="F409" t="str">
        <f t="shared" si="66"/>
        <v/>
      </c>
      <c r="G409">
        <f t="shared" si="67"/>
        <v>4</v>
      </c>
      <c r="H409" t="str">
        <f t="shared" si="68"/>
        <v/>
      </c>
      <c r="J409" t="str">
        <f t="shared" si="62"/>
        <v>--</v>
      </c>
    </row>
    <row r="410" spans="2:10" x14ac:dyDescent="0.25">
      <c r="B410" s="10" t="s">
        <v>1110</v>
      </c>
      <c r="C410">
        <f t="shared" si="63"/>
        <v>4</v>
      </c>
      <c r="D410" t="str">
        <f t="shared" si="64"/>
        <v/>
      </c>
      <c r="E410">
        <f t="shared" si="65"/>
        <v>4</v>
      </c>
      <c r="F410" t="str">
        <f t="shared" si="66"/>
        <v/>
      </c>
      <c r="G410">
        <f t="shared" si="67"/>
        <v>4</v>
      </c>
      <c r="H410" t="str">
        <f t="shared" si="68"/>
        <v/>
      </c>
      <c r="J410" t="str">
        <f t="shared" si="62"/>
        <v>--</v>
      </c>
    </row>
    <row r="411" spans="2:10" x14ac:dyDescent="0.25">
      <c r="B411" s="10">
        <v>0</v>
      </c>
      <c r="C411">
        <f t="shared" si="63"/>
        <v>4</v>
      </c>
      <c r="D411" t="str">
        <f t="shared" si="64"/>
        <v/>
      </c>
      <c r="E411">
        <f t="shared" si="65"/>
        <v>4</v>
      </c>
      <c r="F411" t="str">
        <f t="shared" si="66"/>
        <v/>
      </c>
      <c r="G411">
        <f t="shared" si="67"/>
        <v>4</v>
      </c>
      <c r="H411" t="str">
        <f t="shared" si="68"/>
        <v/>
      </c>
      <c r="J411" t="str">
        <f t="shared" si="62"/>
        <v>--</v>
      </c>
    </row>
    <row r="412" spans="2:10" x14ac:dyDescent="0.25">
      <c r="B412" s="65" t="s">
        <v>880</v>
      </c>
      <c r="C412">
        <f t="shared" si="63"/>
        <v>4</v>
      </c>
      <c r="D412" t="str">
        <f t="shared" si="64"/>
        <v/>
      </c>
      <c r="E412">
        <f t="shared" si="65"/>
        <v>4</v>
      </c>
      <c r="F412" t="str">
        <f t="shared" si="66"/>
        <v/>
      </c>
      <c r="G412">
        <f t="shared" si="67"/>
        <v>4</v>
      </c>
      <c r="H412" t="str">
        <f t="shared" si="68"/>
        <v/>
      </c>
      <c r="J412" t="str">
        <f t="shared" si="62"/>
        <v>--</v>
      </c>
    </row>
    <row r="413" spans="2:10" x14ac:dyDescent="0.25">
      <c r="B413" s="10" t="s">
        <v>881</v>
      </c>
      <c r="C413">
        <f t="shared" si="63"/>
        <v>4</v>
      </c>
      <c r="D413" t="str">
        <f t="shared" si="64"/>
        <v/>
      </c>
      <c r="E413">
        <f t="shared" si="65"/>
        <v>4</v>
      </c>
      <c r="F413" t="str">
        <f t="shared" si="66"/>
        <v/>
      </c>
      <c r="G413">
        <f t="shared" si="67"/>
        <v>4</v>
      </c>
      <c r="H413" t="str">
        <f t="shared" si="68"/>
        <v/>
      </c>
      <c r="J413" t="str">
        <f t="shared" si="62"/>
        <v>--</v>
      </c>
    </row>
    <row r="414" spans="2:10" x14ac:dyDescent="0.25">
      <c r="B414" s="65">
        <v>0</v>
      </c>
      <c r="C414">
        <f t="shared" si="63"/>
        <v>4</v>
      </c>
      <c r="D414" t="str">
        <f t="shared" si="64"/>
        <v/>
      </c>
      <c r="E414">
        <f t="shared" si="65"/>
        <v>4</v>
      </c>
      <c r="F414" t="str">
        <f t="shared" si="66"/>
        <v/>
      </c>
      <c r="G414">
        <f t="shared" si="67"/>
        <v>4</v>
      </c>
      <c r="H414" t="str">
        <f t="shared" si="68"/>
        <v/>
      </c>
      <c r="J414" t="str">
        <f t="shared" si="62"/>
        <v>--</v>
      </c>
    </row>
    <row r="415" spans="2:10" x14ac:dyDescent="0.25">
      <c r="B415" s="65" t="s">
        <v>987</v>
      </c>
      <c r="C415">
        <f t="shared" si="63"/>
        <v>4</v>
      </c>
      <c r="D415" t="str">
        <f t="shared" si="64"/>
        <v/>
      </c>
      <c r="E415">
        <f t="shared" si="65"/>
        <v>4</v>
      </c>
      <c r="F415" t="str">
        <f t="shared" si="66"/>
        <v/>
      </c>
      <c r="G415">
        <f t="shared" si="67"/>
        <v>4</v>
      </c>
      <c r="H415" t="str">
        <f t="shared" si="68"/>
        <v/>
      </c>
      <c r="J415" t="str">
        <f t="shared" si="62"/>
        <v>--</v>
      </c>
    </row>
    <row r="416" spans="2:10" x14ac:dyDescent="0.25">
      <c r="B416" s="65" t="s">
        <v>1111</v>
      </c>
      <c r="C416">
        <f t="shared" si="63"/>
        <v>4</v>
      </c>
      <c r="D416" t="str">
        <f t="shared" si="64"/>
        <v/>
      </c>
      <c r="E416">
        <f t="shared" si="65"/>
        <v>4</v>
      </c>
      <c r="F416" t="str">
        <f t="shared" si="66"/>
        <v/>
      </c>
      <c r="G416">
        <f t="shared" si="67"/>
        <v>4</v>
      </c>
      <c r="H416" t="str">
        <f t="shared" si="68"/>
        <v/>
      </c>
      <c r="J416" t="str">
        <f t="shared" si="62"/>
        <v>--</v>
      </c>
    </row>
    <row r="417" spans="2:10" x14ac:dyDescent="0.25">
      <c r="B417" s="10" t="s">
        <v>685</v>
      </c>
      <c r="C417">
        <f t="shared" si="63"/>
        <v>4</v>
      </c>
      <c r="D417" t="str">
        <f t="shared" si="64"/>
        <v/>
      </c>
      <c r="E417">
        <f t="shared" si="65"/>
        <v>4</v>
      </c>
      <c r="F417" t="str">
        <f t="shared" si="66"/>
        <v/>
      </c>
      <c r="G417">
        <f t="shared" si="67"/>
        <v>4</v>
      </c>
      <c r="H417" t="str">
        <f t="shared" si="68"/>
        <v/>
      </c>
      <c r="J417" t="str">
        <f t="shared" si="62"/>
        <v>--</v>
      </c>
    </row>
    <row r="418" spans="2:10" x14ac:dyDescent="0.25">
      <c r="B418" s="10">
        <v>0</v>
      </c>
      <c r="C418">
        <f t="shared" si="63"/>
        <v>4</v>
      </c>
      <c r="D418" t="str">
        <f t="shared" si="64"/>
        <v/>
      </c>
      <c r="E418">
        <f t="shared" si="65"/>
        <v>4</v>
      </c>
      <c r="F418" t="str">
        <f t="shared" si="66"/>
        <v/>
      </c>
      <c r="G418">
        <f t="shared" si="67"/>
        <v>4</v>
      </c>
      <c r="H418" t="str">
        <f t="shared" si="68"/>
        <v/>
      </c>
      <c r="J418" t="str">
        <f t="shared" si="62"/>
        <v>--</v>
      </c>
    </row>
    <row r="419" spans="2:10" x14ac:dyDescent="0.25">
      <c r="B419" s="65"/>
      <c r="C419">
        <f t="shared" si="63"/>
        <v>4</v>
      </c>
      <c r="D419" t="str">
        <f t="shared" si="64"/>
        <v/>
      </c>
      <c r="E419">
        <f t="shared" si="65"/>
        <v>4</v>
      </c>
      <c r="F419" t="str">
        <f t="shared" si="66"/>
        <v/>
      </c>
      <c r="G419">
        <f t="shared" si="67"/>
        <v>4</v>
      </c>
      <c r="H419" t="str">
        <f t="shared" si="68"/>
        <v/>
      </c>
      <c r="J419" t="str">
        <f t="shared" si="62"/>
        <v>--</v>
      </c>
    </row>
    <row r="420" spans="2:10" x14ac:dyDescent="0.25">
      <c r="C420">
        <f t="shared" si="63"/>
        <v>4</v>
      </c>
      <c r="D420" t="str">
        <f t="shared" si="64"/>
        <v/>
      </c>
      <c r="E420">
        <f t="shared" si="65"/>
        <v>4</v>
      </c>
      <c r="F420" t="str">
        <f t="shared" si="66"/>
        <v/>
      </c>
      <c r="G420">
        <f t="shared" si="67"/>
        <v>4</v>
      </c>
      <c r="H420" t="str">
        <f t="shared" si="68"/>
        <v/>
      </c>
      <c r="J420" t="str">
        <f t="shared" si="62"/>
        <v>--</v>
      </c>
    </row>
    <row r="421" spans="2:10" x14ac:dyDescent="0.25">
      <c r="B421" s="65"/>
      <c r="C421">
        <f t="shared" si="63"/>
        <v>4</v>
      </c>
      <c r="D421" t="str">
        <f t="shared" si="64"/>
        <v/>
      </c>
      <c r="E421">
        <f t="shared" si="65"/>
        <v>4</v>
      </c>
      <c r="F421" t="str">
        <f t="shared" si="66"/>
        <v/>
      </c>
      <c r="G421">
        <f t="shared" si="67"/>
        <v>4</v>
      </c>
      <c r="H421" t="str">
        <f t="shared" si="68"/>
        <v/>
      </c>
      <c r="J421" t="str">
        <f t="shared" si="62"/>
        <v>--</v>
      </c>
    </row>
    <row r="422" spans="2:10" x14ac:dyDescent="0.25">
      <c r="B422" s="65"/>
      <c r="C422">
        <f t="shared" si="63"/>
        <v>4</v>
      </c>
      <c r="D422" t="str">
        <f t="shared" si="64"/>
        <v/>
      </c>
      <c r="E422">
        <f t="shared" si="65"/>
        <v>4</v>
      </c>
      <c r="F422" t="str">
        <f t="shared" si="66"/>
        <v/>
      </c>
      <c r="G422">
        <f t="shared" si="67"/>
        <v>4</v>
      </c>
      <c r="H422" t="str">
        <f t="shared" si="68"/>
        <v/>
      </c>
      <c r="J422" t="str">
        <f t="shared" si="62"/>
        <v>--</v>
      </c>
    </row>
    <row r="423" spans="2:10" x14ac:dyDescent="0.25">
      <c r="C423">
        <f t="shared" si="63"/>
        <v>4</v>
      </c>
      <c r="D423" t="str">
        <f t="shared" si="64"/>
        <v/>
      </c>
      <c r="E423">
        <f t="shared" si="65"/>
        <v>4</v>
      </c>
      <c r="F423" t="str">
        <f t="shared" si="66"/>
        <v/>
      </c>
      <c r="G423">
        <f t="shared" si="67"/>
        <v>4</v>
      </c>
      <c r="H423" t="str">
        <f t="shared" si="68"/>
        <v/>
      </c>
      <c r="J423" t="str">
        <f t="shared" si="62"/>
        <v>--</v>
      </c>
    </row>
    <row r="424" spans="2:10" x14ac:dyDescent="0.25">
      <c r="C424">
        <f t="shared" si="63"/>
        <v>4</v>
      </c>
      <c r="D424" t="str">
        <f t="shared" si="64"/>
        <v/>
      </c>
      <c r="E424">
        <f t="shared" si="65"/>
        <v>4</v>
      </c>
      <c r="F424" t="str">
        <f t="shared" si="66"/>
        <v/>
      </c>
      <c r="G424">
        <f t="shared" si="67"/>
        <v>4</v>
      </c>
      <c r="H424" t="str">
        <f t="shared" si="68"/>
        <v/>
      </c>
      <c r="J424" t="str">
        <f t="shared" si="62"/>
        <v>--</v>
      </c>
    </row>
    <row r="425" spans="2:10" x14ac:dyDescent="0.25">
      <c r="C425">
        <f t="shared" si="63"/>
        <v>4</v>
      </c>
      <c r="D425" t="str">
        <f t="shared" si="64"/>
        <v/>
      </c>
      <c r="E425">
        <f t="shared" si="65"/>
        <v>4</v>
      </c>
      <c r="F425" t="str">
        <f t="shared" si="66"/>
        <v/>
      </c>
      <c r="G425">
        <f t="shared" si="67"/>
        <v>4</v>
      </c>
      <c r="H425" t="str">
        <f t="shared" si="68"/>
        <v/>
      </c>
      <c r="J425" t="str">
        <f t="shared" si="62"/>
        <v>--</v>
      </c>
    </row>
    <row r="426" spans="2:10" x14ac:dyDescent="0.25">
      <c r="B426" s="65"/>
      <c r="C426">
        <f t="shared" si="63"/>
        <v>4</v>
      </c>
      <c r="D426" t="str">
        <f t="shared" si="64"/>
        <v/>
      </c>
      <c r="E426">
        <f t="shared" si="65"/>
        <v>4</v>
      </c>
      <c r="F426" t="str">
        <f t="shared" si="66"/>
        <v/>
      </c>
      <c r="G426">
        <f t="shared" si="67"/>
        <v>4</v>
      </c>
      <c r="H426" t="str">
        <f t="shared" si="68"/>
        <v/>
      </c>
      <c r="J426" t="str">
        <f t="shared" si="62"/>
        <v>--</v>
      </c>
    </row>
    <row r="427" spans="2:10" x14ac:dyDescent="0.25">
      <c r="C427">
        <f t="shared" si="63"/>
        <v>4</v>
      </c>
      <c r="D427" t="str">
        <f t="shared" si="64"/>
        <v/>
      </c>
      <c r="E427">
        <f t="shared" si="65"/>
        <v>4</v>
      </c>
      <c r="F427" t="str">
        <f t="shared" si="66"/>
        <v/>
      </c>
      <c r="G427">
        <f t="shared" si="67"/>
        <v>4</v>
      </c>
      <c r="H427" t="str">
        <f t="shared" si="68"/>
        <v/>
      </c>
      <c r="J427" t="str">
        <f t="shared" si="62"/>
        <v>--</v>
      </c>
    </row>
    <row r="428" spans="2:10" x14ac:dyDescent="0.25">
      <c r="B428" s="65"/>
      <c r="C428">
        <f t="shared" si="63"/>
        <v>4</v>
      </c>
      <c r="D428" t="str">
        <f t="shared" si="64"/>
        <v/>
      </c>
      <c r="E428">
        <f t="shared" si="65"/>
        <v>4</v>
      </c>
      <c r="F428" t="str">
        <f t="shared" si="66"/>
        <v/>
      </c>
      <c r="G428">
        <f t="shared" si="67"/>
        <v>4</v>
      </c>
      <c r="H428" t="str">
        <f t="shared" si="68"/>
        <v/>
      </c>
      <c r="J428" t="str">
        <f t="shared" si="62"/>
        <v>--</v>
      </c>
    </row>
    <row r="429" spans="2:10" x14ac:dyDescent="0.25">
      <c r="B429" s="65"/>
      <c r="C429">
        <f t="shared" si="63"/>
        <v>4</v>
      </c>
      <c r="D429" t="str">
        <f t="shared" si="64"/>
        <v/>
      </c>
      <c r="E429">
        <f t="shared" si="65"/>
        <v>4</v>
      </c>
      <c r="F429" t="str">
        <f t="shared" si="66"/>
        <v/>
      </c>
      <c r="G429">
        <f t="shared" si="67"/>
        <v>4</v>
      </c>
      <c r="H429" t="str">
        <f t="shared" si="68"/>
        <v/>
      </c>
      <c r="J429" t="str">
        <f t="shared" si="62"/>
        <v>--</v>
      </c>
    </row>
    <row r="430" spans="2:10" x14ac:dyDescent="0.25">
      <c r="C430">
        <f t="shared" si="63"/>
        <v>4</v>
      </c>
      <c r="D430" t="str">
        <f t="shared" si="64"/>
        <v/>
      </c>
      <c r="E430">
        <f t="shared" si="65"/>
        <v>4</v>
      </c>
      <c r="F430" t="str">
        <f t="shared" si="66"/>
        <v/>
      </c>
      <c r="G430">
        <f t="shared" si="67"/>
        <v>4</v>
      </c>
      <c r="H430" t="str">
        <f t="shared" si="68"/>
        <v/>
      </c>
      <c r="J430" t="str">
        <f t="shared" si="62"/>
        <v>--</v>
      </c>
    </row>
    <row r="431" spans="2:10" x14ac:dyDescent="0.25">
      <c r="C431">
        <f t="shared" si="63"/>
        <v>4</v>
      </c>
      <c r="D431" t="str">
        <f t="shared" si="64"/>
        <v/>
      </c>
      <c r="E431">
        <f t="shared" si="65"/>
        <v>4</v>
      </c>
      <c r="F431" t="str">
        <f t="shared" si="66"/>
        <v/>
      </c>
      <c r="G431">
        <f t="shared" si="67"/>
        <v>4</v>
      </c>
      <c r="H431" t="str">
        <f t="shared" si="68"/>
        <v/>
      </c>
      <c r="J431" t="str">
        <f t="shared" si="62"/>
        <v>--</v>
      </c>
    </row>
    <row r="432" spans="2:10" x14ac:dyDescent="0.25">
      <c r="C432">
        <f t="shared" si="63"/>
        <v>4</v>
      </c>
      <c r="D432" t="str">
        <f t="shared" si="64"/>
        <v/>
      </c>
      <c r="E432">
        <f t="shared" si="65"/>
        <v>4</v>
      </c>
      <c r="F432" t="str">
        <f t="shared" si="66"/>
        <v/>
      </c>
      <c r="G432">
        <f t="shared" si="67"/>
        <v>4</v>
      </c>
      <c r="H432" t="str">
        <f t="shared" si="68"/>
        <v/>
      </c>
      <c r="J432" t="str">
        <f t="shared" si="62"/>
        <v>--</v>
      </c>
    </row>
    <row r="433" spans="2:10" x14ac:dyDescent="0.25">
      <c r="C433">
        <f t="shared" si="63"/>
        <v>4</v>
      </c>
      <c r="D433" t="str">
        <f t="shared" si="64"/>
        <v/>
      </c>
      <c r="E433">
        <f t="shared" si="65"/>
        <v>4</v>
      </c>
      <c r="F433" t="str">
        <f t="shared" si="66"/>
        <v/>
      </c>
      <c r="G433">
        <f t="shared" si="67"/>
        <v>4</v>
      </c>
      <c r="H433" t="str">
        <f t="shared" si="68"/>
        <v/>
      </c>
      <c r="J433" t="str">
        <f t="shared" si="62"/>
        <v>--</v>
      </c>
    </row>
    <row r="434" spans="2:10" x14ac:dyDescent="0.25">
      <c r="C434">
        <f t="shared" si="63"/>
        <v>4</v>
      </c>
      <c r="D434" t="str">
        <f t="shared" si="64"/>
        <v/>
      </c>
      <c r="E434">
        <f t="shared" si="65"/>
        <v>4</v>
      </c>
      <c r="F434" t="str">
        <f t="shared" si="66"/>
        <v/>
      </c>
      <c r="G434">
        <f t="shared" si="67"/>
        <v>4</v>
      </c>
      <c r="H434" t="str">
        <f t="shared" si="68"/>
        <v/>
      </c>
      <c r="J434" t="str">
        <f t="shared" si="62"/>
        <v>--</v>
      </c>
    </row>
    <row r="435" spans="2:10" x14ac:dyDescent="0.25">
      <c r="B435" s="65"/>
      <c r="C435">
        <f t="shared" si="63"/>
        <v>4</v>
      </c>
      <c r="D435" t="str">
        <f t="shared" si="64"/>
        <v/>
      </c>
      <c r="E435">
        <f t="shared" si="65"/>
        <v>4</v>
      </c>
      <c r="F435" t="str">
        <f t="shared" si="66"/>
        <v/>
      </c>
      <c r="G435">
        <f t="shared" si="67"/>
        <v>4</v>
      </c>
      <c r="H435" t="str">
        <f t="shared" si="68"/>
        <v/>
      </c>
      <c r="J435" t="str">
        <f t="shared" si="62"/>
        <v>--</v>
      </c>
    </row>
    <row r="436" spans="2:10" x14ac:dyDescent="0.25">
      <c r="B436" s="65"/>
      <c r="C436">
        <f t="shared" si="63"/>
        <v>4</v>
      </c>
      <c r="D436" t="str">
        <f t="shared" si="64"/>
        <v/>
      </c>
      <c r="E436">
        <f t="shared" si="65"/>
        <v>4</v>
      </c>
      <c r="F436" t="str">
        <f t="shared" si="66"/>
        <v/>
      </c>
      <c r="G436">
        <f t="shared" si="67"/>
        <v>4</v>
      </c>
      <c r="H436" t="str">
        <f t="shared" si="68"/>
        <v/>
      </c>
      <c r="J436" t="str">
        <f t="shared" si="62"/>
        <v>--</v>
      </c>
    </row>
    <row r="437" spans="2:10" x14ac:dyDescent="0.25">
      <c r="C437">
        <f t="shared" si="63"/>
        <v>4</v>
      </c>
      <c r="D437" t="str">
        <f t="shared" si="64"/>
        <v/>
      </c>
      <c r="E437">
        <f t="shared" si="65"/>
        <v>4</v>
      </c>
      <c r="F437" t="str">
        <f t="shared" si="66"/>
        <v/>
      </c>
      <c r="G437">
        <f t="shared" si="67"/>
        <v>4</v>
      </c>
      <c r="H437" t="str">
        <f t="shared" si="68"/>
        <v/>
      </c>
      <c r="J437" t="str">
        <f t="shared" si="62"/>
        <v>--</v>
      </c>
    </row>
    <row r="438" spans="2:10" x14ac:dyDescent="0.25">
      <c r="C438">
        <f t="shared" si="63"/>
        <v>4</v>
      </c>
      <c r="D438" t="str">
        <f t="shared" si="64"/>
        <v/>
      </c>
      <c r="E438">
        <f t="shared" si="65"/>
        <v>4</v>
      </c>
      <c r="F438" t="str">
        <f t="shared" si="66"/>
        <v/>
      </c>
      <c r="G438">
        <f t="shared" si="67"/>
        <v>4</v>
      </c>
      <c r="H438" t="str">
        <f t="shared" si="68"/>
        <v/>
      </c>
      <c r="J438" t="str">
        <f t="shared" si="62"/>
        <v>--</v>
      </c>
    </row>
    <row r="439" spans="2:10" x14ac:dyDescent="0.25">
      <c r="C439">
        <f t="shared" si="63"/>
        <v>4</v>
      </c>
      <c r="D439" t="str">
        <f t="shared" si="64"/>
        <v/>
      </c>
      <c r="E439">
        <f t="shared" si="65"/>
        <v>4</v>
      </c>
      <c r="F439" t="str">
        <f t="shared" si="66"/>
        <v/>
      </c>
      <c r="G439">
        <f t="shared" si="67"/>
        <v>4</v>
      </c>
      <c r="H439" t="str">
        <f t="shared" si="68"/>
        <v/>
      </c>
      <c r="J439" t="str">
        <f t="shared" si="62"/>
        <v>--</v>
      </c>
    </row>
    <row r="440" spans="2:10" x14ac:dyDescent="0.25">
      <c r="C440">
        <f t="shared" si="63"/>
        <v>4</v>
      </c>
      <c r="D440" t="str">
        <f t="shared" si="64"/>
        <v/>
      </c>
      <c r="E440">
        <f t="shared" si="65"/>
        <v>4</v>
      </c>
      <c r="F440" t="str">
        <f t="shared" si="66"/>
        <v/>
      </c>
      <c r="G440">
        <f t="shared" si="67"/>
        <v>4</v>
      </c>
      <c r="H440" t="str">
        <f t="shared" si="68"/>
        <v/>
      </c>
      <c r="J440" t="str">
        <f t="shared" si="62"/>
        <v>--</v>
      </c>
    </row>
    <row r="441" spans="2:10" x14ac:dyDescent="0.25">
      <c r="C441">
        <f t="shared" si="63"/>
        <v>4</v>
      </c>
      <c r="D441" t="str">
        <f t="shared" si="64"/>
        <v/>
      </c>
      <c r="E441">
        <f t="shared" si="65"/>
        <v>4</v>
      </c>
      <c r="F441" t="str">
        <f t="shared" si="66"/>
        <v/>
      </c>
      <c r="G441">
        <f t="shared" si="67"/>
        <v>4</v>
      </c>
      <c r="H441" t="str">
        <f t="shared" si="68"/>
        <v/>
      </c>
      <c r="J441" t="str">
        <f t="shared" si="62"/>
        <v>--</v>
      </c>
    </row>
    <row r="442" spans="2:10" x14ac:dyDescent="0.25">
      <c r="B442" s="65"/>
      <c r="C442">
        <f t="shared" si="63"/>
        <v>4</v>
      </c>
      <c r="D442" t="str">
        <f t="shared" si="64"/>
        <v/>
      </c>
      <c r="E442">
        <f t="shared" si="65"/>
        <v>4</v>
      </c>
      <c r="F442" t="str">
        <f t="shared" si="66"/>
        <v/>
      </c>
      <c r="G442">
        <f t="shared" si="67"/>
        <v>4</v>
      </c>
      <c r="H442" t="str">
        <f t="shared" si="68"/>
        <v/>
      </c>
      <c r="J442" t="str">
        <f t="shared" si="62"/>
        <v>--</v>
      </c>
    </row>
    <row r="443" spans="2:10" x14ac:dyDescent="0.25">
      <c r="C443">
        <f t="shared" si="63"/>
        <v>4</v>
      </c>
      <c r="D443" t="str">
        <f t="shared" si="64"/>
        <v/>
      </c>
      <c r="E443">
        <f t="shared" si="65"/>
        <v>4</v>
      </c>
      <c r="F443" t="str">
        <f t="shared" si="66"/>
        <v/>
      </c>
      <c r="G443">
        <f t="shared" si="67"/>
        <v>4</v>
      </c>
      <c r="H443" t="str">
        <f t="shared" si="68"/>
        <v/>
      </c>
      <c r="J443" t="str">
        <f t="shared" si="62"/>
        <v>--</v>
      </c>
    </row>
    <row r="444" spans="2:10" x14ac:dyDescent="0.25">
      <c r="C444">
        <f t="shared" si="63"/>
        <v>4</v>
      </c>
      <c r="D444" t="str">
        <f t="shared" si="64"/>
        <v/>
      </c>
      <c r="E444">
        <f t="shared" si="65"/>
        <v>4</v>
      </c>
      <c r="F444" t="str">
        <f t="shared" si="66"/>
        <v/>
      </c>
      <c r="G444">
        <f t="shared" si="67"/>
        <v>4</v>
      </c>
      <c r="H444" t="str">
        <f t="shared" si="68"/>
        <v/>
      </c>
      <c r="J444" t="str">
        <f t="shared" si="62"/>
        <v>--</v>
      </c>
    </row>
    <row r="445" spans="2:10" x14ac:dyDescent="0.25">
      <c r="C445">
        <f t="shared" si="63"/>
        <v>4</v>
      </c>
      <c r="D445" t="str">
        <f t="shared" si="64"/>
        <v/>
      </c>
      <c r="E445">
        <f t="shared" si="65"/>
        <v>4</v>
      </c>
      <c r="F445" t="str">
        <f t="shared" si="66"/>
        <v/>
      </c>
      <c r="G445">
        <f t="shared" si="67"/>
        <v>4</v>
      </c>
      <c r="H445" t="str">
        <f t="shared" si="68"/>
        <v/>
      </c>
      <c r="J445" t="str">
        <f t="shared" si="62"/>
        <v>--</v>
      </c>
    </row>
    <row r="446" spans="2:10" x14ac:dyDescent="0.25">
      <c r="C446">
        <f t="shared" si="63"/>
        <v>4</v>
      </c>
      <c r="D446" t="str">
        <f t="shared" si="64"/>
        <v/>
      </c>
      <c r="E446">
        <f t="shared" si="65"/>
        <v>4</v>
      </c>
      <c r="F446" t="str">
        <f t="shared" si="66"/>
        <v/>
      </c>
      <c r="G446">
        <f t="shared" si="67"/>
        <v>4</v>
      </c>
      <c r="H446" t="str">
        <f t="shared" si="68"/>
        <v/>
      </c>
      <c r="J446" t="str">
        <f t="shared" si="62"/>
        <v>--</v>
      </c>
    </row>
    <row r="447" spans="2:10" x14ac:dyDescent="0.25">
      <c r="B447" s="65"/>
      <c r="C447">
        <f t="shared" si="63"/>
        <v>4</v>
      </c>
      <c r="D447" t="str">
        <f t="shared" si="64"/>
        <v/>
      </c>
      <c r="E447">
        <f t="shared" si="65"/>
        <v>4</v>
      </c>
      <c r="F447" t="str">
        <f t="shared" si="66"/>
        <v/>
      </c>
      <c r="G447">
        <f t="shared" si="67"/>
        <v>4</v>
      </c>
      <c r="H447" t="str">
        <f t="shared" si="68"/>
        <v/>
      </c>
      <c r="J447" t="str">
        <f t="shared" si="62"/>
        <v>--</v>
      </c>
    </row>
    <row r="448" spans="2:10" x14ac:dyDescent="0.25">
      <c r="C448">
        <f t="shared" si="63"/>
        <v>4</v>
      </c>
      <c r="D448" t="str">
        <f t="shared" si="64"/>
        <v/>
      </c>
      <c r="E448">
        <f t="shared" si="65"/>
        <v>4</v>
      </c>
      <c r="F448" t="str">
        <f t="shared" si="66"/>
        <v/>
      </c>
      <c r="G448">
        <f t="shared" si="67"/>
        <v>4</v>
      </c>
      <c r="H448" t="str">
        <f t="shared" si="68"/>
        <v/>
      </c>
      <c r="J448" t="str">
        <f t="shared" si="62"/>
        <v>--</v>
      </c>
    </row>
    <row r="449" spans="2:10" x14ac:dyDescent="0.25">
      <c r="C449">
        <f t="shared" si="63"/>
        <v>4</v>
      </c>
      <c r="D449" t="str">
        <f t="shared" si="64"/>
        <v/>
      </c>
      <c r="E449">
        <f t="shared" si="65"/>
        <v>4</v>
      </c>
      <c r="F449" t="str">
        <f t="shared" si="66"/>
        <v/>
      </c>
      <c r="G449">
        <f t="shared" si="67"/>
        <v>4</v>
      </c>
      <c r="H449" t="str">
        <f t="shared" si="68"/>
        <v/>
      </c>
      <c r="J449" t="str">
        <f t="shared" si="62"/>
        <v>--</v>
      </c>
    </row>
    <row r="450" spans="2:10" x14ac:dyDescent="0.25">
      <c r="C450">
        <f t="shared" si="63"/>
        <v>4</v>
      </c>
      <c r="D450" t="str">
        <f t="shared" si="64"/>
        <v/>
      </c>
      <c r="E450">
        <f t="shared" si="65"/>
        <v>4</v>
      </c>
      <c r="F450" t="str">
        <f t="shared" si="66"/>
        <v/>
      </c>
      <c r="G450">
        <f t="shared" si="67"/>
        <v>4</v>
      </c>
      <c r="H450" t="str">
        <f t="shared" si="68"/>
        <v/>
      </c>
      <c r="J450" t="str">
        <f t="shared" ref="J450:J480" si="69">IFERROR(IF(ISNUMBER(MATCH(VLOOKUP(ROW(A449),$G$2:$H$500,2,0),AB:AB,0)),VLOOKUP(VLOOKUP(ROW(A449),$G$2:$H$500,2,0),AB:AC,2,0),VLOOKUP(ROW(A449),$G$2:$H$500,2,0)),"--")</f>
        <v>--</v>
      </c>
    </row>
    <row r="451" spans="2:10" x14ac:dyDescent="0.25">
      <c r="C451">
        <f t="shared" ref="C451:C480" si="70">IF(ISNUMBER(CODE(D451)),C450+1,C450)</f>
        <v>4</v>
      </c>
      <c r="D451" t="str">
        <f t="shared" ref="D451:D480" si="71">IF(B451&lt;0,IF(ISNUMBER(SEARCH("logo",B450)),"",B451),IF(LEFT(B451,2)="T:",MID(B451,3,LEN(B451)),""))</f>
        <v/>
      </c>
      <c r="E451">
        <f t="shared" ref="E451:E480" si="72">IF(ISNUMBER(CODE(F451)),E450+2,E450)</f>
        <v>4</v>
      </c>
      <c r="F451" t="str">
        <f t="shared" ref="F451:F480" si="73">IF(LEFT(B451,2)="T:",MID(B451,3,LEN(B451)),"")</f>
        <v/>
      </c>
      <c r="G451">
        <f t="shared" ref="G451:G480" si="74">IF(ISNUMBER(CODE(H451)),G450+1,G450)</f>
        <v>4</v>
      </c>
      <c r="H451" t="str">
        <f t="shared" ref="H451:H480" si="75">IF(ISNUMBER(CODE(D451)),B450,IF(ISNUMBER(CODE(F451)),B450,""))</f>
        <v/>
      </c>
      <c r="J451" t="str">
        <f t="shared" si="69"/>
        <v>--</v>
      </c>
    </row>
    <row r="452" spans="2:10" x14ac:dyDescent="0.25">
      <c r="B452" s="65"/>
      <c r="C452">
        <f t="shared" si="70"/>
        <v>4</v>
      </c>
      <c r="D452" t="str">
        <f t="shared" si="71"/>
        <v/>
      </c>
      <c r="E452">
        <f t="shared" si="72"/>
        <v>4</v>
      </c>
      <c r="F452" t="str">
        <f t="shared" si="73"/>
        <v/>
      </c>
      <c r="G452">
        <f t="shared" si="74"/>
        <v>4</v>
      </c>
      <c r="H452" t="str">
        <f t="shared" si="75"/>
        <v/>
      </c>
      <c r="J452" t="str">
        <f t="shared" si="69"/>
        <v>--</v>
      </c>
    </row>
    <row r="453" spans="2:10" x14ac:dyDescent="0.25">
      <c r="C453">
        <f t="shared" si="70"/>
        <v>4</v>
      </c>
      <c r="D453" t="str">
        <f t="shared" si="71"/>
        <v/>
      </c>
      <c r="E453">
        <f t="shared" si="72"/>
        <v>4</v>
      </c>
      <c r="F453" t="str">
        <f t="shared" si="73"/>
        <v/>
      </c>
      <c r="G453">
        <f t="shared" si="74"/>
        <v>4</v>
      </c>
      <c r="H453" t="str">
        <f t="shared" si="75"/>
        <v/>
      </c>
      <c r="J453" t="str">
        <f t="shared" si="69"/>
        <v>--</v>
      </c>
    </row>
    <row r="454" spans="2:10" x14ac:dyDescent="0.25">
      <c r="C454">
        <f t="shared" si="70"/>
        <v>4</v>
      </c>
      <c r="D454" t="str">
        <f t="shared" si="71"/>
        <v/>
      </c>
      <c r="E454">
        <f t="shared" si="72"/>
        <v>4</v>
      </c>
      <c r="F454" t="str">
        <f t="shared" si="73"/>
        <v/>
      </c>
      <c r="G454">
        <f t="shared" si="74"/>
        <v>4</v>
      </c>
      <c r="H454" t="str">
        <f t="shared" si="75"/>
        <v/>
      </c>
      <c r="J454" t="str">
        <f t="shared" si="69"/>
        <v>--</v>
      </c>
    </row>
    <row r="455" spans="2:10" x14ac:dyDescent="0.25">
      <c r="C455">
        <f t="shared" si="70"/>
        <v>4</v>
      </c>
      <c r="D455" t="str">
        <f t="shared" si="71"/>
        <v/>
      </c>
      <c r="E455">
        <f t="shared" si="72"/>
        <v>4</v>
      </c>
      <c r="F455" t="str">
        <f t="shared" si="73"/>
        <v/>
      </c>
      <c r="G455">
        <f t="shared" si="74"/>
        <v>4</v>
      </c>
      <c r="H455" t="str">
        <f t="shared" si="75"/>
        <v/>
      </c>
      <c r="J455" t="str">
        <f t="shared" si="69"/>
        <v>--</v>
      </c>
    </row>
    <row r="456" spans="2:10" x14ac:dyDescent="0.25">
      <c r="C456">
        <f t="shared" si="70"/>
        <v>4</v>
      </c>
      <c r="D456" t="str">
        <f t="shared" si="71"/>
        <v/>
      </c>
      <c r="E456">
        <f t="shared" si="72"/>
        <v>4</v>
      </c>
      <c r="F456" t="str">
        <f t="shared" si="73"/>
        <v/>
      </c>
      <c r="G456">
        <f t="shared" si="74"/>
        <v>4</v>
      </c>
      <c r="H456" t="str">
        <f t="shared" si="75"/>
        <v/>
      </c>
      <c r="J456" t="str">
        <f t="shared" si="69"/>
        <v>--</v>
      </c>
    </row>
    <row r="457" spans="2:10" x14ac:dyDescent="0.25">
      <c r="B457" s="65"/>
      <c r="C457">
        <f t="shared" si="70"/>
        <v>4</v>
      </c>
      <c r="D457" t="str">
        <f t="shared" si="71"/>
        <v/>
      </c>
      <c r="E457">
        <f t="shared" si="72"/>
        <v>4</v>
      </c>
      <c r="F457" t="str">
        <f t="shared" si="73"/>
        <v/>
      </c>
      <c r="G457">
        <f t="shared" si="74"/>
        <v>4</v>
      </c>
      <c r="H457" t="str">
        <f t="shared" si="75"/>
        <v/>
      </c>
      <c r="J457" t="str">
        <f t="shared" si="69"/>
        <v>--</v>
      </c>
    </row>
    <row r="458" spans="2:10" x14ac:dyDescent="0.25">
      <c r="C458">
        <f t="shared" si="70"/>
        <v>4</v>
      </c>
      <c r="D458" t="str">
        <f t="shared" si="71"/>
        <v/>
      </c>
      <c r="E458">
        <f t="shared" si="72"/>
        <v>4</v>
      </c>
      <c r="F458" t="str">
        <f t="shared" si="73"/>
        <v/>
      </c>
      <c r="G458">
        <f t="shared" si="74"/>
        <v>4</v>
      </c>
      <c r="H458" t="str">
        <f t="shared" si="75"/>
        <v/>
      </c>
      <c r="J458" t="str">
        <f t="shared" si="69"/>
        <v>--</v>
      </c>
    </row>
    <row r="459" spans="2:10" x14ac:dyDescent="0.25">
      <c r="C459">
        <f t="shared" si="70"/>
        <v>4</v>
      </c>
      <c r="D459" t="str">
        <f t="shared" si="71"/>
        <v/>
      </c>
      <c r="E459">
        <f t="shared" si="72"/>
        <v>4</v>
      </c>
      <c r="F459" t="str">
        <f t="shared" si="73"/>
        <v/>
      </c>
      <c r="G459">
        <f t="shared" si="74"/>
        <v>4</v>
      </c>
      <c r="H459" t="str">
        <f t="shared" si="75"/>
        <v/>
      </c>
      <c r="J459" t="str">
        <f t="shared" si="69"/>
        <v>--</v>
      </c>
    </row>
    <row r="460" spans="2:10" x14ac:dyDescent="0.25">
      <c r="C460">
        <f t="shared" si="70"/>
        <v>4</v>
      </c>
      <c r="D460" t="str">
        <f t="shared" si="71"/>
        <v/>
      </c>
      <c r="E460">
        <f t="shared" si="72"/>
        <v>4</v>
      </c>
      <c r="F460" t="str">
        <f t="shared" si="73"/>
        <v/>
      </c>
      <c r="G460">
        <f t="shared" si="74"/>
        <v>4</v>
      </c>
      <c r="H460" t="str">
        <f t="shared" si="75"/>
        <v/>
      </c>
      <c r="J460" t="str">
        <f t="shared" si="69"/>
        <v>--</v>
      </c>
    </row>
    <row r="461" spans="2:10" x14ac:dyDescent="0.25">
      <c r="C461">
        <f t="shared" si="70"/>
        <v>4</v>
      </c>
      <c r="D461" t="str">
        <f t="shared" si="71"/>
        <v/>
      </c>
      <c r="E461">
        <f t="shared" si="72"/>
        <v>4</v>
      </c>
      <c r="F461" t="str">
        <f t="shared" si="73"/>
        <v/>
      </c>
      <c r="G461">
        <f t="shared" si="74"/>
        <v>4</v>
      </c>
      <c r="H461" t="str">
        <f t="shared" si="75"/>
        <v/>
      </c>
      <c r="J461" t="str">
        <f t="shared" si="69"/>
        <v>--</v>
      </c>
    </row>
    <row r="462" spans="2:10" x14ac:dyDescent="0.25">
      <c r="C462">
        <f t="shared" si="70"/>
        <v>4</v>
      </c>
      <c r="D462" t="str">
        <f t="shared" si="71"/>
        <v/>
      </c>
      <c r="E462">
        <f t="shared" si="72"/>
        <v>4</v>
      </c>
      <c r="F462" t="str">
        <f t="shared" si="73"/>
        <v/>
      </c>
      <c r="G462">
        <f t="shared" si="74"/>
        <v>4</v>
      </c>
      <c r="H462" t="str">
        <f t="shared" si="75"/>
        <v/>
      </c>
      <c r="J462" t="str">
        <f t="shared" si="69"/>
        <v>--</v>
      </c>
    </row>
    <row r="463" spans="2:10" x14ac:dyDescent="0.25">
      <c r="B463" s="65"/>
      <c r="C463">
        <f t="shared" si="70"/>
        <v>4</v>
      </c>
      <c r="D463" t="str">
        <f t="shared" si="71"/>
        <v/>
      </c>
      <c r="E463">
        <f t="shared" si="72"/>
        <v>4</v>
      </c>
      <c r="F463" t="str">
        <f t="shared" si="73"/>
        <v/>
      </c>
      <c r="G463">
        <f t="shared" si="74"/>
        <v>4</v>
      </c>
      <c r="H463" t="str">
        <f t="shared" si="75"/>
        <v/>
      </c>
      <c r="J463" t="str">
        <f t="shared" si="69"/>
        <v>--</v>
      </c>
    </row>
    <row r="464" spans="2:10" x14ac:dyDescent="0.25">
      <c r="C464">
        <f t="shared" si="70"/>
        <v>4</v>
      </c>
      <c r="D464" t="str">
        <f t="shared" si="71"/>
        <v/>
      </c>
      <c r="E464">
        <f t="shared" si="72"/>
        <v>4</v>
      </c>
      <c r="F464" t="str">
        <f t="shared" si="73"/>
        <v/>
      </c>
      <c r="G464">
        <f t="shared" si="74"/>
        <v>4</v>
      </c>
      <c r="H464" t="str">
        <f t="shared" si="75"/>
        <v/>
      </c>
      <c r="J464" t="str">
        <f t="shared" si="69"/>
        <v>--</v>
      </c>
    </row>
    <row r="465" spans="3:10" x14ac:dyDescent="0.25">
      <c r="C465">
        <f t="shared" si="70"/>
        <v>4</v>
      </c>
      <c r="D465" t="str">
        <f t="shared" si="71"/>
        <v/>
      </c>
      <c r="E465">
        <f t="shared" si="72"/>
        <v>4</v>
      </c>
      <c r="F465" t="str">
        <f t="shared" si="73"/>
        <v/>
      </c>
      <c r="G465">
        <f t="shared" si="74"/>
        <v>4</v>
      </c>
      <c r="H465" t="str">
        <f t="shared" si="75"/>
        <v/>
      </c>
      <c r="J465" t="str">
        <f t="shared" si="69"/>
        <v>--</v>
      </c>
    </row>
    <row r="466" spans="3:10" x14ac:dyDescent="0.25">
      <c r="C466">
        <f t="shared" si="70"/>
        <v>4</v>
      </c>
      <c r="D466" t="str">
        <f t="shared" si="71"/>
        <v/>
      </c>
      <c r="E466">
        <f t="shared" si="72"/>
        <v>4</v>
      </c>
      <c r="F466" t="str">
        <f t="shared" si="73"/>
        <v/>
      </c>
      <c r="G466">
        <f t="shared" si="74"/>
        <v>4</v>
      </c>
      <c r="H466" t="str">
        <f t="shared" si="75"/>
        <v/>
      </c>
      <c r="J466" t="str">
        <f t="shared" si="69"/>
        <v>--</v>
      </c>
    </row>
    <row r="467" spans="3:10" x14ac:dyDescent="0.25">
      <c r="C467">
        <f t="shared" si="70"/>
        <v>4</v>
      </c>
      <c r="D467" t="str">
        <f t="shared" si="71"/>
        <v/>
      </c>
      <c r="E467">
        <f t="shared" si="72"/>
        <v>4</v>
      </c>
      <c r="F467" t="str">
        <f t="shared" si="73"/>
        <v/>
      </c>
      <c r="G467">
        <f t="shared" si="74"/>
        <v>4</v>
      </c>
      <c r="H467" t="str">
        <f t="shared" si="75"/>
        <v/>
      </c>
      <c r="J467" t="str">
        <f t="shared" si="69"/>
        <v>--</v>
      </c>
    </row>
    <row r="468" spans="3:10" x14ac:dyDescent="0.25">
      <c r="C468">
        <f t="shared" si="70"/>
        <v>4</v>
      </c>
      <c r="D468" t="str">
        <f t="shared" si="71"/>
        <v/>
      </c>
      <c r="E468">
        <f t="shared" si="72"/>
        <v>4</v>
      </c>
      <c r="F468" t="str">
        <f t="shared" si="73"/>
        <v/>
      </c>
      <c r="G468">
        <f t="shared" si="74"/>
        <v>4</v>
      </c>
      <c r="H468" t="str">
        <f t="shared" si="75"/>
        <v/>
      </c>
      <c r="J468" t="str">
        <f t="shared" si="69"/>
        <v>--</v>
      </c>
    </row>
    <row r="469" spans="3:10" x14ac:dyDescent="0.25">
      <c r="C469">
        <f t="shared" si="70"/>
        <v>4</v>
      </c>
      <c r="D469" t="str">
        <f t="shared" si="71"/>
        <v/>
      </c>
      <c r="E469">
        <f t="shared" si="72"/>
        <v>4</v>
      </c>
      <c r="F469" t="str">
        <f t="shared" si="73"/>
        <v/>
      </c>
      <c r="G469">
        <f t="shared" si="74"/>
        <v>4</v>
      </c>
      <c r="H469" t="str">
        <f t="shared" si="75"/>
        <v/>
      </c>
      <c r="J469" t="str">
        <f t="shared" si="69"/>
        <v>--</v>
      </c>
    </row>
    <row r="470" spans="3:10" x14ac:dyDescent="0.25">
      <c r="C470">
        <f t="shared" si="70"/>
        <v>4</v>
      </c>
      <c r="D470" t="str">
        <f t="shared" si="71"/>
        <v/>
      </c>
      <c r="E470">
        <f t="shared" si="72"/>
        <v>4</v>
      </c>
      <c r="F470" t="str">
        <f t="shared" si="73"/>
        <v/>
      </c>
      <c r="G470">
        <f t="shared" si="74"/>
        <v>4</v>
      </c>
      <c r="H470" t="str">
        <f t="shared" si="75"/>
        <v/>
      </c>
      <c r="J470" t="str">
        <f t="shared" si="69"/>
        <v>--</v>
      </c>
    </row>
    <row r="471" spans="3:10" x14ac:dyDescent="0.25">
      <c r="C471">
        <f t="shared" si="70"/>
        <v>4</v>
      </c>
      <c r="D471" t="str">
        <f t="shared" si="71"/>
        <v/>
      </c>
      <c r="E471">
        <f t="shared" si="72"/>
        <v>4</v>
      </c>
      <c r="F471" t="str">
        <f t="shared" si="73"/>
        <v/>
      </c>
      <c r="G471">
        <f t="shared" si="74"/>
        <v>4</v>
      </c>
      <c r="H471" t="str">
        <f t="shared" si="75"/>
        <v/>
      </c>
      <c r="J471" t="str">
        <f t="shared" si="69"/>
        <v>--</v>
      </c>
    </row>
    <row r="472" spans="3:10" x14ac:dyDescent="0.25">
      <c r="C472">
        <f t="shared" si="70"/>
        <v>4</v>
      </c>
      <c r="D472" t="str">
        <f t="shared" si="71"/>
        <v/>
      </c>
      <c r="E472">
        <f t="shared" si="72"/>
        <v>4</v>
      </c>
      <c r="F472" t="str">
        <f t="shared" si="73"/>
        <v/>
      </c>
      <c r="G472">
        <f t="shared" si="74"/>
        <v>4</v>
      </c>
      <c r="H472" t="str">
        <f t="shared" si="75"/>
        <v/>
      </c>
      <c r="J472" t="str">
        <f t="shared" si="69"/>
        <v>--</v>
      </c>
    </row>
    <row r="473" spans="3:10" x14ac:dyDescent="0.25">
      <c r="C473">
        <f t="shared" si="70"/>
        <v>4</v>
      </c>
      <c r="D473" t="str">
        <f t="shared" si="71"/>
        <v/>
      </c>
      <c r="E473">
        <f t="shared" si="72"/>
        <v>4</v>
      </c>
      <c r="F473" t="str">
        <f t="shared" si="73"/>
        <v/>
      </c>
      <c r="G473">
        <f t="shared" si="74"/>
        <v>4</v>
      </c>
      <c r="H473" t="str">
        <f t="shared" si="75"/>
        <v/>
      </c>
      <c r="J473" t="str">
        <f t="shared" si="69"/>
        <v>--</v>
      </c>
    </row>
    <row r="474" spans="3:10" x14ac:dyDescent="0.25">
      <c r="C474">
        <f t="shared" si="70"/>
        <v>4</v>
      </c>
      <c r="D474" t="str">
        <f t="shared" si="71"/>
        <v/>
      </c>
      <c r="E474">
        <f t="shared" si="72"/>
        <v>4</v>
      </c>
      <c r="F474" t="str">
        <f t="shared" si="73"/>
        <v/>
      </c>
      <c r="G474">
        <f t="shared" si="74"/>
        <v>4</v>
      </c>
      <c r="H474" t="str">
        <f t="shared" si="75"/>
        <v/>
      </c>
      <c r="J474" t="str">
        <f t="shared" si="69"/>
        <v>--</v>
      </c>
    </row>
    <row r="475" spans="3:10" x14ac:dyDescent="0.25">
      <c r="C475">
        <f t="shared" si="70"/>
        <v>4</v>
      </c>
      <c r="D475" t="str">
        <f t="shared" si="71"/>
        <v/>
      </c>
      <c r="E475">
        <f t="shared" si="72"/>
        <v>4</v>
      </c>
      <c r="F475" t="str">
        <f t="shared" si="73"/>
        <v/>
      </c>
      <c r="G475">
        <f t="shared" si="74"/>
        <v>4</v>
      </c>
      <c r="H475" t="str">
        <f t="shared" si="75"/>
        <v/>
      </c>
      <c r="J475" t="str">
        <f t="shared" si="69"/>
        <v>--</v>
      </c>
    </row>
    <row r="476" spans="3:10" x14ac:dyDescent="0.25">
      <c r="C476">
        <f t="shared" si="70"/>
        <v>4</v>
      </c>
      <c r="D476" t="str">
        <f t="shared" si="71"/>
        <v/>
      </c>
      <c r="E476">
        <f t="shared" si="72"/>
        <v>4</v>
      </c>
      <c r="F476" t="str">
        <f t="shared" si="73"/>
        <v/>
      </c>
      <c r="G476">
        <f t="shared" si="74"/>
        <v>4</v>
      </c>
      <c r="H476" t="str">
        <f t="shared" si="75"/>
        <v/>
      </c>
      <c r="J476" t="str">
        <f t="shared" si="69"/>
        <v>--</v>
      </c>
    </row>
    <row r="477" spans="3:10" x14ac:dyDescent="0.25">
      <c r="C477">
        <f t="shared" si="70"/>
        <v>4</v>
      </c>
      <c r="D477" t="str">
        <f t="shared" si="71"/>
        <v/>
      </c>
      <c r="E477">
        <f t="shared" si="72"/>
        <v>4</v>
      </c>
      <c r="F477" t="str">
        <f t="shared" si="73"/>
        <v/>
      </c>
      <c r="G477">
        <f t="shared" si="74"/>
        <v>4</v>
      </c>
      <c r="H477" t="str">
        <f t="shared" si="75"/>
        <v/>
      </c>
      <c r="J477" t="str">
        <f t="shared" si="69"/>
        <v>--</v>
      </c>
    </row>
    <row r="478" spans="3:10" x14ac:dyDescent="0.25">
      <c r="C478">
        <f t="shared" si="70"/>
        <v>4</v>
      </c>
      <c r="D478" t="str">
        <f t="shared" si="71"/>
        <v/>
      </c>
      <c r="E478">
        <f t="shared" si="72"/>
        <v>4</v>
      </c>
      <c r="F478" t="str">
        <f t="shared" si="73"/>
        <v/>
      </c>
      <c r="G478">
        <f t="shared" si="74"/>
        <v>4</v>
      </c>
      <c r="H478" t="str">
        <f t="shared" si="75"/>
        <v/>
      </c>
      <c r="J478" t="str">
        <f t="shared" si="69"/>
        <v>--</v>
      </c>
    </row>
    <row r="479" spans="3:10" x14ac:dyDescent="0.25">
      <c r="C479">
        <f t="shared" si="70"/>
        <v>4</v>
      </c>
      <c r="D479" t="str">
        <f t="shared" si="71"/>
        <v/>
      </c>
      <c r="E479">
        <f t="shared" si="72"/>
        <v>4</v>
      </c>
      <c r="F479" t="str">
        <f t="shared" si="73"/>
        <v/>
      </c>
      <c r="G479">
        <f t="shared" si="74"/>
        <v>4</v>
      </c>
      <c r="H479" t="str">
        <f t="shared" si="75"/>
        <v/>
      </c>
      <c r="J479" t="str">
        <f t="shared" si="69"/>
        <v>--</v>
      </c>
    </row>
    <row r="480" spans="3:10" x14ac:dyDescent="0.25">
      <c r="C480">
        <f t="shared" si="70"/>
        <v>4</v>
      </c>
      <c r="D480" t="str">
        <f t="shared" si="71"/>
        <v/>
      </c>
      <c r="E480">
        <f t="shared" si="72"/>
        <v>4</v>
      </c>
      <c r="F480" t="str">
        <f t="shared" si="73"/>
        <v/>
      </c>
      <c r="G480">
        <f t="shared" si="74"/>
        <v>4</v>
      </c>
      <c r="H480" t="str">
        <f t="shared" si="75"/>
        <v/>
      </c>
      <c r="J480" t="str">
        <f t="shared" si="69"/>
        <v>--</v>
      </c>
    </row>
  </sheetData>
  <conditionalFormatting sqref="J2:J480">
    <cfRule type="expression" dxfId="38" priority="5">
      <formula>IF($T2=2,1,0)</formula>
    </cfRule>
    <cfRule type="expression" dxfId="37" priority="6">
      <formula>IF($T2=1,1,0)</formula>
    </cfRule>
  </conditionalFormatting>
  <conditionalFormatting sqref="K2:K480">
    <cfRule type="expression" dxfId="36" priority="4">
      <formula>IF($T2=1,1,0)</formula>
    </cfRule>
  </conditionalFormatting>
  <conditionalFormatting sqref="L2:L480">
    <cfRule type="expression" dxfId="35" priority="2">
      <formula>IF($T2=2,1,0)</formula>
    </cfRule>
    <cfRule type="expression" dxfId="34" priority="3">
      <formula>IF($T2=1,1,0)</formula>
    </cfRule>
  </conditionalFormatting>
  <conditionalFormatting sqref="J2:L480">
    <cfRule type="expression" dxfId="33" priority="1">
      <formula>IF(J2="--",1,0)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590"/>
  <sheetViews>
    <sheetView topLeftCell="A43" zoomScale="90" zoomScaleNormal="90" workbookViewId="0">
      <selection activeCell="T3" sqref="T3:T41"/>
    </sheetView>
  </sheetViews>
  <sheetFormatPr defaultRowHeight="15" x14ac:dyDescent="0.25"/>
  <cols>
    <col min="3" max="7" width="0" hidden="1" customWidth="1"/>
    <col min="9" max="9" width="22.140625" bestFit="1" customWidth="1"/>
    <col min="10" max="10" width="3.7109375" bestFit="1" customWidth="1"/>
    <col min="11" max="11" width="5.140625" customWidth="1"/>
    <col min="12" max="12" width="5.5703125" hidden="1" customWidth="1"/>
    <col min="13" max="13" width="44.140625" hidden="1" customWidth="1"/>
    <col min="14" max="14" width="28.7109375" hidden="1" customWidth="1"/>
    <col min="15" max="15" width="5.5703125" hidden="1" customWidth="1"/>
    <col min="16" max="16" width="0" hidden="1" customWidth="1"/>
    <col min="18" max="18" width="18.7109375" bestFit="1" customWidth="1"/>
    <col min="19" max="19" width="13.140625" bestFit="1" customWidth="1"/>
    <col min="20" max="20" width="8.85546875" bestFit="1" customWidth="1"/>
    <col min="21" max="21" width="8.42578125" hidden="1" customWidth="1"/>
    <col min="22" max="22" width="7.5703125" hidden="1" customWidth="1"/>
    <col min="23" max="23" width="7.7109375" hidden="1" customWidth="1"/>
    <col min="24" max="24" width="6.5703125" hidden="1" customWidth="1"/>
    <col min="25" max="25" width="0" hidden="1" customWidth="1"/>
  </cols>
  <sheetData>
    <row r="1" spans="2:28" ht="15.75" thickBot="1" x14ac:dyDescent="0.3">
      <c r="I1" s="78"/>
      <c r="AA1" t="s">
        <v>541</v>
      </c>
      <c r="AB1" t="s">
        <v>542</v>
      </c>
    </row>
    <row r="2" spans="2:28" x14ac:dyDescent="0.25">
      <c r="B2" t="s">
        <v>833</v>
      </c>
      <c r="C2">
        <f>IF(ISNUMBER(CODE(D2)),C1+1,C1)</f>
        <v>0</v>
      </c>
      <c r="D2" t="str">
        <f>IF(ISNUMBER(B2),IF(B2&gt;=0,B2,""),"")</f>
        <v/>
      </c>
      <c r="E2">
        <f>IF(ISNUMBER(CODE(F2)),E1+1,E1)</f>
        <v>0</v>
      </c>
      <c r="F2" t="str">
        <f>IF(ISNUMBER(CODE(D3)),B2,"")</f>
        <v/>
      </c>
      <c r="I2" s="1" t="str">
        <f t="shared" ref="I2:I33" si="0">IF(ISNUMBER(MATCH(VLOOKUP(ROW(A1),$E$2:$F$1000,2,0),AA:AA,0)),VLOOKUP(VLOOKUP(ROW(A1),$E$2:$F$1000,2,0),AA:AB,2,0),VLOOKUP(ROW(A1),$E$2:$F$1000,2,0))</f>
        <v>Appalachian State</v>
      </c>
      <c r="J2" s="6">
        <f>IF(ISEVEN(ROW()),L3-L2,L1-L2)</f>
        <v>17</v>
      </c>
      <c r="K2" s="6">
        <f t="shared" ref="K2:K8" si="1">IF(ISEVEN(ROW()),L2+L3,"")</f>
        <v>153</v>
      </c>
      <c r="L2" s="2">
        <f>VLOOKUP(ROW(A1),$C$2:$F$1000,2,0)</f>
        <v>68</v>
      </c>
      <c r="M2" t="str">
        <f>IF(ISEVEN(ROW()),I2&amp;" @ "&amp;I3,M1)</f>
        <v>Appalachian State @ Texas State</v>
      </c>
      <c r="N2" t="str">
        <f>IF(J2&gt;0,I2&amp;" +"&amp;J2,I2&amp;" "&amp;J2)</f>
        <v>Appalachian State +17</v>
      </c>
      <c r="O2">
        <f>IF(ISEVEN(ROW()),L2+L3,O1)</f>
        <v>153</v>
      </c>
      <c r="R2" t="s">
        <v>137</v>
      </c>
      <c r="S2" t="s">
        <v>138</v>
      </c>
      <c r="T2" t="s">
        <v>150</v>
      </c>
      <c r="U2" t="s">
        <v>781</v>
      </c>
      <c r="V2" t="s">
        <v>780</v>
      </c>
      <c r="W2" t="s">
        <v>782</v>
      </c>
      <c r="X2" t="s">
        <v>783</v>
      </c>
      <c r="AA2" t="s">
        <v>536</v>
      </c>
      <c r="AB2" t="s">
        <v>721</v>
      </c>
    </row>
    <row r="3" spans="2:28" ht="15.75" thickBot="1" x14ac:dyDescent="0.3">
      <c r="B3" t="s">
        <v>822</v>
      </c>
      <c r="C3">
        <f t="shared" ref="C3:E66" si="2">IF(ISNUMBER(CODE(D3)),C2+1,C2)</f>
        <v>0</v>
      </c>
      <c r="D3" t="str">
        <f t="shared" ref="D3:D66" si="3">IF(ISNUMBER(B3),IF(B3&gt;=0,B3,""),"")</f>
        <v/>
      </c>
      <c r="E3">
        <f t="shared" si="2"/>
        <v>0</v>
      </c>
      <c r="F3" t="str">
        <f t="shared" ref="F3:F66" si="4">IF(ISNUMBER(CODE(D4)),B3,"")</f>
        <v/>
      </c>
      <c r="I3" s="79" t="str">
        <f t="shared" si="0"/>
        <v>Texas State</v>
      </c>
      <c r="J3" s="7">
        <f>IF(ISEVEN(ROW()),L4-L3,L2-L3)</f>
        <v>-17</v>
      </c>
      <c r="K3" s="7" t="str">
        <f t="shared" si="1"/>
        <v/>
      </c>
      <c r="L3" s="3">
        <f>VLOOKUP(ROW(A2),$C$2:$F$1000,2,0)</f>
        <v>85</v>
      </c>
      <c r="M3" t="str">
        <f t="shared" ref="M3:M66" si="5">IF(ISEVEN(ROW()),I3&amp;" @ "&amp;I4,M2)</f>
        <v>Appalachian State @ Texas State</v>
      </c>
      <c r="N3" t="str">
        <f t="shared" ref="N3:N66" si="6">IF(J3&gt;0,I3&amp;" +"&amp;J3,I3&amp;" "&amp;J3)</f>
        <v>Texas State -17</v>
      </c>
      <c r="O3">
        <f t="shared" ref="O3:O66" si="7">IF(ISEVEN(ROW()),L3+L4,O2)</f>
        <v>153</v>
      </c>
      <c r="R3" s="80" t="s">
        <v>929</v>
      </c>
      <c r="S3" s="81" t="s">
        <v>930</v>
      </c>
      <c r="T3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L</v>
      </c>
      <c r="U3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7</v>
      </c>
      <c r="V3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>D</v>
      </c>
      <c r="W3">
        <f>VLOOKUP(Table2[[#This Row],[Game]],$M$2:$O$199,3,0)</f>
        <v>153</v>
      </c>
      <c r="X3" s="10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>17</v>
      </c>
      <c r="AA3" t="s">
        <v>537</v>
      </c>
      <c r="AB3" t="s">
        <v>543</v>
      </c>
    </row>
    <row r="4" spans="2:28" x14ac:dyDescent="0.25">
      <c r="B4" t="s">
        <v>823</v>
      </c>
      <c r="C4">
        <f t="shared" si="2"/>
        <v>0</v>
      </c>
      <c r="D4" t="str">
        <f t="shared" si="3"/>
        <v/>
      </c>
      <c r="E4">
        <f t="shared" si="2"/>
        <v>1</v>
      </c>
      <c r="F4" t="str">
        <f t="shared" si="4"/>
        <v>Appalachian State</v>
      </c>
      <c r="I4" s="1" t="str">
        <f t="shared" si="0"/>
        <v>Nebraska</v>
      </c>
      <c r="J4" s="8">
        <f>IF(ISEVEN(ROW()),L5-L4,L3-L4)</f>
        <v>25</v>
      </c>
      <c r="K4" s="8">
        <f t="shared" si="1"/>
        <v>153</v>
      </c>
      <c r="L4" s="4">
        <f>VLOOKUP(ROW(A3),$C$2:$F$1000,2,0)</f>
        <v>64</v>
      </c>
      <c r="M4" t="str">
        <f t="shared" si="5"/>
        <v>Nebraska @ Indiana</v>
      </c>
      <c r="N4" t="str">
        <f t="shared" si="6"/>
        <v>Nebraska +25</v>
      </c>
      <c r="O4">
        <f t="shared" si="7"/>
        <v>153</v>
      </c>
      <c r="R4" s="80" t="s">
        <v>929</v>
      </c>
      <c r="S4" s="81" t="s">
        <v>353</v>
      </c>
      <c r="T4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W</v>
      </c>
      <c r="U4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128</v>
      </c>
      <c r="V4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>O</v>
      </c>
      <c r="W4">
        <f>VLOOKUP(Table2[[#This Row],[Game]],$M$2:$O$199,3,0)</f>
        <v>153</v>
      </c>
      <c r="X4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4" t="s">
        <v>538</v>
      </c>
      <c r="AB4" t="s">
        <v>544</v>
      </c>
    </row>
    <row r="5" spans="2:28" ht="15.75" thickBot="1" x14ac:dyDescent="0.3">
      <c r="B5">
        <v>68</v>
      </c>
      <c r="C5">
        <f t="shared" si="2"/>
        <v>1</v>
      </c>
      <c r="D5">
        <f t="shared" si="3"/>
        <v>68</v>
      </c>
      <c r="E5">
        <f t="shared" si="2"/>
        <v>1</v>
      </c>
      <c r="F5" t="str">
        <f t="shared" si="4"/>
        <v/>
      </c>
      <c r="I5" s="79" t="str">
        <f t="shared" si="0"/>
        <v>Indiana</v>
      </c>
      <c r="J5" s="9">
        <f>IF(ISEVEN(ROW()),L6-L5,L4-L5)</f>
        <v>-25</v>
      </c>
      <c r="K5" s="9" t="str">
        <f t="shared" si="1"/>
        <v/>
      </c>
      <c r="L5" s="5">
        <f>VLOOKUP(ROW(A4),$C$2:$F$1000,2,0)</f>
        <v>89</v>
      </c>
      <c r="M5" t="str">
        <f t="shared" si="5"/>
        <v>Nebraska @ Indiana</v>
      </c>
      <c r="N5" t="str">
        <f t="shared" si="6"/>
        <v>Indiana -25</v>
      </c>
      <c r="O5">
        <f t="shared" si="7"/>
        <v>153</v>
      </c>
      <c r="R5" s="82" t="s">
        <v>931</v>
      </c>
      <c r="S5" s="82" t="s">
        <v>932</v>
      </c>
      <c r="T5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L</v>
      </c>
      <c r="U5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149.5</v>
      </c>
      <c r="V5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>U</v>
      </c>
      <c r="W5">
        <f>VLOOKUP(Table2[[#This Row],[Game]],$M$2:$O$199,3,0)</f>
        <v>163</v>
      </c>
      <c r="X5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5" t="s">
        <v>539</v>
      </c>
      <c r="AB5" t="s">
        <v>545</v>
      </c>
    </row>
    <row r="6" spans="2:28" x14ac:dyDescent="0.25">
      <c r="B6" t="s">
        <v>0</v>
      </c>
      <c r="C6">
        <f t="shared" si="2"/>
        <v>1</v>
      </c>
      <c r="D6" t="str">
        <f t="shared" si="3"/>
        <v/>
      </c>
      <c r="E6">
        <f t="shared" si="2"/>
        <v>1</v>
      </c>
      <c r="F6" t="str">
        <f t="shared" si="4"/>
        <v/>
      </c>
      <c r="I6" s="1" t="str">
        <f t="shared" si="0"/>
        <v>McNeese State</v>
      </c>
      <c r="J6" s="6">
        <f t="shared" ref="J6:J69" si="8">IF(ISEVEN(ROW()),L7-L6,L5-L6)</f>
        <v>21</v>
      </c>
      <c r="K6" s="6">
        <f t="shared" si="1"/>
        <v>139</v>
      </c>
      <c r="L6" s="2">
        <f t="shared" ref="L6:L69" si="9">VLOOKUP(ROW(A5),$C$2:$F$1000,2,0)</f>
        <v>59</v>
      </c>
      <c r="M6" t="str">
        <f t="shared" si="5"/>
        <v>McNeese State @ Lamar</v>
      </c>
      <c r="N6" t="str">
        <f t="shared" si="6"/>
        <v>McNeese State +21</v>
      </c>
      <c r="O6">
        <f t="shared" si="7"/>
        <v>139</v>
      </c>
      <c r="R6" s="80" t="s">
        <v>933</v>
      </c>
      <c r="S6" s="81" t="s">
        <v>934</v>
      </c>
      <c r="T6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L</v>
      </c>
      <c r="U6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15</v>
      </c>
      <c r="V6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>D</v>
      </c>
      <c r="W6">
        <f>VLOOKUP(Table2[[#This Row],[Game]],$M$2:$O$199,3,0)</f>
        <v>153</v>
      </c>
      <c r="X6" s="10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>25</v>
      </c>
      <c r="AA6" t="s">
        <v>540</v>
      </c>
      <c r="AB6" t="s">
        <v>546</v>
      </c>
    </row>
    <row r="7" spans="2:28" ht="15.75" thickBot="1" x14ac:dyDescent="0.3">
      <c r="B7" t="s">
        <v>842</v>
      </c>
      <c r="C7">
        <f t="shared" si="2"/>
        <v>1</v>
      </c>
      <c r="D7" t="str">
        <f t="shared" si="3"/>
        <v/>
      </c>
      <c r="E7">
        <f t="shared" si="2"/>
        <v>1</v>
      </c>
      <c r="F7" t="str">
        <f t="shared" si="4"/>
        <v/>
      </c>
      <c r="I7" s="79" t="str">
        <f t="shared" si="0"/>
        <v>Lamar</v>
      </c>
      <c r="J7" s="7">
        <f t="shared" si="8"/>
        <v>-21</v>
      </c>
      <c r="K7" s="7" t="str">
        <f t="shared" si="1"/>
        <v/>
      </c>
      <c r="L7" s="3">
        <f t="shared" si="9"/>
        <v>80</v>
      </c>
      <c r="M7" t="str">
        <f t="shared" si="5"/>
        <v>McNeese State @ Lamar</v>
      </c>
      <c r="N7" t="str">
        <f t="shared" si="6"/>
        <v>Lamar -21</v>
      </c>
      <c r="O7">
        <f t="shared" si="7"/>
        <v>139</v>
      </c>
      <c r="R7" s="82" t="s">
        <v>933</v>
      </c>
      <c r="S7" s="82" t="s">
        <v>935</v>
      </c>
      <c r="T7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L</v>
      </c>
      <c r="U7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144</v>
      </c>
      <c r="V7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>U</v>
      </c>
      <c r="W7">
        <f>VLOOKUP(Table2[[#This Row],[Game]],$M$2:$O$199,3,0)</f>
        <v>153</v>
      </c>
      <c r="X7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7" t="s">
        <v>528</v>
      </c>
      <c r="AB7" t="s">
        <v>551</v>
      </c>
    </row>
    <row r="8" spans="2:28" x14ac:dyDescent="0.25">
      <c r="B8" t="s">
        <v>843</v>
      </c>
      <c r="C8">
        <f t="shared" si="2"/>
        <v>1</v>
      </c>
      <c r="D8" t="str">
        <f t="shared" si="3"/>
        <v/>
      </c>
      <c r="E8">
        <f t="shared" si="2"/>
        <v>2</v>
      </c>
      <c r="F8" t="str">
        <f t="shared" si="4"/>
        <v>Texas State</v>
      </c>
      <c r="I8" s="1" t="str">
        <f t="shared" si="0"/>
        <v>Howard</v>
      </c>
      <c r="J8" s="8">
        <f t="shared" si="8"/>
        <v>9</v>
      </c>
      <c r="K8" s="8">
        <f t="shared" si="1"/>
        <v>163</v>
      </c>
      <c r="L8" s="4">
        <f t="shared" si="9"/>
        <v>77</v>
      </c>
      <c r="M8" t="str">
        <f t="shared" si="5"/>
        <v>Howard @ North Carolina A&amp;T</v>
      </c>
      <c r="N8" t="str">
        <f t="shared" si="6"/>
        <v>Howard +9</v>
      </c>
      <c r="O8">
        <f t="shared" si="7"/>
        <v>163</v>
      </c>
      <c r="R8" s="80" t="s">
        <v>936</v>
      </c>
      <c r="S8" s="81" t="s">
        <v>937</v>
      </c>
      <c r="T8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L</v>
      </c>
      <c r="U8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1.5</v>
      </c>
      <c r="V8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>D</v>
      </c>
      <c r="W8">
        <f>VLOOKUP(Table2[[#This Row],[Game]],$M$2:$O$199,3,0)</f>
        <v>139</v>
      </c>
      <c r="X8" s="10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>21</v>
      </c>
      <c r="AA8" t="s">
        <v>529</v>
      </c>
      <c r="AB8" t="s">
        <v>552</v>
      </c>
    </row>
    <row r="9" spans="2:28" ht="15.75" thickBot="1" x14ac:dyDescent="0.3">
      <c r="B9">
        <v>85</v>
      </c>
      <c r="C9">
        <f t="shared" si="2"/>
        <v>2</v>
      </c>
      <c r="D9">
        <f t="shared" si="3"/>
        <v>85</v>
      </c>
      <c r="E9">
        <f t="shared" si="2"/>
        <v>2</v>
      </c>
      <c r="F9" t="str">
        <f t="shared" si="4"/>
        <v/>
      </c>
      <c r="I9" s="79" t="str">
        <f t="shared" si="0"/>
        <v>North Carolina A&amp;T</v>
      </c>
      <c r="J9" s="9">
        <f t="shared" si="8"/>
        <v>-9</v>
      </c>
      <c r="K9" s="9" t="str">
        <f t="shared" ref="K9:K72" si="10">IF(ISEVEN(ROW()),L9+L10,"")</f>
        <v/>
      </c>
      <c r="L9" s="5">
        <f t="shared" si="9"/>
        <v>86</v>
      </c>
      <c r="M9" t="str">
        <f t="shared" si="5"/>
        <v>Howard @ North Carolina A&amp;T</v>
      </c>
      <c r="N9" t="str">
        <f t="shared" si="6"/>
        <v>North Carolina A&amp;T -9</v>
      </c>
      <c r="O9">
        <f t="shared" si="7"/>
        <v>163</v>
      </c>
      <c r="R9" s="80" t="s">
        <v>938</v>
      </c>
      <c r="S9" s="81" t="s">
        <v>939</v>
      </c>
      <c r="T9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W</v>
      </c>
      <c r="U9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3</v>
      </c>
      <c r="V9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>D</v>
      </c>
      <c r="W9">
        <f>VLOOKUP(Table2[[#This Row],[Game]],$M$2:$O$199,3,0)</f>
        <v>134</v>
      </c>
      <c r="X9" s="10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>-28</v>
      </c>
      <c r="AA9" t="s">
        <v>547</v>
      </c>
      <c r="AB9" t="s">
        <v>553</v>
      </c>
    </row>
    <row r="10" spans="2:28" x14ac:dyDescent="0.25">
      <c r="B10" t="s">
        <v>845</v>
      </c>
      <c r="C10">
        <f t="shared" si="2"/>
        <v>2</v>
      </c>
      <c r="D10" t="str">
        <f t="shared" si="3"/>
        <v/>
      </c>
      <c r="E10">
        <f t="shared" si="2"/>
        <v>2</v>
      </c>
      <c r="F10" t="str">
        <f t="shared" si="4"/>
        <v/>
      </c>
      <c r="I10" s="1" t="str">
        <f t="shared" si="0"/>
        <v>University of California</v>
      </c>
      <c r="J10" s="6">
        <f t="shared" si="8"/>
        <v>-12</v>
      </c>
      <c r="K10" s="6">
        <f t="shared" si="10"/>
        <v>114</v>
      </c>
      <c r="L10" s="2">
        <f t="shared" si="9"/>
        <v>63</v>
      </c>
      <c r="M10" t="str">
        <f t="shared" si="5"/>
        <v>University of California @ Stanford</v>
      </c>
      <c r="N10" t="str">
        <f t="shared" si="6"/>
        <v>University of California -12</v>
      </c>
      <c r="O10">
        <f t="shared" si="7"/>
        <v>114</v>
      </c>
      <c r="R10" s="80" t="s">
        <v>938</v>
      </c>
      <c r="S10" s="81" t="s">
        <v>940</v>
      </c>
      <c r="T10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L</v>
      </c>
      <c r="U10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129</v>
      </c>
      <c r="V10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>U</v>
      </c>
      <c r="W10">
        <f>VLOOKUP(Table2[[#This Row],[Game]],$M$2:$O$199,3,0)</f>
        <v>134</v>
      </c>
      <c r="X10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10" t="s">
        <v>535</v>
      </c>
      <c r="AB10" t="s">
        <v>554</v>
      </c>
    </row>
    <row r="11" spans="2:28" ht="15.75" thickBot="1" x14ac:dyDescent="0.3">
      <c r="B11" t="s">
        <v>846</v>
      </c>
      <c r="C11">
        <f t="shared" si="2"/>
        <v>2</v>
      </c>
      <c r="D11" t="str">
        <f t="shared" si="3"/>
        <v/>
      </c>
      <c r="E11">
        <f t="shared" si="2"/>
        <v>3</v>
      </c>
      <c r="F11" t="str">
        <f t="shared" si="4"/>
        <v>Nebraska</v>
      </c>
      <c r="I11" s="79" t="str">
        <f t="shared" si="0"/>
        <v>Stanford</v>
      </c>
      <c r="J11" s="7">
        <f t="shared" si="8"/>
        <v>12</v>
      </c>
      <c r="K11" s="7" t="str">
        <f t="shared" si="10"/>
        <v/>
      </c>
      <c r="L11" s="3">
        <f t="shared" si="9"/>
        <v>51</v>
      </c>
      <c r="M11" t="str">
        <f t="shared" si="5"/>
        <v>University of California @ Stanford</v>
      </c>
      <c r="N11" t="str">
        <f t="shared" si="6"/>
        <v>Stanford +12</v>
      </c>
      <c r="O11">
        <f t="shared" si="7"/>
        <v>114</v>
      </c>
      <c r="R11" s="80" t="s">
        <v>941</v>
      </c>
      <c r="S11" s="81" t="s">
        <v>136</v>
      </c>
      <c r="T11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L</v>
      </c>
      <c r="U11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126</v>
      </c>
      <c r="V11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>O</v>
      </c>
      <c r="W11">
        <f>VLOOKUP(Table2[[#This Row],[Game]],$M$2:$O$199,3,0)</f>
        <v>102</v>
      </c>
      <c r="X11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11" t="s">
        <v>548</v>
      </c>
      <c r="AB11" t="s">
        <v>555</v>
      </c>
    </row>
    <row r="12" spans="2:28" x14ac:dyDescent="0.25">
      <c r="B12">
        <v>64</v>
      </c>
      <c r="C12">
        <f t="shared" si="2"/>
        <v>3</v>
      </c>
      <c r="D12">
        <f t="shared" si="3"/>
        <v>64</v>
      </c>
      <c r="E12">
        <f t="shared" si="2"/>
        <v>3</v>
      </c>
      <c r="F12" t="str">
        <f t="shared" si="4"/>
        <v/>
      </c>
      <c r="I12" s="1" t="str">
        <f t="shared" si="0"/>
        <v>North Carolina</v>
      </c>
      <c r="J12" s="8">
        <f t="shared" si="8"/>
        <v>28</v>
      </c>
      <c r="K12" s="8">
        <f t="shared" si="10"/>
        <v>134</v>
      </c>
      <c r="L12" s="4">
        <f t="shared" si="9"/>
        <v>53</v>
      </c>
      <c r="M12" t="str">
        <f t="shared" si="5"/>
        <v>North Carolina @ Syracuse</v>
      </c>
      <c r="N12" t="str">
        <f t="shared" si="6"/>
        <v>North Carolina +28</v>
      </c>
      <c r="O12">
        <f t="shared" si="7"/>
        <v>134</v>
      </c>
      <c r="R12" s="80" t="s">
        <v>942</v>
      </c>
      <c r="S12" s="81" t="s">
        <v>943</v>
      </c>
      <c r="T12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L</v>
      </c>
      <c r="U12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-9.5</v>
      </c>
      <c r="V12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>F</v>
      </c>
      <c r="W12">
        <f>VLOOKUP(Table2[[#This Row],[Game]],$M$2:$O$199,3,0)</f>
        <v>114</v>
      </c>
      <c r="X12" s="10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>12</v>
      </c>
      <c r="AA12" t="s">
        <v>530</v>
      </c>
      <c r="AB12" t="s">
        <v>556</v>
      </c>
    </row>
    <row r="13" spans="2:28" ht="15.75" thickBot="1" x14ac:dyDescent="0.3">
      <c r="B13" t="s">
        <v>0</v>
      </c>
      <c r="C13">
        <f t="shared" si="2"/>
        <v>3</v>
      </c>
      <c r="D13" t="str">
        <f t="shared" si="3"/>
        <v/>
      </c>
      <c r="E13">
        <f t="shared" si="2"/>
        <v>3</v>
      </c>
      <c r="F13" t="str">
        <f t="shared" si="4"/>
        <v/>
      </c>
      <c r="I13" s="79" t="str">
        <f t="shared" si="0"/>
        <v>Syracuse</v>
      </c>
      <c r="J13" s="9">
        <f t="shared" si="8"/>
        <v>-28</v>
      </c>
      <c r="K13" s="9" t="str">
        <f t="shared" si="10"/>
        <v/>
      </c>
      <c r="L13" s="5">
        <f t="shared" si="9"/>
        <v>81</v>
      </c>
      <c r="M13" t="str">
        <f t="shared" si="5"/>
        <v>North Carolina @ Syracuse</v>
      </c>
      <c r="N13" t="str">
        <f t="shared" si="6"/>
        <v>Syracuse -28</v>
      </c>
      <c r="O13">
        <f t="shared" si="7"/>
        <v>134</v>
      </c>
      <c r="R13" s="80" t="s">
        <v>942</v>
      </c>
      <c r="S13" s="81" t="s">
        <v>353</v>
      </c>
      <c r="T13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L</v>
      </c>
      <c r="U13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128</v>
      </c>
      <c r="V13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>O</v>
      </c>
      <c r="W13">
        <f>VLOOKUP(Table2[[#This Row],[Game]],$M$2:$O$199,3,0)</f>
        <v>114</v>
      </c>
      <c r="X13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13" t="s">
        <v>549</v>
      </c>
      <c r="AB13" t="s">
        <v>557</v>
      </c>
    </row>
    <row r="14" spans="2:28" x14ac:dyDescent="0.25">
      <c r="B14" t="s">
        <v>847</v>
      </c>
      <c r="C14">
        <f t="shared" si="2"/>
        <v>3</v>
      </c>
      <c r="D14" t="str">
        <f t="shared" si="3"/>
        <v/>
      </c>
      <c r="E14">
        <f t="shared" si="2"/>
        <v>3</v>
      </c>
      <c r="F14" t="str">
        <f t="shared" si="4"/>
        <v/>
      </c>
      <c r="I14" s="1" t="str">
        <f t="shared" si="0"/>
        <v>Iona</v>
      </c>
      <c r="J14" s="6">
        <f t="shared" si="8"/>
        <v>2</v>
      </c>
      <c r="K14" s="6">
        <f t="shared" si="10"/>
        <v>110</v>
      </c>
      <c r="L14" s="2">
        <f t="shared" si="9"/>
        <v>54</v>
      </c>
      <c r="M14" t="str">
        <f t="shared" si="5"/>
        <v>Iona @ Saint Peter's</v>
      </c>
      <c r="N14" t="str">
        <f t="shared" si="6"/>
        <v>Iona +2</v>
      </c>
      <c r="O14">
        <f t="shared" si="7"/>
        <v>110</v>
      </c>
      <c r="R14" s="80" t="s">
        <v>944</v>
      </c>
      <c r="S14" s="81" t="s">
        <v>386</v>
      </c>
      <c r="T14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L</v>
      </c>
      <c r="U14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147.5</v>
      </c>
      <c r="V14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>U</v>
      </c>
      <c r="W14">
        <f>VLOOKUP(Table2[[#This Row],[Game]],$M$2:$O$199,3,0)</f>
        <v>159</v>
      </c>
      <c r="X14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14" t="s">
        <v>550</v>
      </c>
      <c r="AB14" t="s">
        <v>558</v>
      </c>
    </row>
    <row r="15" spans="2:28" ht="15.75" thickBot="1" x14ac:dyDescent="0.3">
      <c r="B15" t="s">
        <v>848</v>
      </c>
      <c r="C15">
        <f t="shared" si="2"/>
        <v>3</v>
      </c>
      <c r="D15" t="str">
        <f t="shared" si="3"/>
        <v/>
      </c>
      <c r="E15">
        <f t="shared" si="2"/>
        <v>4</v>
      </c>
      <c r="F15" t="str">
        <f t="shared" si="4"/>
        <v>Indiana</v>
      </c>
      <c r="I15" s="79" t="str">
        <f t="shared" si="0"/>
        <v>Saint Peter's</v>
      </c>
      <c r="J15" s="7">
        <f t="shared" si="8"/>
        <v>-2</v>
      </c>
      <c r="K15" s="7" t="str">
        <f t="shared" si="10"/>
        <v/>
      </c>
      <c r="L15" s="3">
        <f t="shared" si="9"/>
        <v>56</v>
      </c>
      <c r="M15" t="str">
        <f t="shared" si="5"/>
        <v>Iona @ Saint Peter's</v>
      </c>
      <c r="N15" t="str">
        <f t="shared" si="6"/>
        <v>Saint Peter's -2</v>
      </c>
      <c r="O15">
        <f t="shared" si="7"/>
        <v>110</v>
      </c>
      <c r="R15" t="s">
        <v>945</v>
      </c>
      <c r="S15" t="s">
        <v>946</v>
      </c>
      <c r="T15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W</v>
      </c>
      <c r="U15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6.5</v>
      </c>
      <c r="V15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>D</v>
      </c>
      <c r="W15">
        <f>VLOOKUP(Table2[[#This Row],[Game]],$M$2:$O$199,3,0)</f>
        <v>138</v>
      </c>
      <c r="X15" s="10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>-4</v>
      </c>
      <c r="AA15" t="s">
        <v>559</v>
      </c>
      <c r="AB15" t="s">
        <v>577</v>
      </c>
    </row>
    <row r="16" spans="2:28" x14ac:dyDescent="0.25">
      <c r="B16">
        <v>89</v>
      </c>
      <c r="C16">
        <f t="shared" si="2"/>
        <v>4</v>
      </c>
      <c r="D16">
        <f t="shared" si="3"/>
        <v>89</v>
      </c>
      <c r="E16">
        <f t="shared" si="2"/>
        <v>4</v>
      </c>
      <c r="F16" t="str">
        <f t="shared" si="4"/>
        <v/>
      </c>
      <c r="I16" s="1" t="str">
        <f t="shared" si="0"/>
        <v>Vanderbilt</v>
      </c>
      <c r="J16" s="8">
        <f t="shared" si="8"/>
        <v>13</v>
      </c>
      <c r="K16" s="8">
        <f t="shared" si="10"/>
        <v>159</v>
      </c>
      <c r="L16" s="4">
        <f t="shared" si="9"/>
        <v>73</v>
      </c>
      <c r="M16" t="str">
        <f t="shared" si="5"/>
        <v>Vanderbilt @ Arkansas</v>
      </c>
      <c r="N16" t="str">
        <f t="shared" si="6"/>
        <v>Vanderbilt +13</v>
      </c>
      <c r="O16">
        <f t="shared" si="7"/>
        <v>159</v>
      </c>
      <c r="R16" t="s">
        <v>945</v>
      </c>
      <c r="S16" t="s">
        <v>947</v>
      </c>
      <c r="T16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W</v>
      </c>
      <c r="U16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133</v>
      </c>
      <c r="V16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>O</v>
      </c>
      <c r="W16">
        <f>VLOOKUP(Table2[[#This Row],[Game]],$M$2:$O$199,3,0)</f>
        <v>138</v>
      </c>
      <c r="X16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16" t="s">
        <v>560</v>
      </c>
      <c r="AB16" t="s">
        <v>578</v>
      </c>
    </row>
    <row r="17" spans="2:28" ht="15.75" thickBot="1" x14ac:dyDescent="0.3">
      <c r="B17" t="s">
        <v>849</v>
      </c>
      <c r="C17">
        <f t="shared" si="2"/>
        <v>4</v>
      </c>
      <c r="D17" t="str">
        <f t="shared" si="3"/>
        <v/>
      </c>
      <c r="E17">
        <f t="shared" si="2"/>
        <v>4</v>
      </c>
      <c r="F17" t="str">
        <f t="shared" si="4"/>
        <v/>
      </c>
      <c r="I17" s="79" t="str">
        <f t="shared" si="0"/>
        <v>Arkansas</v>
      </c>
      <c r="J17" s="9">
        <f t="shared" si="8"/>
        <v>-13</v>
      </c>
      <c r="K17" s="9" t="str">
        <f t="shared" si="10"/>
        <v/>
      </c>
      <c r="L17" s="5">
        <f t="shared" si="9"/>
        <v>86</v>
      </c>
      <c r="M17" t="str">
        <f t="shared" si="5"/>
        <v>Vanderbilt @ Arkansas</v>
      </c>
      <c r="N17" t="str">
        <f t="shared" si="6"/>
        <v>Arkansas -13</v>
      </c>
      <c r="O17">
        <f t="shared" si="7"/>
        <v>159</v>
      </c>
      <c r="R17" t="s">
        <v>948</v>
      </c>
      <c r="S17" t="s">
        <v>834</v>
      </c>
      <c r="T17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W</v>
      </c>
      <c r="U17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146</v>
      </c>
      <c r="V17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>U</v>
      </c>
      <c r="W17">
        <f>VLOOKUP(Table2[[#This Row],[Game]],$M$2:$O$199,3,0)</f>
        <v>143</v>
      </c>
      <c r="X17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17" t="s">
        <v>561</v>
      </c>
      <c r="AB17" t="s">
        <v>579</v>
      </c>
    </row>
    <row r="18" spans="2:28" x14ac:dyDescent="0.25">
      <c r="B18" t="s">
        <v>850</v>
      </c>
      <c r="C18">
        <f t="shared" si="2"/>
        <v>4</v>
      </c>
      <c r="D18" t="str">
        <f t="shared" si="3"/>
        <v/>
      </c>
      <c r="E18">
        <f t="shared" si="2"/>
        <v>5</v>
      </c>
      <c r="F18" t="str">
        <f t="shared" si="4"/>
        <v>McNeese State</v>
      </c>
      <c r="I18" s="1" t="str">
        <f t="shared" si="0"/>
        <v>DePaul</v>
      </c>
      <c r="J18" s="6">
        <f t="shared" si="8"/>
        <v>-4</v>
      </c>
      <c r="K18" s="6">
        <f t="shared" si="10"/>
        <v>138</v>
      </c>
      <c r="L18" s="2">
        <f t="shared" si="9"/>
        <v>71</v>
      </c>
      <c r="M18" t="str">
        <f t="shared" si="5"/>
        <v>DePaul @ Xavier</v>
      </c>
      <c r="N18" t="str">
        <f t="shared" si="6"/>
        <v>DePaul -4</v>
      </c>
      <c r="O18">
        <f t="shared" si="7"/>
        <v>138</v>
      </c>
      <c r="R18" t="s">
        <v>949</v>
      </c>
      <c r="S18" t="s">
        <v>950</v>
      </c>
      <c r="T18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L</v>
      </c>
      <c r="U18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2.5</v>
      </c>
      <c r="V18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>D</v>
      </c>
      <c r="W18">
        <f>VLOOKUP(Table2[[#This Row],[Game]],$M$2:$O$199,3,0)</f>
        <v>164</v>
      </c>
      <c r="X18" s="10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>8</v>
      </c>
      <c r="AA18" t="s">
        <v>562</v>
      </c>
      <c r="AB18" t="s">
        <v>594</v>
      </c>
    </row>
    <row r="19" spans="2:28" ht="15.75" thickBot="1" x14ac:dyDescent="0.3">
      <c r="B19">
        <v>59</v>
      </c>
      <c r="C19">
        <f t="shared" si="2"/>
        <v>5</v>
      </c>
      <c r="D19">
        <f t="shared" si="3"/>
        <v>59</v>
      </c>
      <c r="E19">
        <f t="shared" si="2"/>
        <v>5</v>
      </c>
      <c r="F19" t="str">
        <f t="shared" si="4"/>
        <v/>
      </c>
      <c r="I19" s="79" t="str">
        <f t="shared" si="0"/>
        <v>Xavier</v>
      </c>
      <c r="J19" s="7">
        <f t="shared" si="8"/>
        <v>4</v>
      </c>
      <c r="K19" s="7" t="str">
        <f t="shared" si="10"/>
        <v/>
      </c>
      <c r="L19" s="3">
        <f t="shared" si="9"/>
        <v>67</v>
      </c>
      <c r="M19" t="str">
        <f t="shared" si="5"/>
        <v>DePaul @ Xavier</v>
      </c>
      <c r="N19" t="str">
        <f t="shared" si="6"/>
        <v>Xavier +4</v>
      </c>
      <c r="O19">
        <f t="shared" si="7"/>
        <v>138</v>
      </c>
      <c r="R19" t="s">
        <v>949</v>
      </c>
      <c r="S19" t="s">
        <v>481</v>
      </c>
      <c r="T19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L</v>
      </c>
      <c r="U19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144.5</v>
      </c>
      <c r="V19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>U</v>
      </c>
      <c r="W19">
        <f>VLOOKUP(Table2[[#This Row],[Game]],$M$2:$O$199,3,0)</f>
        <v>164</v>
      </c>
      <c r="X19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19" t="s">
        <v>563</v>
      </c>
      <c r="AB19" t="s">
        <v>580</v>
      </c>
    </row>
    <row r="20" spans="2:28" x14ac:dyDescent="0.25">
      <c r="B20" t="s">
        <v>0</v>
      </c>
      <c r="C20">
        <f t="shared" si="2"/>
        <v>5</v>
      </c>
      <c r="D20" t="str">
        <f t="shared" si="3"/>
        <v/>
      </c>
      <c r="E20">
        <f t="shared" si="2"/>
        <v>5</v>
      </c>
      <c r="F20" t="str">
        <f t="shared" si="4"/>
        <v/>
      </c>
      <c r="I20" s="1" t="str">
        <f t="shared" si="0"/>
        <v>Kansas State</v>
      </c>
      <c r="J20" s="8">
        <f t="shared" si="8"/>
        <v>-4</v>
      </c>
      <c r="K20" s="8">
        <f t="shared" si="10"/>
        <v>102</v>
      </c>
      <c r="L20" s="4">
        <f t="shared" si="9"/>
        <v>53</v>
      </c>
      <c r="M20" t="str">
        <f t="shared" si="5"/>
        <v>Kansas State @ Texas Christian</v>
      </c>
      <c r="N20" t="str">
        <f t="shared" si="6"/>
        <v>Kansas State -4</v>
      </c>
      <c r="O20">
        <f t="shared" si="7"/>
        <v>102</v>
      </c>
      <c r="R20" t="s">
        <v>951</v>
      </c>
      <c r="S20" t="s">
        <v>132</v>
      </c>
      <c r="T20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W</v>
      </c>
      <c r="U20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137.5</v>
      </c>
      <c r="V20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>O</v>
      </c>
      <c r="W20">
        <f>VLOOKUP(Table2[[#This Row],[Game]],$M$2:$O$199,3,0)</f>
        <v>144</v>
      </c>
      <c r="X20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20" t="s">
        <v>564</v>
      </c>
      <c r="AB20" t="s">
        <v>581</v>
      </c>
    </row>
    <row r="21" spans="2:28" ht="15.75" thickBot="1" x14ac:dyDescent="0.3">
      <c r="B21" t="s">
        <v>851</v>
      </c>
      <c r="C21">
        <f t="shared" si="2"/>
        <v>5</v>
      </c>
      <c r="D21" t="str">
        <f t="shared" si="3"/>
        <v/>
      </c>
      <c r="E21">
        <f t="shared" si="2"/>
        <v>5</v>
      </c>
      <c r="F21" t="str">
        <f t="shared" si="4"/>
        <v/>
      </c>
      <c r="I21" s="79" t="str">
        <f t="shared" si="0"/>
        <v>Texas Christian</v>
      </c>
      <c r="J21" s="9">
        <f t="shared" si="8"/>
        <v>4</v>
      </c>
      <c r="K21" s="9" t="str">
        <f t="shared" si="10"/>
        <v/>
      </c>
      <c r="L21" s="5">
        <f t="shared" si="9"/>
        <v>49</v>
      </c>
      <c r="M21" t="str">
        <f t="shared" si="5"/>
        <v>Kansas State @ Texas Christian</v>
      </c>
      <c r="N21" t="str">
        <f t="shared" si="6"/>
        <v>Texas Christian +4</v>
      </c>
      <c r="O21">
        <f t="shared" si="7"/>
        <v>102</v>
      </c>
      <c r="R21" t="s">
        <v>952</v>
      </c>
      <c r="S21" t="s">
        <v>953</v>
      </c>
      <c r="T21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W</v>
      </c>
      <c r="U21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3.5</v>
      </c>
      <c r="V21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>D</v>
      </c>
      <c r="W21">
        <f>VLOOKUP(Table2[[#This Row],[Game]],$M$2:$O$199,3,0)</f>
        <v>140</v>
      </c>
      <c r="X21" s="10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>2</v>
      </c>
      <c r="AA21" t="s">
        <v>565</v>
      </c>
      <c r="AB21" t="s">
        <v>582</v>
      </c>
    </row>
    <row r="22" spans="2:28" x14ac:dyDescent="0.25">
      <c r="B22" t="s">
        <v>852</v>
      </c>
      <c r="C22">
        <f t="shared" si="2"/>
        <v>5</v>
      </c>
      <c r="D22" t="str">
        <f t="shared" si="3"/>
        <v/>
      </c>
      <c r="E22">
        <f t="shared" si="2"/>
        <v>6</v>
      </c>
      <c r="F22" t="str">
        <f t="shared" si="4"/>
        <v>Lamar</v>
      </c>
      <c r="I22" s="1" t="str">
        <f t="shared" si="0"/>
        <v>Texas-San Antonio</v>
      </c>
      <c r="J22" s="6">
        <f t="shared" si="8"/>
        <v>5</v>
      </c>
      <c r="K22" s="6">
        <f t="shared" si="10"/>
        <v>143</v>
      </c>
      <c r="L22" s="2">
        <f t="shared" si="9"/>
        <v>69</v>
      </c>
      <c r="M22" t="str">
        <f t="shared" si="5"/>
        <v>Texas-San Antonio @ Alabama-Birmingham</v>
      </c>
      <c r="N22" t="str">
        <f t="shared" si="6"/>
        <v>Texas-San Antonio +5</v>
      </c>
      <c r="O22">
        <f t="shared" si="7"/>
        <v>143</v>
      </c>
      <c r="R22" t="s">
        <v>952</v>
      </c>
      <c r="S22" t="s">
        <v>247</v>
      </c>
      <c r="T22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W</v>
      </c>
      <c r="U22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133.5</v>
      </c>
      <c r="V22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>O</v>
      </c>
      <c r="W22">
        <f>VLOOKUP(Table2[[#This Row],[Game]],$M$2:$O$199,3,0)</f>
        <v>140</v>
      </c>
      <c r="X22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22" t="s">
        <v>566</v>
      </c>
      <c r="AB22" t="s">
        <v>583</v>
      </c>
    </row>
    <row r="23" spans="2:28" ht="15.75" thickBot="1" x14ac:dyDescent="0.3">
      <c r="B23">
        <v>80</v>
      </c>
      <c r="C23">
        <f t="shared" si="2"/>
        <v>6</v>
      </c>
      <c r="D23">
        <f t="shared" si="3"/>
        <v>80</v>
      </c>
      <c r="E23">
        <f t="shared" si="2"/>
        <v>6</v>
      </c>
      <c r="F23" t="str">
        <f t="shared" si="4"/>
        <v/>
      </c>
      <c r="I23" s="79" t="str">
        <f t="shared" si="0"/>
        <v>Alabama-Birmingham</v>
      </c>
      <c r="J23" s="7">
        <f t="shared" si="8"/>
        <v>-5</v>
      </c>
      <c r="K23" s="7" t="str">
        <f t="shared" si="10"/>
        <v/>
      </c>
      <c r="L23" s="3">
        <f t="shared" si="9"/>
        <v>74</v>
      </c>
      <c r="M23" t="str">
        <f t="shared" si="5"/>
        <v>Texas-San Antonio @ Alabama-Birmingham</v>
      </c>
      <c r="N23" t="str">
        <f t="shared" si="6"/>
        <v>Alabama-Birmingham -5</v>
      </c>
      <c r="O23">
        <f t="shared" si="7"/>
        <v>143</v>
      </c>
      <c r="R23" t="s">
        <v>954</v>
      </c>
      <c r="S23" t="s">
        <v>955</v>
      </c>
      <c r="T23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W</v>
      </c>
      <c r="U23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3.5</v>
      </c>
      <c r="V23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>D</v>
      </c>
      <c r="W23">
        <f>VLOOKUP(Table2[[#This Row],[Game]],$M$2:$O$199,3,0)</f>
        <v>124</v>
      </c>
      <c r="X23" s="10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>-20</v>
      </c>
      <c r="AA23" t="s">
        <v>567</v>
      </c>
      <c r="AB23" t="s">
        <v>584</v>
      </c>
    </row>
    <row r="24" spans="2:28" x14ac:dyDescent="0.25">
      <c r="B24" t="s">
        <v>831</v>
      </c>
      <c r="C24">
        <f t="shared" si="2"/>
        <v>6</v>
      </c>
      <c r="D24" t="str">
        <f t="shared" si="3"/>
        <v/>
      </c>
      <c r="E24">
        <f t="shared" si="2"/>
        <v>6</v>
      </c>
      <c r="F24" t="str">
        <f t="shared" si="4"/>
        <v/>
      </c>
      <c r="I24" s="1" t="str">
        <f t="shared" si="0"/>
        <v>Texas-El Paso</v>
      </c>
      <c r="J24" s="8">
        <f t="shared" si="8"/>
        <v>8</v>
      </c>
      <c r="K24" s="8">
        <f t="shared" si="10"/>
        <v>164</v>
      </c>
      <c r="L24" s="4">
        <f t="shared" si="9"/>
        <v>78</v>
      </c>
      <c r="M24" t="str">
        <f t="shared" si="5"/>
        <v>Texas-El Paso @ Marshall</v>
      </c>
      <c r="N24" t="str">
        <f t="shared" si="6"/>
        <v>Texas-El Paso +8</v>
      </c>
      <c r="O24">
        <f t="shared" si="7"/>
        <v>164</v>
      </c>
      <c r="R24" t="s">
        <v>954</v>
      </c>
      <c r="S24" t="s">
        <v>956</v>
      </c>
      <c r="T24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W</v>
      </c>
      <c r="U24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119.5</v>
      </c>
      <c r="V24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>O</v>
      </c>
      <c r="W24">
        <f>VLOOKUP(Table2[[#This Row],[Game]],$M$2:$O$199,3,0)</f>
        <v>124</v>
      </c>
      <c r="X24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24" t="s">
        <v>568</v>
      </c>
      <c r="AB24" t="s">
        <v>585</v>
      </c>
    </row>
    <row r="25" spans="2:28" ht="15.75" thickBot="1" x14ac:dyDescent="0.3">
      <c r="B25" t="s">
        <v>832</v>
      </c>
      <c r="C25">
        <f t="shared" si="2"/>
        <v>6</v>
      </c>
      <c r="D25" t="str">
        <f t="shared" si="3"/>
        <v/>
      </c>
      <c r="E25">
        <f t="shared" si="2"/>
        <v>7</v>
      </c>
      <c r="F25" t="str">
        <f t="shared" si="4"/>
        <v>Howard</v>
      </c>
      <c r="I25" s="79" t="str">
        <f t="shared" si="0"/>
        <v>Marshall</v>
      </c>
      <c r="J25" s="9">
        <f t="shared" si="8"/>
        <v>-8</v>
      </c>
      <c r="K25" s="9" t="str">
        <f t="shared" si="10"/>
        <v/>
      </c>
      <c r="L25" s="5">
        <f t="shared" si="9"/>
        <v>86</v>
      </c>
      <c r="M25" t="str">
        <f t="shared" si="5"/>
        <v>Texas-El Paso @ Marshall</v>
      </c>
      <c r="N25" t="str">
        <f t="shared" si="6"/>
        <v>Marshall -8</v>
      </c>
      <c r="O25">
        <f t="shared" si="7"/>
        <v>164</v>
      </c>
      <c r="R25" t="s">
        <v>957</v>
      </c>
      <c r="S25" t="s">
        <v>958</v>
      </c>
      <c r="T25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W</v>
      </c>
      <c r="U25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-6</v>
      </c>
      <c r="V25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>F</v>
      </c>
      <c r="W25">
        <f>VLOOKUP(Table2[[#This Row],[Game]],$M$2:$O$199,3,0)</f>
        <v>147</v>
      </c>
      <c r="X25" s="10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>-7</v>
      </c>
      <c r="AA25" t="s">
        <v>569</v>
      </c>
      <c r="AB25" t="s">
        <v>586</v>
      </c>
    </row>
    <row r="26" spans="2:28" x14ac:dyDescent="0.25">
      <c r="B26">
        <v>77</v>
      </c>
      <c r="C26">
        <f t="shared" si="2"/>
        <v>7</v>
      </c>
      <c r="D26">
        <f t="shared" si="3"/>
        <v>77</v>
      </c>
      <c r="E26">
        <f t="shared" si="2"/>
        <v>7</v>
      </c>
      <c r="F26" t="str">
        <f t="shared" si="4"/>
        <v/>
      </c>
      <c r="I26" s="1" t="str">
        <f t="shared" si="0"/>
        <v>Washington State</v>
      </c>
      <c r="J26" s="6">
        <f t="shared" si="8"/>
        <v>-14</v>
      </c>
      <c r="K26" s="6">
        <f t="shared" si="10"/>
        <v>150</v>
      </c>
      <c r="L26" s="2">
        <f t="shared" si="9"/>
        <v>82</v>
      </c>
      <c r="M26" t="str">
        <f t="shared" si="5"/>
        <v>Washington State @ Colorado</v>
      </c>
      <c r="N26" t="str">
        <f t="shared" si="6"/>
        <v>Washington State -14</v>
      </c>
      <c r="O26">
        <f t="shared" si="7"/>
        <v>150</v>
      </c>
      <c r="R26" t="s">
        <v>959</v>
      </c>
      <c r="S26" t="s">
        <v>960</v>
      </c>
      <c r="T26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W</v>
      </c>
      <c r="U26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-9.5</v>
      </c>
      <c r="V26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>F</v>
      </c>
      <c r="W26">
        <f>VLOOKUP(Table2[[#This Row],[Game]],$M$2:$O$199,3,0)</f>
        <v>167</v>
      </c>
      <c r="X26" s="10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>-17</v>
      </c>
      <c r="AA26" t="s">
        <v>570</v>
      </c>
      <c r="AB26" t="s">
        <v>587</v>
      </c>
    </row>
    <row r="27" spans="2:28" ht="15.75" thickBot="1" x14ac:dyDescent="0.3">
      <c r="B27" t="s">
        <v>0</v>
      </c>
      <c r="C27">
        <f t="shared" si="2"/>
        <v>7</v>
      </c>
      <c r="D27" t="str">
        <f t="shared" si="3"/>
        <v/>
      </c>
      <c r="E27">
        <f t="shared" si="2"/>
        <v>7</v>
      </c>
      <c r="F27" t="str">
        <f t="shared" si="4"/>
        <v/>
      </c>
      <c r="I27" s="79" t="str">
        <f t="shared" si="0"/>
        <v>Colorado</v>
      </c>
      <c r="J27" s="7">
        <f t="shared" si="8"/>
        <v>14</v>
      </c>
      <c r="K27" s="7" t="str">
        <f t="shared" si="10"/>
        <v/>
      </c>
      <c r="L27" s="3">
        <f t="shared" si="9"/>
        <v>68</v>
      </c>
      <c r="M27" t="str">
        <f t="shared" si="5"/>
        <v>Washington State @ Colorado</v>
      </c>
      <c r="N27" t="str">
        <f t="shared" si="6"/>
        <v>Colorado +14</v>
      </c>
      <c r="O27">
        <f t="shared" si="7"/>
        <v>150</v>
      </c>
      <c r="R27" t="s">
        <v>961</v>
      </c>
      <c r="S27" t="s">
        <v>131</v>
      </c>
      <c r="T27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L</v>
      </c>
      <c r="U27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141.5</v>
      </c>
      <c r="V27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>O</v>
      </c>
      <c r="W27">
        <f>VLOOKUP(Table2[[#This Row],[Game]],$M$2:$O$199,3,0)</f>
        <v>141</v>
      </c>
      <c r="X27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27" t="s">
        <v>571</v>
      </c>
      <c r="AB27" t="s">
        <v>588</v>
      </c>
    </row>
    <row r="28" spans="2:28" x14ac:dyDescent="0.25">
      <c r="B28" t="s">
        <v>844</v>
      </c>
      <c r="C28">
        <f t="shared" si="2"/>
        <v>7</v>
      </c>
      <c r="D28" t="str">
        <f t="shared" si="3"/>
        <v/>
      </c>
      <c r="E28">
        <f t="shared" si="2"/>
        <v>7</v>
      </c>
      <c r="F28" t="str">
        <f t="shared" si="4"/>
        <v/>
      </c>
      <c r="I28" s="1" t="str">
        <f t="shared" si="0"/>
        <v>Sacramento State</v>
      </c>
      <c r="J28" s="8">
        <f t="shared" si="8"/>
        <v>-8</v>
      </c>
      <c r="K28" s="8">
        <f t="shared" si="10"/>
        <v>116</v>
      </c>
      <c r="L28" s="4">
        <f t="shared" si="9"/>
        <v>62</v>
      </c>
      <c r="M28" t="str">
        <f t="shared" si="5"/>
        <v>Sacramento State @ Weber State</v>
      </c>
      <c r="N28" t="str">
        <f t="shared" si="6"/>
        <v>Sacramento State -8</v>
      </c>
      <c r="O28">
        <f t="shared" si="7"/>
        <v>116</v>
      </c>
      <c r="R28" t="s">
        <v>962</v>
      </c>
      <c r="S28" t="s">
        <v>963</v>
      </c>
      <c r="T28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W</v>
      </c>
      <c r="U28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-8</v>
      </c>
      <c r="V28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>F</v>
      </c>
      <c r="W28">
        <f>VLOOKUP(Table2[[#This Row],[Game]],$M$2:$O$199,3,0)</f>
        <v>131</v>
      </c>
      <c r="X28" s="10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>-17</v>
      </c>
      <c r="AA28" t="s">
        <v>572</v>
      </c>
      <c r="AB28" t="s">
        <v>589</v>
      </c>
    </row>
    <row r="29" spans="2:28" ht="15.75" thickBot="1" x14ac:dyDescent="0.3">
      <c r="B29" t="s">
        <v>535</v>
      </c>
      <c r="C29">
        <f t="shared" si="2"/>
        <v>7</v>
      </c>
      <c r="D29" t="str">
        <f t="shared" si="3"/>
        <v/>
      </c>
      <c r="E29">
        <f t="shared" si="2"/>
        <v>8</v>
      </c>
      <c r="F29" t="str">
        <f t="shared" si="4"/>
        <v>N Carolina A&amp;T</v>
      </c>
      <c r="I29" s="79" t="str">
        <f t="shared" si="0"/>
        <v>Weber State</v>
      </c>
      <c r="J29" s="9">
        <f t="shared" si="8"/>
        <v>8</v>
      </c>
      <c r="K29" s="9" t="str">
        <f t="shared" si="10"/>
        <v/>
      </c>
      <c r="L29" s="5">
        <f t="shared" si="9"/>
        <v>54</v>
      </c>
      <c r="M29" t="str">
        <f t="shared" si="5"/>
        <v>Sacramento State @ Weber State</v>
      </c>
      <c r="N29" t="str">
        <f t="shared" si="6"/>
        <v>Weber State +8</v>
      </c>
      <c r="O29">
        <f t="shared" si="7"/>
        <v>116</v>
      </c>
      <c r="R29" t="s">
        <v>964</v>
      </c>
      <c r="S29" t="s">
        <v>965</v>
      </c>
      <c r="T29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W</v>
      </c>
      <c r="U29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4.5</v>
      </c>
      <c r="V29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>D</v>
      </c>
      <c r="W29">
        <f>VLOOKUP(Table2[[#This Row],[Game]],$M$2:$O$199,3,0)</f>
        <v>143</v>
      </c>
      <c r="X29" s="10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>-19</v>
      </c>
      <c r="AA29" t="s">
        <v>573</v>
      </c>
      <c r="AB29" t="s">
        <v>590</v>
      </c>
    </row>
    <row r="30" spans="2:28" x14ac:dyDescent="0.25">
      <c r="B30">
        <v>86</v>
      </c>
      <c r="C30">
        <f t="shared" si="2"/>
        <v>8</v>
      </c>
      <c r="D30">
        <f t="shared" si="3"/>
        <v>86</v>
      </c>
      <c r="E30">
        <f t="shared" si="2"/>
        <v>8</v>
      </c>
      <c r="F30" t="str">
        <f t="shared" si="4"/>
        <v/>
      </c>
      <c r="I30" s="1" t="str">
        <f t="shared" si="0"/>
        <v>Miami (FL)</v>
      </c>
      <c r="J30" s="6">
        <f t="shared" si="8"/>
        <v>5</v>
      </c>
      <c r="K30" s="6">
        <f t="shared" si="10"/>
        <v>133</v>
      </c>
      <c r="L30" s="2">
        <f t="shared" si="9"/>
        <v>64</v>
      </c>
      <c r="M30" t="str">
        <f t="shared" si="5"/>
        <v>Miami (FL) @ Clemson</v>
      </c>
      <c r="N30" t="str">
        <f t="shared" si="6"/>
        <v>Miami (FL) +5</v>
      </c>
      <c r="O30">
        <f t="shared" si="7"/>
        <v>133</v>
      </c>
      <c r="R30" t="s">
        <v>964</v>
      </c>
      <c r="S30" t="s">
        <v>129</v>
      </c>
      <c r="T30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W</v>
      </c>
      <c r="U30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134.5</v>
      </c>
      <c r="V30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>O</v>
      </c>
      <c r="W30">
        <f>VLOOKUP(Table2[[#This Row],[Game]],$M$2:$O$199,3,0)</f>
        <v>143</v>
      </c>
      <c r="X30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30" t="s">
        <v>574</v>
      </c>
      <c r="AB30" t="s">
        <v>591</v>
      </c>
    </row>
    <row r="31" spans="2:28" ht="15.75" thickBot="1" x14ac:dyDescent="0.3">
      <c r="B31" t="s">
        <v>816</v>
      </c>
      <c r="C31">
        <f t="shared" si="2"/>
        <v>8</v>
      </c>
      <c r="D31" t="str">
        <f t="shared" si="3"/>
        <v/>
      </c>
      <c r="E31">
        <f t="shared" si="2"/>
        <v>8</v>
      </c>
      <c r="F31" t="str">
        <f t="shared" si="4"/>
        <v/>
      </c>
      <c r="I31" s="79" t="str">
        <f t="shared" si="0"/>
        <v>Clemson</v>
      </c>
      <c r="J31" s="7">
        <f t="shared" si="8"/>
        <v>-5</v>
      </c>
      <c r="K31" s="7" t="str">
        <f t="shared" si="10"/>
        <v/>
      </c>
      <c r="L31" s="3">
        <f t="shared" si="9"/>
        <v>69</v>
      </c>
      <c r="M31" t="str">
        <f t="shared" si="5"/>
        <v>Miami (FL) @ Clemson</v>
      </c>
      <c r="N31" t="str">
        <f t="shared" si="6"/>
        <v>Clemson -5</v>
      </c>
      <c r="O31">
        <f t="shared" si="7"/>
        <v>133</v>
      </c>
      <c r="R31" t="s">
        <v>51</v>
      </c>
      <c r="S31" t="s">
        <v>966</v>
      </c>
      <c r="T31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L</v>
      </c>
      <c r="U31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10</v>
      </c>
      <c r="V31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>D</v>
      </c>
      <c r="W31">
        <f>VLOOKUP(Table2[[#This Row],[Game]],$M$2:$O$199,3,0)</f>
        <v>138</v>
      </c>
      <c r="X31" s="10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>22</v>
      </c>
      <c r="AA31" t="s">
        <v>575</v>
      </c>
      <c r="AB31" t="s">
        <v>592</v>
      </c>
    </row>
    <row r="32" spans="2:28" x14ac:dyDescent="0.25">
      <c r="B32" t="s">
        <v>692</v>
      </c>
      <c r="C32">
        <f t="shared" si="2"/>
        <v>8</v>
      </c>
      <c r="D32" t="str">
        <f t="shared" si="3"/>
        <v/>
      </c>
      <c r="E32">
        <f t="shared" si="2"/>
        <v>9</v>
      </c>
      <c r="F32" t="str">
        <f t="shared" si="4"/>
        <v>California</v>
      </c>
      <c r="I32" s="1" t="str">
        <f t="shared" si="0"/>
        <v>Saint Joseph's</v>
      </c>
      <c r="J32" s="8">
        <f t="shared" si="8"/>
        <v>7</v>
      </c>
      <c r="K32" s="8">
        <f t="shared" si="10"/>
        <v>147</v>
      </c>
      <c r="L32" s="4">
        <f t="shared" si="9"/>
        <v>70</v>
      </c>
      <c r="M32" t="str">
        <f t="shared" si="5"/>
        <v>Saint Joseph's @ George Mason</v>
      </c>
      <c r="N32" t="str">
        <f t="shared" si="6"/>
        <v>Saint Joseph's +7</v>
      </c>
      <c r="O32">
        <f t="shared" si="7"/>
        <v>147</v>
      </c>
      <c r="R32" t="s">
        <v>967</v>
      </c>
      <c r="S32" t="s">
        <v>968</v>
      </c>
      <c r="T32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W</v>
      </c>
      <c r="U32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6.5</v>
      </c>
      <c r="V32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>D</v>
      </c>
      <c r="W32">
        <f>VLOOKUP(Table2[[#This Row],[Game]],$M$2:$O$199,3,0)</f>
        <v>143</v>
      </c>
      <c r="X32" s="10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>1</v>
      </c>
      <c r="AA32" t="s">
        <v>576</v>
      </c>
      <c r="AB32" t="s">
        <v>593</v>
      </c>
    </row>
    <row r="33" spans="2:28" ht="15.75" thickBot="1" x14ac:dyDescent="0.3">
      <c r="B33">
        <v>63</v>
      </c>
      <c r="C33">
        <f t="shared" si="2"/>
        <v>9</v>
      </c>
      <c r="D33">
        <f t="shared" si="3"/>
        <v>63</v>
      </c>
      <c r="E33">
        <f t="shared" si="2"/>
        <v>9</v>
      </c>
      <c r="F33" t="str">
        <f t="shared" si="4"/>
        <v/>
      </c>
      <c r="I33" s="79" t="str">
        <f t="shared" si="0"/>
        <v>George Mason</v>
      </c>
      <c r="J33" s="9">
        <f t="shared" si="8"/>
        <v>-7</v>
      </c>
      <c r="K33" s="9" t="str">
        <f t="shared" si="10"/>
        <v/>
      </c>
      <c r="L33" s="5">
        <f t="shared" si="9"/>
        <v>77</v>
      </c>
      <c r="M33" t="str">
        <f t="shared" si="5"/>
        <v>Saint Joseph's @ George Mason</v>
      </c>
      <c r="N33" t="str">
        <f t="shared" si="6"/>
        <v>George Mason -7</v>
      </c>
      <c r="O33">
        <f t="shared" si="7"/>
        <v>147</v>
      </c>
      <c r="R33" t="s">
        <v>967</v>
      </c>
      <c r="S33" t="s">
        <v>969</v>
      </c>
      <c r="T33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L</v>
      </c>
      <c r="U33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140</v>
      </c>
      <c r="V33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>U</v>
      </c>
      <c r="W33">
        <f>VLOOKUP(Table2[[#This Row],[Game]],$M$2:$O$199,3,0)</f>
        <v>143</v>
      </c>
      <c r="X33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33" t="s">
        <v>595</v>
      </c>
      <c r="AB33" t="s">
        <v>604</v>
      </c>
    </row>
    <row r="34" spans="2:28" x14ac:dyDescent="0.25">
      <c r="B34" t="s">
        <v>0</v>
      </c>
      <c r="C34">
        <f t="shared" si="2"/>
        <v>9</v>
      </c>
      <c r="D34" t="str">
        <f t="shared" si="3"/>
        <v/>
      </c>
      <c r="E34">
        <f t="shared" si="2"/>
        <v>9</v>
      </c>
      <c r="F34" t="str">
        <f t="shared" si="4"/>
        <v/>
      </c>
      <c r="I34" s="1" t="str">
        <f t="shared" ref="I34:I65" si="11">IF(ISNUMBER(MATCH(VLOOKUP(ROW(A33),$E$2:$F$1000,2,0),AA:AA,0)),VLOOKUP(VLOOKUP(ROW(A33),$E$2:$F$1000,2,0),AA:AB,2,0),VLOOKUP(ROW(A33),$E$2:$F$1000,2,0))</f>
        <v>Idaho</v>
      </c>
      <c r="J34" s="6">
        <f t="shared" si="8"/>
        <v>6</v>
      </c>
      <c r="K34" s="6">
        <f t="shared" si="10"/>
        <v>144</v>
      </c>
      <c r="L34" s="2">
        <f t="shared" si="9"/>
        <v>69</v>
      </c>
      <c r="M34" t="str">
        <f t="shared" si="5"/>
        <v>Idaho @ Southern Utah</v>
      </c>
      <c r="N34" t="str">
        <f t="shared" si="6"/>
        <v>Idaho +6</v>
      </c>
      <c r="O34">
        <f t="shared" si="7"/>
        <v>144</v>
      </c>
      <c r="R34" t="s">
        <v>970</v>
      </c>
      <c r="S34" t="s">
        <v>971</v>
      </c>
      <c r="T34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L</v>
      </c>
      <c r="U34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4</v>
      </c>
      <c r="V34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>D</v>
      </c>
      <c r="W34">
        <f>VLOOKUP(Table2[[#This Row],[Game]],$M$2:$O$199,3,0)</f>
        <v>137</v>
      </c>
      <c r="X34" s="10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>13</v>
      </c>
      <c r="AA34" t="s">
        <v>596</v>
      </c>
      <c r="AB34" t="s">
        <v>605</v>
      </c>
    </row>
    <row r="35" spans="2:28" ht="15.75" thickBot="1" x14ac:dyDescent="0.3">
      <c r="B35" t="s">
        <v>858</v>
      </c>
      <c r="C35">
        <f t="shared" si="2"/>
        <v>9</v>
      </c>
      <c r="D35" t="str">
        <f t="shared" si="3"/>
        <v/>
      </c>
      <c r="E35">
        <f t="shared" si="2"/>
        <v>9</v>
      </c>
      <c r="F35" t="str">
        <f t="shared" si="4"/>
        <v/>
      </c>
      <c r="I35" s="79" t="str">
        <f t="shared" si="11"/>
        <v>Southern Utah</v>
      </c>
      <c r="J35" s="7">
        <f t="shared" si="8"/>
        <v>-6</v>
      </c>
      <c r="K35" s="7" t="str">
        <f t="shared" si="10"/>
        <v/>
      </c>
      <c r="L35" s="3">
        <f t="shared" si="9"/>
        <v>75</v>
      </c>
      <c r="M35" t="str">
        <f t="shared" si="5"/>
        <v>Idaho @ Southern Utah</v>
      </c>
      <c r="N35" t="str">
        <f t="shared" si="6"/>
        <v>Southern Utah -6</v>
      </c>
      <c r="O35">
        <f t="shared" si="7"/>
        <v>144</v>
      </c>
      <c r="R35" t="s">
        <v>970</v>
      </c>
      <c r="S35" t="s">
        <v>384</v>
      </c>
      <c r="T35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W</v>
      </c>
      <c r="U35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150.5</v>
      </c>
      <c r="V35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>U</v>
      </c>
      <c r="W35">
        <f>VLOOKUP(Table2[[#This Row],[Game]],$M$2:$O$199,3,0)</f>
        <v>137</v>
      </c>
      <c r="X35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35" t="s">
        <v>597</v>
      </c>
      <c r="AB35" t="s">
        <v>612</v>
      </c>
    </row>
    <row r="36" spans="2:28" x14ac:dyDescent="0.25">
      <c r="B36" t="s">
        <v>859</v>
      </c>
      <c r="C36">
        <f t="shared" si="2"/>
        <v>9</v>
      </c>
      <c r="D36" t="str">
        <f t="shared" si="3"/>
        <v/>
      </c>
      <c r="E36">
        <f t="shared" si="2"/>
        <v>10</v>
      </c>
      <c r="F36" t="str">
        <f t="shared" si="4"/>
        <v>Stanford</v>
      </c>
      <c r="I36" s="1" t="str">
        <f t="shared" si="11"/>
        <v>Pittsburgh</v>
      </c>
      <c r="J36" s="8">
        <f t="shared" si="8"/>
        <v>15</v>
      </c>
      <c r="K36" s="8">
        <f t="shared" si="10"/>
        <v>131</v>
      </c>
      <c r="L36" s="4">
        <f t="shared" si="9"/>
        <v>58</v>
      </c>
      <c r="M36" t="str">
        <f t="shared" si="5"/>
        <v>Pittsburgh @ North Carolina State</v>
      </c>
      <c r="N36" t="str">
        <f t="shared" si="6"/>
        <v>Pittsburgh +15</v>
      </c>
      <c r="O36">
        <f t="shared" si="7"/>
        <v>131</v>
      </c>
      <c r="R36" t="s">
        <v>972</v>
      </c>
      <c r="S36" t="s">
        <v>973</v>
      </c>
      <c r="T36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W</v>
      </c>
      <c r="U36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3</v>
      </c>
      <c r="V36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>D</v>
      </c>
      <c r="W36">
        <f>VLOOKUP(Table2[[#This Row],[Game]],$M$2:$O$199,3,0)</f>
        <v>144</v>
      </c>
      <c r="X36" s="10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>-18</v>
      </c>
      <c r="AA36" t="s">
        <v>598</v>
      </c>
      <c r="AB36" t="s">
        <v>606</v>
      </c>
    </row>
    <row r="37" spans="2:28" ht="15.75" thickBot="1" x14ac:dyDescent="0.3">
      <c r="B37">
        <v>51</v>
      </c>
      <c r="C37">
        <f t="shared" si="2"/>
        <v>10</v>
      </c>
      <c r="D37">
        <f t="shared" si="3"/>
        <v>51</v>
      </c>
      <c r="E37">
        <f t="shared" si="2"/>
        <v>10</v>
      </c>
      <c r="F37" t="str">
        <f t="shared" si="4"/>
        <v/>
      </c>
      <c r="I37" s="79" t="str">
        <f t="shared" si="11"/>
        <v>North Carolina State</v>
      </c>
      <c r="J37" s="9">
        <f t="shared" si="8"/>
        <v>-15</v>
      </c>
      <c r="K37" s="9" t="str">
        <f t="shared" si="10"/>
        <v/>
      </c>
      <c r="L37" s="5">
        <f t="shared" si="9"/>
        <v>73</v>
      </c>
      <c r="M37" t="str">
        <f t="shared" si="5"/>
        <v>Pittsburgh @ North Carolina State</v>
      </c>
      <c r="N37" t="str">
        <f t="shared" si="6"/>
        <v>North Carolina State -15</v>
      </c>
      <c r="O37">
        <f t="shared" si="7"/>
        <v>131</v>
      </c>
      <c r="R37" t="s">
        <v>972</v>
      </c>
      <c r="S37" t="s">
        <v>935</v>
      </c>
      <c r="T37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Push</v>
      </c>
      <c r="U37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144</v>
      </c>
      <c r="V37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>U</v>
      </c>
      <c r="W37">
        <f>VLOOKUP(Table2[[#This Row],[Game]],$M$2:$O$199,3,0)</f>
        <v>144</v>
      </c>
      <c r="X37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37" t="s">
        <v>599</v>
      </c>
      <c r="AB37" t="s">
        <v>607</v>
      </c>
    </row>
    <row r="38" spans="2:28" x14ac:dyDescent="0.25">
      <c r="B38" t="s">
        <v>829</v>
      </c>
      <c r="C38">
        <f t="shared" si="2"/>
        <v>10</v>
      </c>
      <c r="D38" t="str">
        <f t="shared" si="3"/>
        <v/>
      </c>
      <c r="E38">
        <f t="shared" si="2"/>
        <v>10</v>
      </c>
      <c r="F38" t="str">
        <f t="shared" si="4"/>
        <v/>
      </c>
      <c r="I38" s="1" t="str">
        <f t="shared" si="11"/>
        <v>Utah</v>
      </c>
      <c r="J38" s="6">
        <f t="shared" si="8"/>
        <v>2</v>
      </c>
      <c r="K38" s="6">
        <f t="shared" si="10"/>
        <v>140</v>
      </c>
      <c r="L38" s="2">
        <f t="shared" si="9"/>
        <v>69</v>
      </c>
      <c r="M38" t="str">
        <f t="shared" si="5"/>
        <v>Utah @ Oregon State</v>
      </c>
      <c r="N38" t="str">
        <f t="shared" si="6"/>
        <v>Utah +2</v>
      </c>
      <c r="O38">
        <f t="shared" si="7"/>
        <v>140</v>
      </c>
      <c r="R38" t="s">
        <v>974</v>
      </c>
      <c r="S38" t="s">
        <v>503</v>
      </c>
      <c r="T38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L</v>
      </c>
      <c r="U38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131</v>
      </c>
      <c r="V38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>O</v>
      </c>
      <c r="W38">
        <f>VLOOKUP(Table2[[#This Row],[Game]],$M$2:$O$199,3,0)</f>
        <v>122</v>
      </c>
      <c r="X38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38" t="s">
        <v>600</v>
      </c>
      <c r="AB38" t="s">
        <v>608</v>
      </c>
    </row>
    <row r="39" spans="2:28" ht="15.75" thickBot="1" x14ac:dyDescent="0.3">
      <c r="B39" t="s">
        <v>830</v>
      </c>
      <c r="C39">
        <f t="shared" si="2"/>
        <v>10</v>
      </c>
      <c r="D39" t="str">
        <f t="shared" si="3"/>
        <v/>
      </c>
      <c r="E39">
        <f t="shared" si="2"/>
        <v>11</v>
      </c>
      <c r="F39" t="str">
        <f t="shared" si="4"/>
        <v>North Carolina</v>
      </c>
      <c r="I39" s="79" t="str">
        <f t="shared" si="11"/>
        <v>Oregon State</v>
      </c>
      <c r="J39" s="7">
        <f t="shared" si="8"/>
        <v>-2</v>
      </c>
      <c r="K39" s="7" t="str">
        <f t="shared" si="10"/>
        <v/>
      </c>
      <c r="L39" s="3">
        <f t="shared" si="9"/>
        <v>71</v>
      </c>
      <c r="M39" t="str">
        <f t="shared" si="5"/>
        <v>Utah @ Oregon State</v>
      </c>
      <c r="N39" t="str">
        <f t="shared" si="6"/>
        <v>Oregon State -2</v>
      </c>
      <c r="O39">
        <f t="shared" si="7"/>
        <v>140</v>
      </c>
      <c r="R39" t="s">
        <v>975</v>
      </c>
      <c r="S39" t="s">
        <v>976</v>
      </c>
      <c r="T39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W</v>
      </c>
      <c r="U39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7</v>
      </c>
      <c r="V39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>D</v>
      </c>
      <c r="W39">
        <f>VLOOKUP(Table2[[#This Row],[Game]],$M$2:$O$199,3,0)</f>
        <v>125</v>
      </c>
      <c r="X39" s="10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>-3</v>
      </c>
      <c r="AA39" t="s">
        <v>601</v>
      </c>
      <c r="AB39" t="s">
        <v>609</v>
      </c>
    </row>
    <row r="40" spans="2:28" x14ac:dyDescent="0.25">
      <c r="B40">
        <v>53</v>
      </c>
      <c r="C40">
        <f t="shared" si="2"/>
        <v>11</v>
      </c>
      <c r="D40">
        <f t="shared" si="3"/>
        <v>53</v>
      </c>
      <c r="E40">
        <f t="shared" si="2"/>
        <v>11</v>
      </c>
      <c r="F40" t="str">
        <f t="shared" si="4"/>
        <v/>
      </c>
      <c r="I40" s="1" t="str">
        <f t="shared" si="11"/>
        <v>Fordham</v>
      </c>
      <c r="J40" s="8">
        <f t="shared" si="8"/>
        <v>-20</v>
      </c>
      <c r="K40" s="8">
        <f t="shared" si="10"/>
        <v>124</v>
      </c>
      <c r="L40" s="4">
        <f t="shared" si="9"/>
        <v>72</v>
      </c>
      <c r="M40" t="str">
        <f t="shared" si="5"/>
        <v>Fordham @ George Washington</v>
      </c>
      <c r="N40" t="str">
        <f t="shared" si="6"/>
        <v>Fordham -20</v>
      </c>
      <c r="O40">
        <f t="shared" si="7"/>
        <v>124</v>
      </c>
      <c r="R40" t="s">
        <v>977</v>
      </c>
      <c r="S40" t="s">
        <v>978</v>
      </c>
      <c r="T40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W</v>
      </c>
      <c r="U40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-2</v>
      </c>
      <c r="V40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>F</v>
      </c>
      <c r="W40" t="e">
        <f>VLOOKUP(Table2[[#This Row],[Game]],$M$2:$O$199,3,0)</f>
        <v>#N/A</v>
      </c>
      <c r="X40" s="10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>-9</v>
      </c>
      <c r="AA40" t="s">
        <v>602</v>
      </c>
      <c r="AB40" t="s">
        <v>610</v>
      </c>
    </row>
    <row r="41" spans="2:28" ht="15.75" thickBot="1" x14ac:dyDescent="0.3">
      <c r="B41" t="s">
        <v>0</v>
      </c>
      <c r="C41">
        <f t="shared" si="2"/>
        <v>11</v>
      </c>
      <c r="D41" t="str">
        <f t="shared" si="3"/>
        <v/>
      </c>
      <c r="E41">
        <f t="shared" si="2"/>
        <v>11</v>
      </c>
      <c r="F41" t="str">
        <f t="shared" si="4"/>
        <v/>
      </c>
      <c r="I41" s="79" t="str">
        <f t="shared" si="11"/>
        <v>George Washington</v>
      </c>
      <c r="J41" s="9">
        <f t="shared" si="8"/>
        <v>20</v>
      </c>
      <c r="K41" s="9" t="str">
        <f t="shared" si="10"/>
        <v/>
      </c>
      <c r="L41" s="5">
        <f t="shared" si="9"/>
        <v>52</v>
      </c>
      <c r="M41" t="str">
        <f t="shared" si="5"/>
        <v>Fordham @ George Washington</v>
      </c>
      <c r="N41" t="str">
        <f t="shared" si="6"/>
        <v>George Washington +20</v>
      </c>
      <c r="O41">
        <f t="shared" si="7"/>
        <v>124</v>
      </c>
      <c r="R41" t="s">
        <v>977</v>
      </c>
      <c r="S41" t="s">
        <v>979</v>
      </c>
      <c r="T41" t="e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#N/A</v>
      </c>
      <c r="U41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155.5</v>
      </c>
      <c r="V41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>U</v>
      </c>
      <c r="W41" t="e">
        <f>VLOOKUP(Table2[[#This Row],[Game]],$M$2:$O$199,3,0)</f>
        <v>#N/A</v>
      </c>
      <c r="X41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41" t="s">
        <v>603</v>
      </c>
      <c r="AB41" t="s">
        <v>611</v>
      </c>
    </row>
    <row r="42" spans="2:28" x14ac:dyDescent="0.25">
      <c r="B42" t="s">
        <v>853</v>
      </c>
      <c r="C42">
        <f t="shared" si="2"/>
        <v>11</v>
      </c>
      <c r="D42" t="str">
        <f t="shared" si="3"/>
        <v/>
      </c>
      <c r="E42">
        <f t="shared" si="2"/>
        <v>11</v>
      </c>
      <c r="F42" t="str">
        <f t="shared" si="4"/>
        <v/>
      </c>
      <c r="I42" s="1" t="str">
        <f t="shared" si="11"/>
        <v>Idaho State</v>
      </c>
      <c r="J42" s="6">
        <f t="shared" si="8"/>
        <v>-2</v>
      </c>
      <c r="K42" s="6">
        <f t="shared" si="10"/>
        <v>126</v>
      </c>
      <c r="L42" s="2">
        <f t="shared" si="9"/>
        <v>64</v>
      </c>
      <c r="M42" t="str">
        <f t="shared" si="5"/>
        <v>Idaho State @ Northern Arizona</v>
      </c>
      <c r="N42" t="str">
        <f t="shared" si="6"/>
        <v>Idaho State -2</v>
      </c>
      <c r="O42">
        <f t="shared" si="7"/>
        <v>126</v>
      </c>
      <c r="T42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HOLD</v>
      </c>
      <c r="U42" t="e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#VALUE!</v>
      </c>
      <c r="V42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/>
      </c>
      <c r="W42" t="e">
        <f>VLOOKUP(Table2[[#This Row],[Game]],$M$2:$O$199,3,0)</f>
        <v>#N/A</v>
      </c>
      <c r="X42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42" t="s">
        <v>613</v>
      </c>
      <c r="AB42" t="s">
        <v>620</v>
      </c>
    </row>
    <row r="43" spans="2:28" ht="15.75" thickBot="1" x14ac:dyDescent="0.3">
      <c r="B43" t="s">
        <v>854</v>
      </c>
      <c r="C43">
        <f t="shared" si="2"/>
        <v>11</v>
      </c>
      <c r="D43" t="str">
        <f t="shared" si="3"/>
        <v/>
      </c>
      <c r="E43">
        <f t="shared" si="2"/>
        <v>12</v>
      </c>
      <c r="F43" t="str">
        <f t="shared" si="4"/>
        <v>Syracuse</v>
      </c>
      <c r="I43" s="79" t="str">
        <f t="shared" si="11"/>
        <v>Northern Arizona</v>
      </c>
      <c r="J43" s="7">
        <f t="shared" si="8"/>
        <v>2</v>
      </c>
      <c r="K43" s="7" t="str">
        <f t="shared" si="10"/>
        <v/>
      </c>
      <c r="L43" s="3">
        <f t="shared" si="9"/>
        <v>62</v>
      </c>
      <c r="M43" t="str">
        <f t="shared" si="5"/>
        <v>Idaho State @ Northern Arizona</v>
      </c>
      <c r="N43" t="str">
        <f t="shared" si="6"/>
        <v>Northern Arizona +2</v>
      </c>
      <c r="O43">
        <f t="shared" si="7"/>
        <v>126</v>
      </c>
      <c r="T43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HOLD</v>
      </c>
      <c r="U43" t="e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#VALUE!</v>
      </c>
      <c r="V43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/>
      </c>
      <c r="W43" t="e">
        <f>VLOOKUP(Table2[[#This Row],[Game]],$M$2:$O$199,3,0)</f>
        <v>#N/A</v>
      </c>
      <c r="X43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43" t="s">
        <v>614</v>
      </c>
      <c r="AB43" t="s">
        <v>621</v>
      </c>
    </row>
    <row r="44" spans="2:28" x14ac:dyDescent="0.25">
      <c r="B44">
        <v>81</v>
      </c>
      <c r="C44">
        <f t="shared" si="2"/>
        <v>12</v>
      </c>
      <c r="D44">
        <f t="shared" si="3"/>
        <v>81</v>
      </c>
      <c r="E44">
        <f t="shared" si="2"/>
        <v>12</v>
      </c>
      <c r="F44" t="str">
        <f t="shared" si="4"/>
        <v/>
      </c>
      <c r="I44" s="1" t="str">
        <f t="shared" si="11"/>
        <v>Washington</v>
      </c>
      <c r="J44" s="8">
        <f t="shared" si="8"/>
        <v>7</v>
      </c>
      <c r="K44" s="8">
        <f t="shared" si="10"/>
        <v>147</v>
      </c>
      <c r="L44" s="4">
        <f t="shared" si="9"/>
        <v>70</v>
      </c>
      <c r="M44" t="str">
        <f t="shared" si="5"/>
        <v>Washington @ Arizona</v>
      </c>
      <c r="N44" t="str">
        <f t="shared" si="6"/>
        <v>Washington +7</v>
      </c>
      <c r="O44">
        <f t="shared" si="7"/>
        <v>147</v>
      </c>
      <c r="T44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HOLD</v>
      </c>
      <c r="U44" t="e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#VALUE!</v>
      </c>
      <c r="V44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/>
      </c>
      <c r="W44" t="e">
        <f>VLOOKUP(Table2[[#This Row],[Game]],$M$2:$O$199,3,0)</f>
        <v>#N/A</v>
      </c>
      <c r="X44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44" t="s">
        <v>615</v>
      </c>
      <c r="AB44" t="s">
        <v>622</v>
      </c>
    </row>
    <row r="45" spans="2:28" ht="15.75" thickBot="1" x14ac:dyDescent="0.3">
      <c r="B45" t="s">
        <v>804</v>
      </c>
      <c r="C45">
        <f t="shared" si="2"/>
        <v>12</v>
      </c>
      <c r="D45" t="str">
        <f t="shared" si="3"/>
        <v/>
      </c>
      <c r="E45">
        <f t="shared" si="2"/>
        <v>12</v>
      </c>
      <c r="F45" t="str">
        <f t="shared" si="4"/>
        <v/>
      </c>
      <c r="I45" s="79" t="str">
        <f t="shared" si="11"/>
        <v>Arizona</v>
      </c>
      <c r="J45" s="9">
        <f t="shared" si="8"/>
        <v>-7</v>
      </c>
      <c r="K45" s="9" t="str">
        <f t="shared" si="10"/>
        <v/>
      </c>
      <c r="L45" s="5">
        <f t="shared" si="9"/>
        <v>77</v>
      </c>
      <c r="M45" t="str">
        <f t="shared" si="5"/>
        <v>Washington @ Arizona</v>
      </c>
      <c r="N45" t="str">
        <f t="shared" si="6"/>
        <v>Arizona -7</v>
      </c>
      <c r="O45">
        <f t="shared" si="7"/>
        <v>147</v>
      </c>
      <c r="T45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HOLD</v>
      </c>
      <c r="U45" t="e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#VALUE!</v>
      </c>
      <c r="V45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/>
      </c>
      <c r="W45" t="e">
        <f>VLOOKUP(Table2[[#This Row],[Game]],$M$2:$O$199,3,0)</f>
        <v>#N/A</v>
      </c>
      <c r="X45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45" t="s">
        <v>616</v>
      </c>
      <c r="AB45" t="s">
        <v>623</v>
      </c>
    </row>
    <row r="46" spans="2:28" x14ac:dyDescent="0.25">
      <c r="B46" t="s">
        <v>805</v>
      </c>
      <c r="C46">
        <f t="shared" si="2"/>
        <v>12</v>
      </c>
      <c r="D46" t="str">
        <f t="shared" si="3"/>
        <v/>
      </c>
      <c r="E46">
        <f t="shared" si="2"/>
        <v>13</v>
      </c>
      <c r="F46" t="str">
        <f t="shared" si="4"/>
        <v>Iona</v>
      </c>
      <c r="I46" s="1" t="str">
        <f t="shared" si="11"/>
        <v>Delaware State</v>
      </c>
      <c r="J46" s="6">
        <f t="shared" si="8"/>
        <v>17</v>
      </c>
      <c r="K46" s="6">
        <f t="shared" si="10"/>
        <v>167</v>
      </c>
      <c r="L46" s="2">
        <f t="shared" si="9"/>
        <v>75</v>
      </c>
      <c r="M46" t="str">
        <f t="shared" si="5"/>
        <v>Delaware State @ North Carolina Central</v>
      </c>
      <c r="N46" t="str">
        <f t="shared" si="6"/>
        <v>Delaware State +17</v>
      </c>
      <c r="O46">
        <f t="shared" si="7"/>
        <v>167</v>
      </c>
      <c r="T46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HOLD</v>
      </c>
      <c r="U46" t="e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#VALUE!</v>
      </c>
      <c r="V46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/>
      </c>
      <c r="W46" t="e">
        <f>VLOOKUP(Table2[[#This Row],[Game]],$M$2:$O$199,3,0)</f>
        <v>#N/A</v>
      </c>
      <c r="X46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46" t="s">
        <v>617</v>
      </c>
      <c r="AB46" t="s">
        <v>624</v>
      </c>
    </row>
    <row r="47" spans="2:28" ht="15.75" thickBot="1" x14ac:dyDescent="0.3">
      <c r="B47">
        <v>54</v>
      </c>
      <c r="C47">
        <f t="shared" si="2"/>
        <v>13</v>
      </c>
      <c r="D47">
        <f t="shared" si="3"/>
        <v>54</v>
      </c>
      <c r="E47">
        <f t="shared" si="2"/>
        <v>13</v>
      </c>
      <c r="F47" t="str">
        <f t="shared" si="4"/>
        <v/>
      </c>
      <c r="I47" s="79" t="str">
        <f t="shared" si="11"/>
        <v>North Carolina Central</v>
      </c>
      <c r="J47" s="7">
        <f t="shared" si="8"/>
        <v>-17</v>
      </c>
      <c r="K47" s="7" t="str">
        <f t="shared" si="10"/>
        <v/>
      </c>
      <c r="L47" s="3">
        <f t="shared" si="9"/>
        <v>92</v>
      </c>
      <c r="M47" t="str">
        <f t="shared" si="5"/>
        <v>Delaware State @ North Carolina Central</v>
      </c>
      <c r="N47" t="str">
        <f t="shared" si="6"/>
        <v>North Carolina Central -17</v>
      </c>
      <c r="O47">
        <f t="shared" si="7"/>
        <v>167</v>
      </c>
      <c r="T47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HOLD</v>
      </c>
      <c r="U47" t="e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#VALUE!</v>
      </c>
      <c r="V47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/>
      </c>
      <c r="W47" t="e">
        <f>VLOOKUP(Table2[[#This Row],[Game]],$M$2:$O$199,3,0)</f>
        <v>#N/A</v>
      </c>
      <c r="X47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47" t="s">
        <v>618</v>
      </c>
      <c r="AB47" t="s">
        <v>625</v>
      </c>
    </row>
    <row r="48" spans="2:28" x14ac:dyDescent="0.25">
      <c r="B48" t="s">
        <v>0</v>
      </c>
      <c r="C48">
        <f t="shared" si="2"/>
        <v>13</v>
      </c>
      <c r="D48" t="str">
        <f t="shared" si="3"/>
        <v/>
      </c>
      <c r="E48">
        <f t="shared" si="2"/>
        <v>13</v>
      </c>
      <c r="F48" t="str">
        <f t="shared" si="4"/>
        <v/>
      </c>
      <c r="I48" s="1" t="str">
        <f t="shared" si="11"/>
        <v>Texas A&amp;M-Corpus Christi</v>
      </c>
      <c r="J48" s="8">
        <f t="shared" si="8"/>
        <v>17</v>
      </c>
      <c r="K48" s="8">
        <f t="shared" si="10"/>
        <v>141</v>
      </c>
      <c r="L48" s="4">
        <f t="shared" si="9"/>
        <v>62</v>
      </c>
      <c r="M48" t="str">
        <f t="shared" si="5"/>
        <v>Texas A&amp;M-Corpus Christi @ Northwestern State</v>
      </c>
      <c r="N48" t="str">
        <f t="shared" si="6"/>
        <v>Texas A&amp;M-Corpus Christi +17</v>
      </c>
      <c r="O48">
        <f t="shared" si="7"/>
        <v>141</v>
      </c>
      <c r="T48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HOLD</v>
      </c>
      <c r="U48" t="e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#VALUE!</v>
      </c>
      <c r="V48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/>
      </c>
      <c r="W48" t="e">
        <f>VLOOKUP(Table2[[#This Row],[Game]],$M$2:$O$199,3,0)</f>
        <v>#N/A</v>
      </c>
      <c r="X48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48" t="s">
        <v>619</v>
      </c>
      <c r="AB48" t="s">
        <v>626</v>
      </c>
    </row>
    <row r="49" spans="2:28" ht="15.75" thickBot="1" x14ac:dyDescent="0.3">
      <c r="B49" t="s">
        <v>819</v>
      </c>
      <c r="C49">
        <f t="shared" si="2"/>
        <v>13</v>
      </c>
      <c r="D49" t="str">
        <f t="shared" si="3"/>
        <v/>
      </c>
      <c r="E49">
        <f t="shared" si="2"/>
        <v>13</v>
      </c>
      <c r="F49" t="str">
        <f t="shared" si="4"/>
        <v/>
      </c>
      <c r="I49" s="79" t="str">
        <f t="shared" si="11"/>
        <v>Northwestern State</v>
      </c>
      <c r="J49" s="9">
        <f t="shared" si="8"/>
        <v>-17</v>
      </c>
      <c r="K49" s="9" t="str">
        <f t="shared" si="10"/>
        <v/>
      </c>
      <c r="L49" s="5">
        <f t="shared" si="9"/>
        <v>79</v>
      </c>
      <c r="M49" t="str">
        <f t="shared" si="5"/>
        <v>Texas A&amp;M-Corpus Christi @ Northwestern State</v>
      </c>
      <c r="N49" t="str">
        <f t="shared" si="6"/>
        <v>Northwestern State -17</v>
      </c>
      <c r="O49">
        <f t="shared" si="7"/>
        <v>141</v>
      </c>
      <c r="T49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HOLD</v>
      </c>
      <c r="U49" t="e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#VALUE!</v>
      </c>
      <c r="V49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/>
      </c>
      <c r="W49" t="e">
        <f>VLOOKUP(Table2[[#This Row],[Game]],$M$2:$O$199,3,0)</f>
        <v>#N/A</v>
      </c>
      <c r="X49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49" t="s">
        <v>627</v>
      </c>
      <c r="AB49" t="s">
        <v>642</v>
      </c>
    </row>
    <row r="50" spans="2:28" x14ac:dyDescent="0.25">
      <c r="B50" t="s">
        <v>820</v>
      </c>
      <c r="C50">
        <f t="shared" si="2"/>
        <v>13</v>
      </c>
      <c r="D50" t="str">
        <f t="shared" si="3"/>
        <v/>
      </c>
      <c r="E50">
        <f t="shared" si="2"/>
        <v>14</v>
      </c>
      <c r="F50" t="str">
        <f t="shared" si="4"/>
        <v>Saint Peter's</v>
      </c>
      <c r="I50" s="1" t="str">
        <f t="shared" si="11"/>
        <v>Northwestern</v>
      </c>
      <c r="J50" s="6">
        <f t="shared" si="8"/>
        <v>17</v>
      </c>
      <c r="K50" s="6">
        <f t="shared" si="10"/>
        <v>131</v>
      </c>
      <c r="L50" s="2">
        <f t="shared" si="9"/>
        <v>57</v>
      </c>
      <c r="M50" t="str">
        <f t="shared" si="5"/>
        <v>Northwestern @ Minnesota</v>
      </c>
      <c r="N50" t="str">
        <f t="shared" si="6"/>
        <v>Northwestern +17</v>
      </c>
      <c r="O50">
        <f t="shared" si="7"/>
        <v>131</v>
      </c>
      <c r="T50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HOLD</v>
      </c>
      <c r="U50" t="e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#VALUE!</v>
      </c>
      <c r="V50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/>
      </c>
      <c r="W50" t="e">
        <f>VLOOKUP(Table2[[#This Row],[Game]],$M$2:$O$199,3,0)</f>
        <v>#N/A</v>
      </c>
      <c r="X50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50" t="s">
        <v>628</v>
      </c>
      <c r="AB50" t="s">
        <v>643</v>
      </c>
    </row>
    <row r="51" spans="2:28" ht="15.75" thickBot="1" x14ac:dyDescent="0.3">
      <c r="B51">
        <v>56</v>
      </c>
      <c r="C51">
        <f t="shared" si="2"/>
        <v>14</v>
      </c>
      <c r="D51">
        <f t="shared" si="3"/>
        <v>56</v>
      </c>
      <c r="E51">
        <f t="shared" si="2"/>
        <v>14</v>
      </c>
      <c r="F51" t="str">
        <f t="shared" si="4"/>
        <v/>
      </c>
      <c r="I51" s="79" t="str">
        <f t="shared" si="11"/>
        <v>Minnesota</v>
      </c>
      <c r="J51" s="7">
        <f t="shared" si="8"/>
        <v>-17</v>
      </c>
      <c r="K51" s="7" t="str">
        <f t="shared" si="10"/>
        <v/>
      </c>
      <c r="L51" s="3">
        <f t="shared" si="9"/>
        <v>74</v>
      </c>
      <c r="M51" t="str">
        <f t="shared" si="5"/>
        <v>Northwestern @ Minnesota</v>
      </c>
      <c r="N51" t="str">
        <f t="shared" si="6"/>
        <v>Minnesota -17</v>
      </c>
      <c r="O51">
        <f t="shared" si="7"/>
        <v>131</v>
      </c>
      <c r="T51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HOLD</v>
      </c>
      <c r="U51" t="e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#VALUE!</v>
      </c>
      <c r="V51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/>
      </c>
      <c r="W51" t="e">
        <f>VLOOKUP(Table2[[#This Row],[Game]],$M$2:$O$199,3,0)</f>
        <v>#N/A</v>
      </c>
      <c r="X51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51" t="s">
        <v>629</v>
      </c>
      <c r="AB51" t="s">
        <v>644</v>
      </c>
    </row>
    <row r="52" spans="2:28" x14ac:dyDescent="0.25">
      <c r="B52" t="s">
        <v>860</v>
      </c>
      <c r="C52">
        <f t="shared" si="2"/>
        <v>14</v>
      </c>
      <c r="D52" t="str">
        <f t="shared" si="3"/>
        <v/>
      </c>
      <c r="E52">
        <f t="shared" si="2"/>
        <v>14</v>
      </c>
      <c r="F52" t="str">
        <f t="shared" si="4"/>
        <v/>
      </c>
      <c r="I52" s="1" t="str">
        <f t="shared" si="11"/>
        <v>Georgia Southern</v>
      </c>
      <c r="J52" s="8">
        <f t="shared" si="8"/>
        <v>-19</v>
      </c>
      <c r="K52" s="8">
        <f t="shared" si="10"/>
        <v>143</v>
      </c>
      <c r="L52" s="4">
        <f t="shared" si="9"/>
        <v>81</v>
      </c>
      <c r="M52" t="str">
        <f t="shared" si="5"/>
        <v>Georgia Southern @ Georgia State</v>
      </c>
      <c r="N52" t="str">
        <f t="shared" si="6"/>
        <v>Georgia Southern -19</v>
      </c>
      <c r="O52">
        <f t="shared" si="7"/>
        <v>143</v>
      </c>
      <c r="T52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HOLD</v>
      </c>
      <c r="U52" t="e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#VALUE!</v>
      </c>
      <c r="V52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/>
      </c>
      <c r="W52" t="e">
        <f>VLOOKUP(Table2[[#This Row],[Game]],$M$2:$O$199,3,0)</f>
        <v>#N/A</v>
      </c>
      <c r="X52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52" t="s">
        <v>527</v>
      </c>
      <c r="AB52" t="s">
        <v>645</v>
      </c>
    </row>
    <row r="53" spans="2:28" ht="15.75" thickBot="1" x14ac:dyDescent="0.3">
      <c r="B53" t="s">
        <v>861</v>
      </c>
      <c r="C53">
        <f t="shared" si="2"/>
        <v>14</v>
      </c>
      <c r="D53" t="str">
        <f t="shared" si="3"/>
        <v/>
      </c>
      <c r="E53">
        <f t="shared" si="2"/>
        <v>15</v>
      </c>
      <c r="F53" t="str">
        <f t="shared" si="4"/>
        <v>Vanderbilt</v>
      </c>
      <c r="I53" s="79" t="str">
        <f t="shared" si="11"/>
        <v>Georgia State</v>
      </c>
      <c r="J53" s="9">
        <f t="shared" si="8"/>
        <v>19</v>
      </c>
      <c r="K53" s="9" t="str">
        <f t="shared" si="10"/>
        <v/>
      </c>
      <c r="L53" s="5">
        <f t="shared" si="9"/>
        <v>62</v>
      </c>
      <c r="M53" t="str">
        <f t="shared" si="5"/>
        <v>Georgia Southern @ Georgia State</v>
      </c>
      <c r="N53" t="str">
        <f t="shared" si="6"/>
        <v>Georgia State +19</v>
      </c>
      <c r="O53">
        <f t="shared" si="7"/>
        <v>143</v>
      </c>
      <c r="T53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HOLD</v>
      </c>
      <c r="U53" t="e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#VALUE!</v>
      </c>
      <c r="V53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/>
      </c>
      <c r="W53" t="e">
        <f>VLOOKUP(Table2[[#This Row],[Game]],$M$2:$O$199,3,0)</f>
        <v>#N/A</v>
      </c>
      <c r="X53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53" t="s">
        <v>630</v>
      </c>
      <c r="AB53" t="s">
        <v>630</v>
      </c>
    </row>
    <row r="54" spans="2:28" x14ac:dyDescent="0.25">
      <c r="B54">
        <v>73</v>
      </c>
      <c r="C54">
        <f t="shared" si="2"/>
        <v>15</v>
      </c>
      <c r="D54">
        <f t="shared" si="3"/>
        <v>73</v>
      </c>
      <c r="E54">
        <f t="shared" si="2"/>
        <v>15</v>
      </c>
      <c r="F54" t="str">
        <f t="shared" si="4"/>
        <v/>
      </c>
      <c r="I54" s="1" t="str">
        <f t="shared" si="11"/>
        <v>Manhattan</v>
      </c>
      <c r="J54" s="6">
        <f t="shared" si="8"/>
        <v>14</v>
      </c>
      <c r="K54" s="6">
        <f t="shared" si="10"/>
        <v>112</v>
      </c>
      <c r="L54" s="2">
        <f t="shared" si="9"/>
        <v>49</v>
      </c>
      <c r="M54" t="str">
        <f t="shared" si="5"/>
        <v>Manhattan @ Siena</v>
      </c>
      <c r="N54" t="str">
        <f t="shared" si="6"/>
        <v>Manhattan +14</v>
      </c>
      <c r="O54">
        <f t="shared" si="7"/>
        <v>112</v>
      </c>
      <c r="T54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HOLD</v>
      </c>
      <c r="U54" t="e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#VALUE!</v>
      </c>
      <c r="V54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/>
      </c>
      <c r="W54" t="e">
        <f>VLOOKUP(Table2[[#This Row],[Game]],$M$2:$O$199,3,0)</f>
        <v>#N/A</v>
      </c>
      <c r="X54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54" t="s">
        <v>631</v>
      </c>
      <c r="AB54" t="s">
        <v>646</v>
      </c>
    </row>
    <row r="55" spans="2:28" ht="15.75" thickBot="1" x14ac:dyDescent="0.3">
      <c r="B55" t="s">
        <v>0</v>
      </c>
      <c r="C55">
        <f t="shared" si="2"/>
        <v>15</v>
      </c>
      <c r="D55" t="str">
        <f t="shared" si="3"/>
        <v/>
      </c>
      <c r="E55">
        <f t="shared" si="2"/>
        <v>15</v>
      </c>
      <c r="F55" t="str">
        <f t="shared" si="4"/>
        <v/>
      </c>
      <c r="I55" s="79" t="str">
        <f t="shared" si="11"/>
        <v>Siena</v>
      </c>
      <c r="J55" s="7">
        <f t="shared" si="8"/>
        <v>-14</v>
      </c>
      <c r="K55" s="7" t="str">
        <f t="shared" si="10"/>
        <v/>
      </c>
      <c r="L55" s="3">
        <f t="shared" si="9"/>
        <v>63</v>
      </c>
      <c r="M55" t="str">
        <f t="shared" si="5"/>
        <v>Manhattan @ Siena</v>
      </c>
      <c r="N55" t="str">
        <f t="shared" si="6"/>
        <v>Siena -14</v>
      </c>
      <c r="O55">
        <f t="shared" si="7"/>
        <v>112</v>
      </c>
      <c r="T55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HOLD</v>
      </c>
      <c r="U55" t="e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#VALUE!</v>
      </c>
      <c r="V55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/>
      </c>
      <c r="W55" t="e">
        <f>VLOOKUP(Table2[[#This Row],[Game]],$M$2:$O$199,3,0)</f>
        <v>#N/A</v>
      </c>
      <c r="X55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55" t="s">
        <v>632</v>
      </c>
      <c r="AB55" t="s">
        <v>647</v>
      </c>
    </row>
    <row r="56" spans="2:28" x14ac:dyDescent="0.25">
      <c r="B56" t="s">
        <v>862</v>
      </c>
      <c r="C56">
        <f t="shared" si="2"/>
        <v>15</v>
      </c>
      <c r="D56" t="str">
        <f t="shared" si="3"/>
        <v/>
      </c>
      <c r="E56">
        <f t="shared" si="2"/>
        <v>15</v>
      </c>
      <c r="F56" t="str">
        <f t="shared" si="4"/>
        <v/>
      </c>
      <c r="I56" s="1" t="str">
        <f t="shared" si="11"/>
        <v>Boston College</v>
      </c>
      <c r="J56" s="8">
        <f t="shared" si="8"/>
        <v>22</v>
      </c>
      <c r="K56" s="8">
        <f t="shared" si="10"/>
        <v>138</v>
      </c>
      <c r="L56" s="4">
        <f t="shared" si="9"/>
        <v>58</v>
      </c>
      <c r="M56" t="str">
        <f t="shared" si="5"/>
        <v>Boston College @ Notre Dame</v>
      </c>
      <c r="N56" t="str">
        <f t="shared" si="6"/>
        <v>Boston College +22</v>
      </c>
      <c r="O56">
        <f t="shared" si="7"/>
        <v>138</v>
      </c>
      <c r="T56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HOLD</v>
      </c>
      <c r="U56" t="e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#VALUE!</v>
      </c>
      <c r="V56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/>
      </c>
      <c r="W56" t="e">
        <f>VLOOKUP(Table2[[#This Row],[Game]],$M$2:$O$199,3,0)</f>
        <v>#N/A</v>
      </c>
      <c r="X56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56" t="s">
        <v>633</v>
      </c>
      <c r="AB56" t="s">
        <v>648</v>
      </c>
    </row>
    <row r="57" spans="2:28" ht="15.75" thickBot="1" x14ac:dyDescent="0.3">
      <c r="B57" t="s">
        <v>863</v>
      </c>
      <c r="C57">
        <f t="shared" si="2"/>
        <v>15</v>
      </c>
      <c r="D57" t="str">
        <f t="shared" si="3"/>
        <v/>
      </c>
      <c r="E57">
        <f t="shared" si="2"/>
        <v>16</v>
      </c>
      <c r="F57" t="str">
        <f t="shared" si="4"/>
        <v>Arkansas</v>
      </c>
      <c r="I57" s="79" t="str">
        <f t="shared" si="11"/>
        <v>Notre Dame</v>
      </c>
      <c r="J57" s="9">
        <f t="shared" si="8"/>
        <v>-22</v>
      </c>
      <c r="K57" s="9" t="str">
        <f t="shared" si="10"/>
        <v/>
      </c>
      <c r="L57" s="5">
        <f t="shared" si="9"/>
        <v>80</v>
      </c>
      <c r="M57" t="str">
        <f t="shared" si="5"/>
        <v>Boston College @ Notre Dame</v>
      </c>
      <c r="N57" t="str">
        <f t="shared" si="6"/>
        <v>Notre Dame -22</v>
      </c>
      <c r="O57">
        <f t="shared" si="7"/>
        <v>138</v>
      </c>
      <c r="T57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HOLD</v>
      </c>
      <c r="U57" t="e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#VALUE!</v>
      </c>
      <c r="V57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/>
      </c>
      <c r="W57" t="e">
        <f>VLOOKUP(Table2[[#This Row],[Game]],$M$2:$O$199,3,0)</f>
        <v>#N/A</v>
      </c>
      <c r="X57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57" t="s">
        <v>531</v>
      </c>
      <c r="AB57" t="s">
        <v>649</v>
      </c>
    </row>
    <row r="58" spans="2:28" x14ac:dyDescent="0.25">
      <c r="B58">
        <v>86</v>
      </c>
      <c r="C58">
        <f t="shared" si="2"/>
        <v>16</v>
      </c>
      <c r="D58">
        <f t="shared" si="3"/>
        <v>86</v>
      </c>
      <c r="E58">
        <f t="shared" si="2"/>
        <v>16</v>
      </c>
      <c r="F58" t="str">
        <f t="shared" si="4"/>
        <v/>
      </c>
      <c r="I58" s="1" t="str">
        <f t="shared" si="11"/>
        <v>Iowa State</v>
      </c>
      <c r="J58" s="6">
        <f t="shared" si="8"/>
        <v>1</v>
      </c>
      <c r="K58" s="6">
        <f t="shared" si="10"/>
        <v>143</v>
      </c>
      <c r="L58" s="2">
        <f t="shared" si="9"/>
        <v>71</v>
      </c>
      <c r="M58" t="str">
        <f t="shared" si="5"/>
        <v>Iowa State @ Oklahoma State</v>
      </c>
      <c r="N58" t="str">
        <f t="shared" si="6"/>
        <v>Iowa State +1</v>
      </c>
      <c r="O58">
        <f t="shared" si="7"/>
        <v>143</v>
      </c>
      <c r="T58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HOLD</v>
      </c>
      <c r="U58" t="e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#VALUE!</v>
      </c>
      <c r="V58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/>
      </c>
      <c r="W58" t="e">
        <f>VLOOKUP(Table2[[#This Row],[Game]],$M$2:$O$199,3,0)</f>
        <v>#N/A</v>
      </c>
      <c r="X58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58" t="s">
        <v>634</v>
      </c>
      <c r="AB58" t="s">
        <v>650</v>
      </c>
    </row>
    <row r="59" spans="2:28" ht="15.75" thickBot="1" x14ac:dyDescent="0.3">
      <c r="B59" t="s">
        <v>864</v>
      </c>
      <c r="C59">
        <f t="shared" si="2"/>
        <v>16</v>
      </c>
      <c r="D59" t="str">
        <f t="shared" si="3"/>
        <v/>
      </c>
      <c r="E59">
        <f t="shared" si="2"/>
        <v>16</v>
      </c>
      <c r="F59" t="str">
        <f t="shared" si="4"/>
        <v/>
      </c>
      <c r="I59" s="79" t="str">
        <f t="shared" si="11"/>
        <v>Oklahoma State</v>
      </c>
      <c r="J59" s="7">
        <f t="shared" si="8"/>
        <v>-1</v>
      </c>
      <c r="K59" s="7" t="str">
        <f t="shared" si="10"/>
        <v/>
      </c>
      <c r="L59" s="3">
        <f t="shared" si="9"/>
        <v>72</v>
      </c>
      <c r="M59" t="str">
        <f t="shared" si="5"/>
        <v>Iowa State @ Oklahoma State</v>
      </c>
      <c r="N59" t="str">
        <f t="shared" si="6"/>
        <v>Oklahoma State -1</v>
      </c>
      <c r="O59">
        <f t="shared" si="7"/>
        <v>143</v>
      </c>
      <c r="T59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HOLD</v>
      </c>
      <c r="U59" t="e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#VALUE!</v>
      </c>
      <c r="V59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/>
      </c>
      <c r="W59" t="e">
        <f>VLOOKUP(Table2[[#This Row],[Game]],$M$2:$O$199,3,0)</f>
        <v>#N/A</v>
      </c>
      <c r="X59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59" t="s">
        <v>635</v>
      </c>
      <c r="AB59" t="s">
        <v>651</v>
      </c>
    </row>
    <row r="60" spans="2:28" x14ac:dyDescent="0.25">
      <c r="B60" t="s">
        <v>865</v>
      </c>
      <c r="C60">
        <f t="shared" si="2"/>
        <v>16</v>
      </c>
      <c r="D60" t="str">
        <f t="shared" si="3"/>
        <v/>
      </c>
      <c r="E60">
        <f t="shared" si="2"/>
        <v>17</v>
      </c>
      <c r="F60" t="str">
        <f t="shared" si="4"/>
        <v>DePaul</v>
      </c>
      <c r="I60" s="1" t="str">
        <f t="shared" si="11"/>
        <v>St. John's (NY)</v>
      </c>
      <c r="J60" s="8">
        <f t="shared" si="8"/>
        <v>-13</v>
      </c>
      <c r="K60" s="8">
        <f t="shared" si="10"/>
        <v>137</v>
      </c>
      <c r="L60" s="4">
        <f t="shared" si="9"/>
        <v>75</v>
      </c>
      <c r="M60" t="str">
        <f t="shared" si="5"/>
        <v>St. John's (NY) @ Georgetown</v>
      </c>
      <c r="N60" t="str">
        <f t="shared" si="6"/>
        <v>St. John's (NY) -13</v>
      </c>
      <c r="O60">
        <f t="shared" si="7"/>
        <v>137</v>
      </c>
      <c r="T60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HOLD</v>
      </c>
      <c r="U60" t="e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#VALUE!</v>
      </c>
      <c r="V60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/>
      </c>
      <c r="W60" t="e">
        <f>VLOOKUP(Table2[[#This Row],[Game]],$M$2:$O$199,3,0)</f>
        <v>#N/A</v>
      </c>
      <c r="X60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60" t="s">
        <v>636</v>
      </c>
      <c r="AB60" t="s">
        <v>652</v>
      </c>
    </row>
    <row r="61" spans="2:28" ht="15.75" thickBot="1" x14ac:dyDescent="0.3">
      <c r="B61">
        <v>71</v>
      </c>
      <c r="C61">
        <f t="shared" si="2"/>
        <v>17</v>
      </c>
      <c r="D61">
        <f t="shared" si="3"/>
        <v>71</v>
      </c>
      <c r="E61">
        <f t="shared" si="2"/>
        <v>17</v>
      </c>
      <c r="F61" t="str">
        <f t="shared" si="4"/>
        <v/>
      </c>
      <c r="I61" s="79" t="str">
        <f t="shared" si="11"/>
        <v>Georgetown</v>
      </c>
      <c r="J61" s="9">
        <f t="shared" si="8"/>
        <v>13</v>
      </c>
      <c r="K61" s="9" t="str">
        <f t="shared" si="10"/>
        <v/>
      </c>
      <c r="L61" s="5">
        <f t="shared" si="9"/>
        <v>62</v>
      </c>
      <c r="M61" t="str">
        <f t="shared" si="5"/>
        <v>St. John's (NY) @ Georgetown</v>
      </c>
      <c r="N61" t="str">
        <f t="shared" si="6"/>
        <v>Georgetown +13</v>
      </c>
      <c r="O61">
        <f t="shared" si="7"/>
        <v>137</v>
      </c>
      <c r="T61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HOLD</v>
      </c>
      <c r="U61" t="e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#VALUE!</v>
      </c>
      <c r="V61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/>
      </c>
      <c r="W61" t="e">
        <f>VLOOKUP(Table2[[#This Row],[Game]],$M$2:$O$199,3,0)</f>
        <v>#N/A</v>
      </c>
      <c r="X61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61" t="s">
        <v>532</v>
      </c>
      <c r="AB61" t="s">
        <v>653</v>
      </c>
    </row>
    <row r="62" spans="2:28" x14ac:dyDescent="0.25">
      <c r="B62" t="s">
        <v>0</v>
      </c>
      <c r="C62">
        <f t="shared" si="2"/>
        <v>17</v>
      </c>
      <c r="D62" t="str">
        <f t="shared" si="3"/>
        <v/>
      </c>
      <c r="E62">
        <f t="shared" si="2"/>
        <v>17</v>
      </c>
      <c r="F62" t="str">
        <f t="shared" si="4"/>
        <v/>
      </c>
      <c r="I62" s="1" t="str">
        <f t="shared" si="11"/>
        <v>Georgia</v>
      </c>
      <c r="J62" s="6">
        <f t="shared" si="8"/>
        <v>-18</v>
      </c>
      <c r="K62" s="6">
        <f t="shared" si="10"/>
        <v>144</v>
      </c>
      <c r="L62" s="2">
        <f t="shared" si="9"/>
        <v>81</v>
      </c>
      <c r="M62" t="str">
        <f t="shared" si="5"/>
        <v>Georgia @ Mississippi</v>
      </c>
      <c r="N62" t="str">
        <f t="shared" si="6"/>
        <v>Georgia -18</v>
      </c>
      <c r="O62">
        <f t="shared" si="7"/>
        <v>144</v>
      </c>
      <c r="T62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HOLD</v>
      </c>
      <c r="U62" t="e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#VALUE!</v>
      </c>
      <c r="V62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/>
      </c>
      <c r="W62" t="e">
        <f>VLOOKUP(Table2[[#This Row],[Game]],$M$2:$O$199,3,0)</f>
        <v>#N/A</v>
      </c>
      <c r="X62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62" t="s">
        <v>637</v>
      </c>
      <c r="AB62" t="s">
        <v>654</v>
      </c>
    </row>
    <row r="63" spans="2:28" ht="15.75" thickBot="1" x14ac:dyDescent="0.3">
      <c r="B63" t="s">
        <v>866</v>
      </c>
      <c r="C63">
        <f t="shared" si="2"/>
        <v>17</v>
      </c>
      <c r="D63" t="str">
        <f t="shared" si="3"/>
        <v/>
      </c>
      <c r="E63">
        <f t="shared" si="2"/>
        <v>17</v>
      </c>
      <c r="F63" t="str">
        <f t="shared" si="4"/>
        <v/>
      </c>
      <c r="I63" s="79" t="str">
        <f t="shared" si="11"/>
        <v>Mississippi</v>
      </c>
      <c r="J63" s="7">
        <f t="shared" si="8"/>
        <v>18</v>
      </c>
      <c r="K63" s="7" t="str">
        <f t="shared" si="10"/>
        <v/>
      </c>
      <c r="L63" s="3">
        <f t="shared" si="9"/>
        <v>63</v>
      </c>
      <c r="M63" t="str">
        <f t="shared" si="5"/>
        <v>Georgia @ Mississippi</v>
      </c>
      <c r="N63" t="str">
        <f t="shared" si="6"/>
        <v>Mississippi +18</v>
      </c>
      <c r="O63">
        <f t="shared" si="7"/>
        <v>144</v>
      </c>
      <c r="T63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HOLD</v>
      </c>
      <c r="U63" t="e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#VALUE!</v>
      </c>
      <c r="V63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/>
      </c>
      <c r="W63" t="e">
        <f>VLOOKUP(Table2[[#This Row],[Game]],$M$2:$O$199,3,0)</f>
        <v>#N/A</v>
      </c>
      <c r="X63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63" t="s">
        <v>638</v>
      </c>
      <c r="AB63" t="s">
        <v>655</v>
      </c>
    </row>
    <row r="64" spans="2:28" x14ac:dyDescent="0.25">
      <c r="B64" t="s">
        <v>867</v>
      </c>
      <c r="C64">
        <f t="shared" si="2"/>
        <v>17</v>
      </c>
      <c r="D64" t="str">
        <f t="shared" si="3"/>
        <v/>
      </c>
      <c r="E64">
        <f t="shared" si="2"/>
        <v>18</v>
      </c>
      <c r="F64" t="str">
        <f t="shared" si="4"/>
        <v>Xavier</v>
      </c>
      <c r="I64" s="1" t="str">
        <f t="shared" si="11"/>
        <v>Florida Atlantic</v>
      </c>
      <c r="J64" s="8">
        <f t="shared" si="8"/>
        <v>-10</v>
      </c>
      <c r="K64" s="8">
        <f t="shared" si="10"/>
        <v>122</v>
      </c>
      <c r="L64" s="4">
        <f t="shared" si="9"/>
        <v>66</v>
      </c>
      <c r="M64" t="str">
        <f t="shared" si="5"/>
        <v>Florida Atlantic @ Old Dominion</v>
      </c>
      <c r="N64" t="str">
        <f t="shared" si="6"/>
        <v>Florida Atlantic -10</v>
      </c>
      <c r="O64">
        <f t="shared" si="7"/>
        <v>122</v>
      </c>
      <c r="T64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HOLD</v>
      </c>
      <c r="U64" t="e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#VALUE!</v>
      </c>
      <c r="V64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/>
      </c>
      <c r="W64" t="e">
        <f>VLOOKUP(Table2[[#This Row],[Game]],$M$2:$O$199,3,0)</f>
        <v>#N/A</v>
      </c>
      <c r="X64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64" t="s">
        <v>639</v>
      </c>
      <c r="AB64" t="s">
        <v>656</v>
      </c>
    </row>
    <row r="65" spans="2:28" ht="15.75" thickBot="1" x14ac:dyDescent="0.3">
      <c r="B65">
        <v>67</v>
      </c>
      <c r="C65">
        <f t="shared" si="2"/>
        <v>18</v>
      </c>
      <c r="D65">
        <f t="shared" si="3"/>
        <v>67</v>
      </c>
      <c r="E65">
        <f t="shared" si="2"/>
        <v>18</v>
      </c>
      <c r="F65" t="str">
        <f t="shared" si="4"/>
        <v/>
      </c>
      <c r="I65" s="79" t="str">
        <f t="shared" si="11"/>
        <v>Old Dominion</v>
      </c>
      <c r="J65" s="9">
        <f t="shared" si="8"/>
        <v>10</v>
      </c>
      <c r="K65" s="9" t="str">
        <f t="shared" si="10"/>
        <v/>
      </c>
      <c r="L65" s="5">
        <f t="shared" si="9"/>
        <v>56</v>
      </c>
      <c r="M65" t="str">
        <f t="shared" si="5"/>
        <v>Florida Atlantic @ Old Dominion</v>
      </c>
      <c r="N65" t="str">
        <f t="shared" si="6"/>
        <v>Old Dominion +10</v>
      </c>
      <c r="O65">
        <f t="shared" si="7"/>
        <v>122</v>
      </c>
      <c r="T65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HOLD</v>
      </c>
      <c r="U65" t="e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#VALUE!</v>
      </c>
      <c r="V65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/>
      </c>
      <c r="W65" t="e">
        <f>VLOOKUP(Table2[[#This Row],[Game]],$M$2:$O$199,3,0)</f>
        <v>#N/A</v>
      </c>
      <c r="X65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65" t="s">
        <v>533</v>
      </c>
      <c r="AB65" t="s">
        <v>657</v>
      </c>
    </row>
    <row r="66" spans="2:28" x14ac:dyDescent="0.25">
      <c r="B66" t="s">
        <v>855</v>
      </c>
      <c r="C66">
        <f t="shared" si="2"/>
        <v>18</v>
      </c>
      <c r="D66" t="str">
        <f t="shared" si="3"/>
        <v/>
      </c>
      <c r="E66">
        <f t="shared" si="2"/>
        <v>18</v>
      </c>
      <c r="F66" t="str">
        <f t="shared" si="4"/>
        <v/>
      </c>
      <c r="I66" s="1" t="str">
        <f t="shared" ref="I66:I97" si="12">IF(ISNUMBER(MATCH(VLOOKUP(ROW(A65),$E$2:$F$1000,2,0),AA:AA,0)),VLOOKUP(VLOOKUP(ROW(A65),$E$2:$F$1000,2,0),AA:AB,2,0),VLOOKUP(ROW(A65),$E$2:$F$1000,2,0))</f>
        <v>Boston University</v>
      </c>
      <c r="J66" s="6">
        <f t="shared" si="8"/>
        <v>-3</v>
      </c>
      <c r="K66" s="6">
        <f t="shared" si="10"/>
        <v>125</v>
      </c>
      <c r="L66" s="2">
        <f t="shared" si="9"/>
        <v>64</v>
      </c>
      <c r="M66" t="str">
        <f t="shared" si="5"/>
        <v>Boston University @ Colgate</v>
      </c>
      <c r="N66" t="str">
        <f t="shared" si="6"/>
        <v>Boston University -3</v>
      </c>
      <c r="O66">
        <f t="shared" si="7"/>
        <v>125</v>
      </c>
      <c r="T66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HOLD</v>
      </c>
      <c r="U66" t="e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#VALUE!</v>
      </c>
      <c r="V66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/>
      </c>
      <c r="W66" t="e">
        <f>VLOOKUP(Table2[[#This Row],[Game]],$M$2:$O$199,3,0)</f>
        <v>#N/A</v>
      </c>
      <c r="X66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66" t="s">
        <v>640</v>
      </c>
      <c r="AB66" t="s">
        <v>658</v>
      </c>
    </row>
    <row r="67" spans="2:28" ht="15.75" thickBot="1" x14ac:dyDescent="0.3">
      <c r="B67" t="s">
        <v>856</v>
      </c>
      <c r="C67">
        <f t="shared" ref="C67:E130" si="13">IF(ISNUMBER(CODE(D67)),C66+1,C66)</f>
        <v>18</v>
      </c>
      <c r="D67" t="str">
        <f t="shared" ref="D67:D130" si="14">IF(ISNUMBER(B67),IF(B67&gt;=0,B67,""),"")</f>
        <v/>
      </c>
      <c r="E67">
        <f t="shared" si="13"/>
        <v>19</v>
      </c>
      <c r="F67" t="str">
        <f t="shared" ref="F67:F130" si="15">IF(ISNUMBER(CODE(D68)),B67,"")</f>
        <v>Kansas State</v>
      </c>
      <c r="I67" s="79" t="str">
        <f t="shared" si="12"/>
        <v>Colgate</v>
      </c>
      <c r="J67" s="7">
        <f t="shared" si="8"/>
        <v>3</v>
      </c>
      <c r="K67" s="7" t="str">
        <f t="shared" si="10"/>
        <v/>
      </c>
      <c r="L67" s="3">
        <f t="shared" si="9"/>
        <v>61</v>
      </c>
      <c r="M67" t="str">
        <f t="shared" ref="M67:M130" si="16">IF(ISEVEN(ROW()),I67&amp;" @ "&amp;I68,M66)</f>
        <v>Boston University @ Colgate</v>
      </c>
      <c r="N67" t="str">
        <f t="shared" ref="N67:N130" si="17">IF(J67&gt;0,I67&amp;" +"&amp;J67,I67&amp;" "&amp;J67)</f>
        <v>Colgate +3</v>
      </c>
      <c r="O67">
        <f t="shared" ref="O67:O130" si="18">IF(ISEVEN(ROW()),L67+L68,O66)</f>
        <v>125</v>
      </c>
      <c r="T67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HOLD</v>
      </c>
      <c r="U67" t="e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#VALUE!</v>
      </c>
      <c r="V67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/>
      </c>
      <c r="W67" t="e">
        <f>VLOOKUP(Table2[[#This Row],[Game]],$M$2:$O$199,3,0)</f>
        <v>#N/A</v>
      </c>
      <c r="X67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67" t="s">
        <v>534</v>
      </c>
      <c r="AB67" t="s">
        <v>659</v>
      </c>
    </row>
    <row r="68" spans="2:28" x14ac:dyDescent="0.25">
      <c r="B68">
        <v>53</v>
      </c>
      <c r="C68">
        <f t="shared" si="13"/>
        <v>19</v>
      </c>
      <c r="D68">
        <f t="shared" si="14"/>
        <v>53</v>
      </c>
      <c r="E68">
        <f t="shared" si="13"/>
        <v>19</v>
      </c>
      <c r="F68" t="str">
        <f t="shared" si="15"/>
        <v/>
      </c>
      <c r="I68" s="79">
        <f t="shared" si="12"/>
        <v>0</v>
      </c>
      <c r="J68" s="8">
        <f t="shared" si="8"/>
        <v>9</v>
      </c>
      <c r="K68" s="8">
        <f t="shared" si="10"/>
        <v>161</v>
      </c>
      <c r="L68" s="4">
        <f t="shared" si="9"/>
        <v>76</v>
      </c>
      <c r="M68" t="str">
        <f t="shared" si="16"/>
        <v>0 @ Florida International</v>
      </c>
      <c r="N68" t="str">
        <f t="shared" si="17"/>
        <v>0 +9</v>
      </c>
      <c r="O68">
        <f t="shared" si="18"/>
        <v>161</v>
      </c>
      <c r="T68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HOLD</v>
      </c>
      <c r="U68" t="e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#VALUE!</v>
      </c>
      <c r="V68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/>
      </c>
      <c r="W68" t="e">
        <f>VLOOKUP(Table2[[#This Row],[Game]],$M$2:$O$199,3,0)</f>
        <v>#N/A</v>
      </c>
      <c r="X68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68" t="s">
        <v>641</v>
      </c>
      <c r="AB68" t="s">
        <v>660</v>
      </c>
    </row>
    <row r="69" spans="2:28" ht="15.75" thickBot="1" x14ac:dyDescent="0.3">
      <c r="B69" t="s">
        <v>0</v>
      </c>
      <c r="C69">
        <f t="shared" si="13"/>
        <v>19</v>
      </c>
      <c r="D69" t="str">
        <f t="shared" si="14"/>
        <v/>
      </c>
      <c r="E69">
        <f t="shared" si="13"/>
        <v>19</v>
      </c>
      <c r="F69" t="str">
        <f t="shared" si="15"/>
        <v/>
      </c>
      <c r="I69" s="79" t="str">
        <f t="shared" si="12"/>
        <v>Florida International</v>
      </c>
      <c r="J69" s="9">
        <f t="shared" si="8"/>
        <v>-9</v>
      </c>
      <c r="K69" s="9" t="str">
        <f t="shared" si="10"/>
        <v/>
      </c>
      <c r="L69" s="5">
        <f t="shared" si="9"/>
        <v>85</v>
      </c>
      <c r="M69" t="str">
        <f t="shared" si="16"/>
        <v>0 @ Florida International</v>
      </c>
      <c r="N69" t="str">
        <f t="shared" si="17"/>
        <v>Florida International -9</v>
      </c>
      <c r="O69">
        <f t="shared" si="18"/>
        <v>161</v>
      </c>
      <c r="T69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HOLD</v>
      </c>
      <c r="U69" t="e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#VALUE!</v>
      </c>
      <c r="V69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/>
      </c>
      <c r="W69" t="e">
        <f>VLOOKUP(Table2[[#This Row],[Game]],$M$2:$O$199,3,0)</f>
        <v>#N/A</v>
      </c>
      <c r="X69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69" t="s">
        <v>661</v>
      </c>
      <c r="AB69" t="s">
        <v>663</v>
      </c>
    </row>
    <row r="70" spans="2:28" x14ac:dyDescent="0.25">
      <c r="B70" t="s">
        <v>857</v>
      </c>
      <c r="C70">
        <f t="shared" si="13"/>
        <v>19</v>
      </c>
      <c r="D70" t="str">
        <f t="shared" si="14"/>
        <v/>
      </c>
      <c r="E70">
        <f t="shared" si="13"/>
        <v>19</v>
      </c>
      <c r="F70" t="str">
        <f t="shared" si="15"/>
        <v/>
      </c>
      <c r="I70" s="1" t="e">
        <f t="shared" si="12"/>
        <v>#N/A</v>
      </c>
      <c r="J70" s="6" t="e">
        <f t="shared" ref="J70:J133" si="19">IF(ISEVEN(ROW()),L71-L70,L69-L70)</f>
        <v>#N/A</v>
      </c>
      <c r="K70" s="6" t="e">
        <f t="shared" si="10"/>
        <v>#N/A</v>
      </c>
      <c r="L70" s="2" t="e">
        <f t="shared" ref="L70:L133" si="20">VLOOKUP(ROW(A69),$C$2:$F$1000,2,0)</f>
        <v>#N/A</v>
      </c>
      <c r="M70" t="e">
        <f t="shared" si="16"/>
        <v>#N/A</v>
      </c>
      <c r="N70" t="e">
        <f t="shared" si="17"/>
        <v>#N/A</v>
      </c>
      <c r="O70" t="e">
        <f t="shared" si="18"/>
        <v>#N/A</v>
      </c>
      <c r="T70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HOLD</v>
      </c>
      <c r="U70" t="e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#VALUE!</v>
      </c>
      <c r="V70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/>
      </c>
      <c r="W70" t="e">
        <f>VLOOKUP(Table2[[#This Row],[Game]],$M$2:$O$199,3,0)</f>
        <v>#N/A</v>
      </c>
      <c r="X70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70" t="s">
        <v>662</v>
      </c>
      <c r="AB70" t="s">
        <v>664</v>
      </c>
    </row>
    <row r="71" spans="2:28" ht="15.75" thickBot="1" x14ac:dyDescent="0.3">
      <c r="B71" t="s">
        <v>619</v>
      </c>
      <c r="C71">
        <f t="shared" si="13"/>
        <v>19</v>
      </c>
      <c r="D71" t="str">
        <f t="shared" si="14"/>
        <v/>
      </c>
      <c r="E71">
        <f t="shared" si="13"/>
        <v>20</v>
      </c>
      <c r="F71" t="str">
        <f t="shared" si="15"/>
        <v>TCU</v>
      </c>
      <c r="I71" s="79" t="e">
        <f t="shared" si="12"/>
        <v>#N/A</v>
      </c>
      <c r="J71" s="7" t="e">
        <f t="shared" si="19"/>
        <v>#N/A</v>
      </c>
      <c r="K71" s="7" t="str">
        <f t="shared" si="10"/>
        <v/>
      </c>
      <c r="L71" s="3" t="e">
        <f t="shared" si="20"/>
        <v>#N/A</v>
      </c>
      <c r="M71" t="e">
        <f t="shared" si="16"/>
        <v>#N/A</v>
      </c>
      <c r="N71" t="e">
        <f t="shared" si="17"/>
        <v>#N/A</v>
      </c>
      <c r="O71" t="e">
        <f t="shared" si="18"/>
        <v>#N/A</v>
      </c>
      <c r="T71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HOLD</v>
      </c>
      <c r="U71" t="e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#VALUE!</v>
      </c>
      <c r="V71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/>
      </c>
      <c r="W71" t="e">
        <f>VLOOKUP(Table2[[#This Row],[Game]],$M$2:$O$199,3,0)</f>
        <v>#N/A</v>
      </c>
      <c r="X71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71" t="s">
        <v>665</v>
      </c>
      <c r="AB71" t="s">
        <v>695</v>
      </c>
    </row>
    <row r="72" spans="2:28" x14ac:dyDescent="0.25">
      <c r="B72">
        <v>49</v>
      </c>
      <c r="C72">
        <f t="shared" si="13"/>
        <v>20</v>
      </c>
      <c r="D72">
        <f t="shared" si="14"/>
        <v>49</v>
      </c>
      <c r="E72">
        <f t="shared" si="13"/>
        <v>20</v>
      </c>
      <c r="F72" t="str">
        <f t="shared" si="15"/>
        <v/>
      </c>
      <c r="I72" s="1" t="e">
        <f t="shared" si="12"/>
        <v>#N/A</v>
      </c>
      <c r="J72" s="8" t="e">
        <f t="shared" si="19"/>
        <v>#N/A</v>
      </c>
      <c r="K72" s="8" t="e">
        <f t="shared" si="10"/>
        <v>#N/A</v>
      </c>
      <c r="L72" s="4" t="e">
        <f t="shared" si="20"/>
        <v>#N/A</v>
      </c>
      <c r="M72" t="e">
        <f t="shared" si="16"/>
        <v>#N/A</v>
      </c>
      <c r="N72" t="e">
        <f t="shared" si="17"/>
        <v>#N/A</v>
      </c>
      <c r="O72" t="e">
        <f t="shared" si="18"/>
        <v>#N/A</v>
      </c>
      <c r="T72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HOLD</v>
      </c>
      <c r="U72" t="e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#VALUE!</v>
      </c>
      <c r="V72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/>
      </c>
      <c r="W72" t="e">
        <f>VLOOKUP(Table2[[#This Row],[Game]],$M$2:$O$199,3,0)</f>
        <v>#N/A</v>
      </c>
      <c r="X72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72" t="s">
        <v>666</v>
      </c>
      <c r="AB72" t="s">
        <v>666</v>
      </c>
    </row>
    <row r="73" spans="2:28" ht="15.75" thickBot="1" x14ac:dyDescent="0.3">
      <c r="B73" t="s">
        <v>868</v>
      </c>
      <c r="C73">
        <f t="shared" si="13"/>
        <v>20</v>
      </c>
      <c r="D73" t="str">
        <f t="shared" si="14"/>
        <v/>
      </c>
      <c r="E73">
        <f t="shared" si="13"/>
        <v>20</v>
      </c>
      <c r="F73" t="str">
        <f t="shared" si="15"/>
        <v/>
      </c>
      <c r="I73" s="79" t="e">
        <f t="shared" si="12"/>
        <v>#N/A</v>
      </c>
      <c r="J73" s="9" t="e">
        <f t="shared" si="19"/>
        <v>#N/A</v>
      </c>
      <c r="K73" s="9" t="str">
        <f t="shared" ref="K73:K136" si="21">IF(ISEVEN(ROW()),L73+L74,"")</f>
        <v/>
      </c>
      <c r="L73" s="5" t="e">
        <f t="shared" si="20"/>
        <v>#N/A</v>
      </c>
      <c r="M73" t="e">
        <f t="shared" si="16"/>
        <v>#N/A</v>
      </c>
      <c r="N73" t="e">
        <f t="shared" si="17"/>
        <v>#N/A</v>
      </c>
      <c r="O73" t="e">
        <f t="shared" si="18"/>
        <v>#N/A</v>
      </c>
      <c r="T73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HOLD</v>
      </c>
      <c r="U73" t="e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#VALUE!</v>
      </c>
      <c r="V73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/>
      </c>
      <c r="W73" t="e">
        <f>VLOOKUP(Table2[[#This Row],[Game]],$M$2:$O$199,3,0)</f>
        <v>#N/A</v>
      </c>
      <c r="X73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73" t="s">
        <v>667</v>
      </c>
      <c r="AB73" t="s">
        <v>667</v>
      </c>
    </row>
    <row r="74" spans="2:28" x14ac:dyDescent="0.25">
      <c r="B74" t="s">
        <v>774</v>
      </c>
      <c r="C74">
        <f t="shared" si="13"/>
        <v>20</v>
      </c>
      <c r="D74" t="str">
        <f t="shared" si="14"/>
        <v/>
      </c>
      <c r="E74">
        <f t="shared" si="13"/>
        <v>21</v>
      </c>
      <c r="F74" t="str">
        <f t="shared" si="15"/>
        <v>UTSA</v>
      </c>
      <c r="I74" s="1" t="e">
        <f t="shared" si="12"/>
        <v>#N/A</v>
      </c>
      <c r="J74" s="6" t="e">
        <f t="shared" si="19"/>
        <v>#N/A</v>
      </c>
      <c r="K74" s="6" t="e">
        <f t="shared" si="21"/>
        <v>#N/A</v>
      </c>
      <c r="L74" s="2" t="e">
        <f t="shared" si="20"/>
        <v>#N/A</v>
      </c>
      <c r="M74" t="e">
        <f t="shared" si="16"/>
        <v>#N/A</v>
      </c>
      <c r="N74" t="e">
        <f t="shared" si="17"/>
        <v>#N/A</v>
      </c>
      <c r="O74" t="e">
        <f t="shared" si="18"/>
        <v>#N/A</v>
      </c>
      <c r="T74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HOLD</v>
      </c>
      <c r="U74" t="e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#VALUE!</v>
      </c>
      <c r="V74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/>
      </c>
      <c r="W74" t="e">
        <f>VLOOKUP(Table2[[#This Row],[Game]],$M$2:$O$199,3,0)</f>
        <v>#N/A</v>
      </c>
      <c r="X74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74" t="s">
        <v>668</v>
      </c>
      <c r="AB74" t="s">
        <v>696</v>
      </c>
    </row>
    <row r="75" spans="2:28" ht="15.75" thickBot="1" x14ac:dyDescent="0.3">
      <c r="B75">
        <v>69</v>
      </c>
      <c r="C75">
        <f t="shared" si="13"/>
        <v>21</v>
      </c>
      <c r="D75">
        <f t="shared" si="14"/>
        <v>69</v>
      </c>
      <c r="E75">
        <f t="shared" si="13"/>
        <v>21</v>
      </c>
      <c r="F75" t="str">
        <f t="shared" si="15"/>
        <v/>
      </c>
      <c r="I75" s="79" t="e">
        <f t="shared" si="12"/>
        <v>#N/A</v>
      </c>
      <c r="J75" s="7" t="e">
        <f t="shared" si="19"/>
        <v>#N/A</v>
      </c>
      <c r="K75" s="7" t="str">
        <f t="shared" si="21"/>
        <v/>
      </c>
      <c r="L75" s="3" t="e">
        <f t="shared" si="20"/>
        <v>#N/A</v>
      </c>
      <c r="M75" t="e">
        <f t="shared" si="16"/>
        <v>#N/A</v>
      </c>
      <c r="N75" t="e">
        <f t="shared" si="17"/>
        <v>#N/A</v>
      </c>
      <c r="O75" t="e">
        <f t="shared" si="18"/>
        <v>#N/A</v>
      </c>
      <c r="T75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HOLD</v>
      </c>
      <c r="U75" t="e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#VALUE!</v>
      </c>
      <c r="V75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/>
      </c>
      <c r="W75" t="e">
        <f>VLOOKUP(Table2[[#This Row],[Game]],$M$2:$O$199,3,0)</f>
        <v>#N/A</v>
      </c>
      <c r="X75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75" t="s">
        <v>669</v>
      </c>
      <c r="AB75" t="s">
        <v>697</v>
      </c>
    </row>
    <row r="76" spans="2:28" x14ac:dyDescent="0.25">
      <c r="B76" t="s">
        <v>0</v>
      </c>
      <c r="C76">
        <f t="shared" si="13"/>
        <v>21</v>
      </c>
      <c r="D76" t="str">
        <f t="shared" si="14"/>
        <v/>
      </c>
      <c r="E76">
        <f t="shared" si="13"/>
        <v>21</v>
      </c>
      <c r="F76" t="str">
        <f t="shared" si="15"/>
        <v/>
      </c>
      <c r="I76" s="1" t="e">
        <f t="shared" si="12"/>
        <v>#N/A</v>
      </c>
      <c r="J76" s="8" t="e">
        <f t="shared" si="19"/>
        <v>#N/A</v>
      </c>
      <c r="K76" s="8" t="e">
        <f t="shared" si="21"/>
        <v>#N/A</v>
      </c>
      <c r="L76" s="4" t="e">
        <f t="shared" si="20"/>
        <v>#N/A</v>
      </c>
      <c r="M76" t="e">
        <f t="shared" si="16"/>
        <v>#N/A</v>
      </c>
      <c r="N76" t="e">
        <f t="shared" si="17"/>
        <v>#N/A</v>
      </c>
      <c r="O76" t="e">
        <f t="shared" si="18"/>
        <v>#N/A</v>
      </c>
      <c r="T76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HOLD</v>
      </c>
      <c r="U76" t="e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#VALUE!</v>
      </c>
      <c r="V76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/>
      </c>
      <c r="W76" t="e">
        <f>VLOOKUP(Table2[[#This Row],[Game]],$M$2:$O$199,3,0)</f>
        <v>#N/A</v>
      </c>
      <c r="X76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76" t="s">
        <v>670</v>
      </c>
      <c r="AB76" t="s">
        <v>698</v>
      </c>
    </row>
    <row r="77" spans="2:28" ht="15.75" thickBot="1" x14ac:dyDescent="0.3">
      <c r="B77" t="s">
        <v>869</v>
      </c>
      <c r="C77">
        <f t="shared" si="13"/>
        <v>21</v>
      </c>
      <c r="D77" t="str">
        <f t="shared" si="14"/>
        <v/>
      </c>
      <c r="E77">
        <f t="shared" si="13"/>
        <v>21</v>
      </c>
      <c r="F77" t="str">
        <f t="shared" si="15"/>
        <v/>
      </c>
      <c r="I77" s="79" t="e">
        <f t="shared" si="12"/>
        <v>#N/A</v>
      </c>
      <c r="J77" s="9" t="e">
        <f t="shared" si="19"/>
        <v>#N/A</v>
      </c>
      <c r="K77" s="9" t="str">
        <f t="shared" si="21"/>
        <v/>
      </c>
      <c r="L77" s="5" t="e">
        <f t="shared" si="20"/>
        <v>#N/A</v>
      </c>
      <c r="M77" t="e">
        <f t="shared" si="16"/>
        <v>#N/A</v>
      </c>
      <c r="N77" t="e">
        <f t="shared" si="17"/>
        <v>#N/A</v>
      </c>
      <c r="O77" t="e">
        <f t="shared" si="18"/>
        <v>#N/A</v>
      </c>
      <c r="T77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HOLD</v>
      </c>
      <c r="U77" t="e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#VALUE!</v>
      </c>
      <c r="V77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/>
      </c>
      <c r="W77" t="e">
        <f>VLOOKUP(Table2[[#This Row],[Game]],$M$2:$O$199,3,0)</f>
        <v>#N/A</v>
      </c>
      <c r="X77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77" t="s">
        <v>671</v>
      </c>
      <c r="AB77" t="s">
        <v>699</v>
      </c>
    </row>
    <row r="78" spans="2:28" x14ac:dyDescent="0.25">
      <c r="B78" t="s">
        <v>675</v>
      </c>
      <c r="C78">
        <f t="shared" si="13"/>
        <v>21</v>
      </c>
      <c r="D78" t="str">
        <f t="shared" si="14"/>
        <v/>
      </c>
      <c r="E78">
        <f t="shared" si="13"/>
        <v>22</v>
      </c>
      <c r="F78" t="str">
        <f t="shared" si="15"/>
        <v>UAB</v>
      </c>
      <c r="I78" s="1" t="e">
        <f t="shared" si="12"/>
        <v>#N/A</v>
      </c>
      <c r="J78" s="6" t="e">
        <f t="shared" si="19"/>
        <v>#N/A</v>
      </c>
      <c r="K78" s="6" t="e">
        <f t="shared" si="21"/>
        <v>#N/A</v>
      </c>
      <c r="L78" s="2" t="e">
        <f t="shared" si="20"/>
        <v>#N/A</v>
      </c>
      <c r="M78" t="e">
        <f t="shared" si="16"/>
        <v>#N/A</v>
      </c>
      <c r="N78" t="e">
        <f t="shared" si="17"/>
        <v>#N/A</v>
      </c>
      <c r="O78" t="e">
        <f t="shared" si="18"/>
        <v>#N/A</v>
      </c>
      <c r="T78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HOLD</v>
      </c>
      <c r="U78" t="e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#VALUE!</v>
      </c>
      <c r="V78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/>
      </c>
      <c r="W78" t="e">
        <f>VLOOKUP(Table2[[#This Row],[Game]],$M$2:$O$199,3,0)</f>
        <v>#N/A</v>
      </c>
      <c r="X78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78" t="s">
        <v>672</v>
      </c>
      <c r="AB78" t="s">
        <v>700</v>
      </c>
    </row>
    <row r="79" spans="2:28" ht="15.75" thickBot="1" x14ac:dyDescent="0.3">
      <c r="B79">
        <v>74</v>
      </c>
      <c r="C79">
        <f t="shared" si="13"/>
        <v>22</v>
      </c>
      <c r="D79">
        <f t="shared" si="14"/>
        <v>74</v>
      </c>
      <c r="E79">
        <f t="shared" si="13"/>
        <v>22</v>
      </c>
      <c r="F79" t="str">
        <f t="shared" si="15"/>
        <v/>
      </c>
      <c r="I79" s="79" t="e">
        <f t="shared" si="12"/>
        <v>#N/A</v>
      </c>
      <c r="J79" s="7" t="e">
        <f t="shared" si="19"/>
        <v>#N/A</v>
      </c>
      <c r="K79" s="7" t="str">
        <f t="shared" si="21"/>
        <v/>
      </c>
      <c r="L79" s="3" t="e">
        <f t="shared" si="20"/>
        <v>#N/A</v>
      </c>
      <c r="M79" t="e">
        <f t="shared" si="16"/>
        <v>#N/A</v>
      </c>
      <c r="N79" t="e">
        <f t="shared" si="17"/>
        <v>#N/A</v>
      </c>
      <c r="O79" t="e">
        <f t="shared" si="18"/>
        <v>#N/A</v>
      </c>
      <c r="T79" s="10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HOLD</v>
      </c>
      <c r="U79" s="10" t="e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#VALUE!</v>
      </c>
      <c r="V79" s="10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/>
      </c>
      <c r="W79" s="10" t="e">
        <f>VLOOKUP(Table2[[#This Row],[Game]],$M$2:$O$199,3,0)</f>
        <v>#N/A</v>
      </c>
      <c r="X79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79" t="s">
        <v>673</v>
      </c>
      <c r="AB79" t="s">
        <v>701</v>
      </c>
    </row>
    <row r="80" spans="2:28" x14ac:dyDescent="0.25">
      <c r="B80" t="s">
        <v>870</v>
      </c>
      <c r="C80">
        <f t="shared" si="13"/>
        <v>22</v>
      </c>
      <c r="D80" t="str">
        <f t="shared" si="14"/>
        <v/>
      </c>
      <c r="E80">
        <f t="shared" si="13"/>
        <v>22</v>
      </c>
      <c r="F80" t="str">
        <f t="shared" si="15"/>
        <v/>
      </c>
      <c r="I80" s="1" t="e">
        <f t="shared" si="12"/>
        <v>#N/A</v>
      </c>
      <c r="J80" s="8" t="e">
        <f t="shared" si="19"/>
        <v>#N/A</v>
      </c>
      <c r="K80" s="8" t="e">
        <f t="shared" si="21"/>
        <v>#N/A</v>
      </c>
      <c r="L80" s="4" t="e">
        <f t="shared" si="20"/>
        <v>#N/A</v>
      </c>
      <c r="M80" t="e">
        <f t="shared" si="16"/>
        <v>#N/A</v>
      </c>
      <c r="N80" t="e">
        <f t="shared" si="17"/>
        <v>#N/A</v>
      </c>
      <c r="O80" t="e">
        <f t="shared" si="18"/>
        <v>#N/A</v>
      </c>
      <c r="T80" s="10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HOLD</v>
      </c>
      <c r="U80" s="10" t="e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#VALUE!</v>
      </c>
      <c r="V80" s="10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/>
      </c>
      <c r="W80" s="10" t="e">
        <f>VLOOKUP(Table2[[#This Row],[Game]],$M$2:$O$199,3,0)</f>
        <v>#N/A</v>
      </c>
      <c r="X80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80" t="s">
        <v>674</v>
      </c>
      <c r="AB80" t="s">
        <v>702</v>
      </c>
    </row>
    <row r="81" spans="2:28" ht="15.75" thickBot="1" x14ac:dyDescent="0.3">
      <c r="B81" t="s">
        <v>684</v>
      </c>
      <c r="C81">
        <f t="shared" si="13"/>
        <v>22</v>
      </c>
      <c r="D81" t="str">
        <f t="shared" si="14"/>
        <v/>
      </c>
      <c r="E81">
        <f t="shared" si="13"/>
        <v>23</v>
      </c>
      <c r="F81" t="str">
        <f t="shared" si="15"/>
        <v>UTEP</v>
      </c>
      <c r="I81" s="79" t="e">
        <f t="shared" si="12"/>
        <v>#N/A</v>
      </c>
      <c r="J81" s="9" t="e">
        <f t="shared" si="19"/>
        <v>#N/A</v>
      </c>
      <c r="K81" s="9" t="str">
        <f t="shared" si="21"/>
        <v/>
      </c>
      <c r="L81" s="5" t="e">
        <f t="shared" si="20"/>
        <v>#N/A</v>
      </c>
      <c r="M81" t="e">
        <f t="shared" si="16"/>
        <v>#N/A</v>
      </c>
      <c r="N81" t="e">
        <f t="shared" si="17"/>
        <v>#N/A</v>
      </c>
      <c r="O81" t="e">
        <f t="shared" si="18"/>
        <v>#N/A</v>
      </c>
      <c r="T81" s="10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HOLD</v>
      </c>
      <c r="U81" s="10" t="e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#VALUE!</v>
      </c>
      <c r="V81" s="10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/>
      </c>
      <c r="W81" s="10" t="e">
        <f>VLOOKUP(Table2[[#This Row],[Game]],$M$2:$O$199,3,0)</f>
        <v>#N/A</v>
      </c>
      <c r="X81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81" t="s">
        <v>675</v>
      </c>
      <c r="AB81" t="s">
        <v>703</v>
      </c>
    </row>
    <row r="82" spans="2:28" x14ac:dyDescent="0.25">
      <c r="B82">
        <v>78</v>
      </c>
      <c r="C82">
        <f t="shared" si="13"/>
        <v>23</v>
      </c>
      <c r="D82">
        <f t="shared" si="14"/>
        <v>78</v>
      </c>
      <c r="E82">
        <f t="shared" si="13"/>
        <v>23</v>
      </c>
      <c r="F82" t="str">
        <f t="shared" si="15"/>
        <v/>
      </c>
      <c r="I82" s="1" t="e">
        <f t="shared" si="12"/>
        <v>#N/A</v>
      </c>
      <c r="J82" s="6" t="e">
        <f t="shared" si="19"/>
        <v>#N/A</v>
      </c>
      <c r="K82" s="6" t="e">
        <f t="shared" si="21"/>
        <v>#N/A</v>
      </c>
      <c r="L82" s="2" t="e">
        <f t="shared" si="20"/>
        <v>#N/A</v>
      </c>
      <c r="M82" t="e">
        <f t="shared" si="16"/>
        <v>#N/A</v>
      </c>
      <c r="N82" t="e">
        <f t="shared" si="17"/>
        <v>#N/A</v>
      </c>
      <c r="O82" t="e">
        <f t="shared" si="18"/>
        <v>#N/A</v>
      </c>
      <c r="T82" s="10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HOLD</v>
      </c>
      <c r="U82" s="10" t="e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#VALUE!</v>
      </c>
      <c r="V82" s="10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/>
      </c>
      <c r="W82" s="10" t="e">
        <f>VLOOKUP(Table2[[#This Row],[Game]],$M$2:$O$199,3,0)</f>
        <v>#N/A</v>
      </c>
      <c r="X82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82" t="s">
        <v>676</v>
      </c>
      <c r="AB82" t="s">
        <v>720</v>
      </c>
    </row>
    <row r="83" spans="2:28" ht="15.75" thickBot="1" x14ac:dyDescent="0.3">
      <c r="B83" t="s">
        <v>0</v>
      </c>
      <c r="C83">
        <f t="shared" si="13"/>
        <v>23</v>
      </c>
      <c r="D83" t="str">
        <f t="shared" si="14"/>
        <v/>
      </c>
      <c r="E83">
        <f t="shared" si="13"/>
        <v>23</v>
      </c>
      <c r="F83" t="str">
        <f t="shared" si="15"/>
        <v/>
      </c>
      <c r="I83" s="79" t="e">
        <f t="shared" si="12"/>
        <v>#N/A</v>
      </c>
      <c r="J83" s="7" t="e">
        <f t="shared" si="19"/>
        <v>#N/A</v>
      </c>
      <c r="K83" s="7" t="str">
        <f t="shared" si="21"/>
        <v/>
      </c>
      <c r="L83" s="3" t="e">
        <f t="shared" si="20"/>
        <v>#N/A</v>
      </c>
      <c r="M83" t="e">
        <f t="shared" si="16"/>
        <v>#N/A</v>
      </c>
      <c r="N83" t="e">
        <f t="shared" si="17"/>
        <v>#N/A</v>
      </c>
      <c r="O83" t="e">
        <f t="shared" si="18"/>
        <v>#N/A</v>
      </c>
      <c r="T83" s="10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HOLD</v>
      </c>
      <c r="U83" s="10" t="e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#VALUE!</v>
      </c>
      <c r="V83" s="10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/>
      </c>
      <c r="W83" s="10" t="e">
        <f>VLOOKUP(Table2[[#This Row],[Game]],$M$2:$O$199,3,0)</f>
        <v>#N/A</v>
      </c>
      <c r="X83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83" t="s">
        <v>677</v>
      </c>
      <c r="AB83" t="s">
        <v>704</v>
      </c>
    </row>
    <row r="84" spans="2:28" x14ac:dyDescent="0.25">
      <c r="B84" t="s">
        <v>871</v>
      </c>
      <c r="C84">
        <f t="shared" si="13"/>
        <v>23</v>
      </c>
      <c r="D84" t="str">
        <f t="shared" si="14"/>
        <v/>
      </c>
      <c r="E84">
        <f t="shared" si="13"/>
        <v>23</v>
      </c>
      <c r="F84" t="str">
        <f t="shared" si="15"/>
        <v/>
      </c>
      <c r="I84" s="1" t="e">
        <f t="shared" si="12"/>
        <v>#N/A</v>
      </c>
      <c r="J84" s="8" t="e">
        <f t="shared" si="19"/>
        <v>#N/A</v>
      </c>
      <c r="K84" s="8" t="e">
        <f t="shared" si="21"/>
        <v>#N/A</v>
      </c>
      <c r="L84" s="4" t="e">
        <f t="shared" si="20"/>
        <v>#N/A</v>
      </c>
      <c r="M84" t="e">
        <f t="shared" si="16"/>
        <v>#N/A</v>
      </c>
      <c r="N84" t="e">
        <f t="shared" si="17"/>
        <v>#N/A</v>
      </c>
      <c r="O84" t="e">
        <f t="shared" si="18"/>
        <v>#N/A</v>
      </c>
      <c r="T84" s="10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HOLD</v>
      </c>
      <c r="U84" s="10" t="e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#VALUE!</v>
      </c>
      <c r="V84" s="10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/>
      </c>
      <c r="W84" s="10" t="e">
        <f>VLOOKUP(Table2[[#This Row],[Game]],$M$2:$O$199,3,0)</f>
        <v>#N/A</v>
      </c>
      <c r="X84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84" t="s">
        <v>678</v>
      </c>
      <c r="AB84" t="s">
        <v>705</v>
      </c>
    </row>
    <row r="85" spans="2:28" ht="15.75" thickBot="1" x14ac:dyDescent="0.3">
      <c r="B85" t="s">
        <v>872</v>
      </c>
      <c r="C85">
        <f t="shared" si="13"/>
        <v>23</v>
      </c>
      <c r="D85" t="str">
        <f t="shared" si="14"/>
        <v/>
      </c>
      <c r="E85">
        <f t="shared" si="13"/>
        <v>24</v>
      </c>
      <c r="F85" t="str">
        <f t="shared" si="15"/>
        <v>Marshall</v>
      </c>
      <c r="I85" s="79" t="e">
        <f t="shared" si="12"/>
        <v>#N/A</v>
      </c>
      <c r="J85" s="9" t="e">
        <f t="shared" si="19"/>
        <v>#N/A</v>
      </c>
      <c r="K85" s="9" t="str">
        <f t="shared" si="21"/>
        <v/>
      </c>
      <c r="L85" s="5" t="e">
        <f t="shared" si="20"/>
        <v>#N/A</v>
      </c>
      <c r="M85" t="e">
        <f t="shared" si="16"/>
        <v>#N/A</v>
      </c>
      <c r="N85" t="e">
        <f t="shared" si="17"/>
        <v>#N/A</v>
      </c>
      <c r="O85" t="e">
        <f t="shared" si="18"/>
        <v>#N/A</v>
      </c>
      <c r="T85" s="10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HOLD</v>
      </c>
      <c r="U85" s="10" t="e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#VALUE!</v>
      </c>
      <c r="V85" s="10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/>
      </c>
      <c r="W85" s="10" t="e">
        <f>VLOOKUP(Table2[[#This Row],[Game]],$M$2:$O$199,3,0)</f>
        <v>#N/A</v>
      </c>
      <c r="X85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85" t="s">
        <v>679</v>
      </c>
      <c r="AB85" t="s">
        <v>706</v>
      </c>
    </row>
    <row r="86" spans="2:28" x14ac:dyDescent="0.25">
      <c r="B86">
        <v>86</v>
      </c>
      <c r="C86">
        <f t="shared" si="13"/>
        <v>24</v>
      </c>
      <c r="D86">
        <f t="shared" si="14"/>
        <v>86</v>
      </c>
      <c r="E86">
        <f t="shared" si="13"/>
        <v>24</v>
      </c>
      <c r="F86" t="str">
        <f t="shared" si="15"/>
        <v/>
      </c>
      <c r="I86" s="1" t="e">
        <f t="shared" si="12"/>
        <v>#N/A</v>
      </c>
      <c r="J86" s="6" t="e">
        <f t="shared" si="19"/>
        <v>#N/A</v>
      </c>
      <c r="K86" s="6" t="e">
        <f t="shared" si="21"/>
        <v>#N/A</v>
      </c>
      <c r="L86" s="2" t="e">
        <f t="shared" si="20"/>
        <v>#N/A</v>
      </c>
      <c r="M86" t="e">
        <f t="shared" si="16"/>
        <v>#N/A</v>
      </c>
      <c r="N86" t="e">
        <f t="shared" si="17"/>
        <v>#N/A</v>
      </c>
      <c r="O86" t="e">
        <f t="shared" si="18"/>
        <v>#N/A</v>
      </c>
      <c r="T86" s="10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HOLD</v>
      </c>
      <c r="U86" s="10" t="e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#VALUE!</v>
      </c>
      <c r="V86" s="10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/>
      </c>
      <c r="W86" s="10" t="e">
        <f>VLOOKUP(Table2[[#This Row],[Game]],$M$2:$O$199,3,0)</f>
        <v>#N/A</v>
      </c>
      <c r="X86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86" t="s">
        <v>680</v>
      </c>
      <c r="AB86" t="s">
        <v>707</v>
      </c>
    </row>
    <row r="87" spans="2:28" ht="15.75" thickBot="1" x14ac:dyDescent="0.3">
      <c r="B87" t="s">
        <v>873</v>
      </c>
      <c r="C87">
        <f t="shared" si="13"/>
        <v>24</v>
      </c>
      <c r="D87" t="str">
        <f t="shared" si="14"/>
        <v/>
      </c>
      <c r="E87">
        <f t="shared" si="13"/>
        <v>24</v>
      </c>
      <c r="F87" t="str">
        <f t="shared" si="15"/>
        <v/>
      </c>
      <c r="I87" s="79" t="e">
        <f t="shared" si="12"/>
        <v>#N/A</v>
      </c>
      <c r="J87" s="7" t="e">
        <f t="shared" si="19"/>
        <v>#N/A</v>
      </c>
      <c r="K87" s="7" t="str">
        <f t="shared" si="21"/>
        <v/>
      </c>
      <c r="L87" s="3" t="e">
        <f t="shared" si="20"/>
        <v>#N/A</v>
      </c>
      <c r="M87" t="e">
        <f t="shared" si="16"/>
        <v>#N/A</v>
      </c>
      <c r="N87" t="e">
        <f t="shared" si="17"/>
        <v>#N/A</v>
      </c>
      <c r="O87" t="e">
        <f t="shared" si="18"/>
        <v>#N/A</v>
      </c>
      <c r="T87" s="10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HOLD</v>
      </c>
      <c r="U87" s="10" t="e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#VALUE!</v>
      </c>
      <c r="V87" s="10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/>
      </c>
      <c r="W87" s="10" t="e">
        <f>VLOOKUP(Table2[[#This Row],[Game]],$M$2:$O$199,3,0)</f>
        <v>#N/A</v>
      </c>
      <c r="X87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87" t="s">
        <v>681</v>
      </c>
      <c r="AB87" t="s">
        <v>708</v>
      </c>
    </row>
    <row r="88" spans="2:28" x14ac:dyDescent="0.25">
      <c r="B88" t="s">
        <v>874</v>
      </c>
      <c r="C88">
        <f t="shared" si="13"/>
        <v>24</v>
      </c>
      <c r="D88" t="str">
        <f t="shared" si="14"/>
        <v/>
      </c>
      <c r="E88">
        <f t="shared" si="13"/>
        <v>25</v>
      </c>
      <c r="F88" t="str">
        <f t="shared" si="15"/>
        <v>Washington State</v>
      </c>
      <c r="I88" s="1" t="e">
        <f t="shared" si="12"/>
        <v>#N/A</v>
      </c>
      <c r="J88" s="8" t="e">
        <f t="shared" si="19"/>
        <v>#N/A</v>
      </c>
      <c r="K88" s="8" t="e">
        <f t="shared" si="21"/>
        <v>#N/A</v>
      </c>
      <c r="L88" s="4" t="e">
        <f t="shared" si="20"/>
        <v>#N/A</v>
      </c>
      <c r="M88" t="e">
        <f t="shared" si="16"/>
        <v>#N/A</v>
      </c>
      <c r="N88" t="e">
        <f t="shared" si="17"/>
        <v>#N/A</v>
      </c>
      <c r="O88" t="e">
        <f t="shared" si="18"/>
        <v>#N/A</v>
      </c>
      <c r="T88" s="10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HOLD</v>
      </c>
      <c r="U88" s="10" t="e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#VALUE!</v>
      </c>
      <c r="V88" s="10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/>
      </c>
      <c r="W88" s="10" t="e">
        <f>VLOOKUP(Table2[[#This Row],[Game]],$M$2:$O$199,3,0)</f>
        <v>#N/A</v>
      </c>
      <c r="X88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88" t="s">
        <v>682</v>
      </c>
      <c r="AB88" t="s">
        <v>709</v>
      </c>
    </row>
    <row r="89" spans="2:28" ht="15.75" thickBot="1" x14ac:dyDescent="0.3">
      <c r="B89">
        <v>82</v>
      </c>
      <c r="C89">
        <f t="shared" si="13"/>
        <v>25</v>
      </c>
      <c r="D89">
        <f t="shared" si="14"/>
        <v>82</v>
      </c>
      <c r="E89">
        <f t="shared" si="13"/>
        <v>25</v>
      </c>
      <c r="F89" t="str">
        <f t="shared" si="15"/>
        <v/>
      </c>
      <c r="I89" s="79" t="e">
        <f t="shared" si="12"/>
        <v>#N/A</v>
      </c>
      <c r="J89" s="9" t="e">
        <f t="shared" si="19"/>
        <v>#N/A</v>
      </c>
      <c r="K89" s="9" t="str">
        <f t="shared" si="21"/>
        <v/>
      </c>
      <c r="L89" s="5" t="e">
        <f t="shared" si="20"/>
        <v>#N/A</v>
      </c>
      <c r="M89" t="e">
        <f t="shared" si="16"/>
        <v>#N/A</v>
      </c>
      <c r="N89" t="e">
        <f t="shared" si="17"/>
        <v>#N/A</v>
      </c>
      <c r="O89" t="e">
        <f t="shared" si="18"/>
        <v>#N/A</v>
      </c>
      <c r="T89" s="10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HOLD</v>
      </c>
      <c r="U89" s="10" t="e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#VALUE!</v>
      </c>
      <c r="V89" s="10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/>
      </c>
      <c r="W89" s="10" t="e">
        <f>VLOOKUP(Table2[[#This Row],[Game]],$M$2:$O$199,3,0)</f>
        <v>#N/A</v>
      </c>
      <c r="X89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89" t="s">
        <v>683</v>
      </c>
      <c r="AB89" t="s">
        <v>710</v>
      </c>
    </row>
    <row r="90" spans="2:28" x14ac:dyDescent="0.25">
      <c r="B90" t="s">
        <v>0</v>
      </c>
      <c r="C90">
        <f t="shared" si="13"/>
        <v>25</v>
      </c>
      <c r="D90" t="str">
        <f t="shared" si="14"/>
        <v/>
      </c>
      <c r="E90">
        <f t="shared" si="13"/>
        <v>25</v>
      </c>
      <c r="F90" t="str">
        <f t="shared" si="15"/>
        <v/>
      </c>
      <c r="I90" s="1" t="e">
        <f t="shared" si="12"/>
        <v>#N/A</v>
      </c>
      <c r="J90" s="6" t="e">
        <f t="shared" si="19"/>
        <v>#N/A</v>
      </c>
      <c r="K90" s="6" t="e">
        <f t="shared" si="21"/>
        <v>#N/A</v>
      </c>
      <c r="L90" s="2" t="e">
        <f t="shared" si="20"/>
        <v>#N/A</v>
      </c>
      <c r="M90" t="e">
        <f t="shared" si="16"/>
        <v>#N/A</v>
      </c>
      <c r="N90" t="e">
        <f t="shared" si="17"/>
        <v>#N/A</v>
      </c>
      <c r="O90" t="e">
        <f t="shared" si="18"/>
        <v>#N/A</v>
      </c>
      <c r="T90" s="10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HOLD</v>
      </c>
      <c r="U90" s="10" t="e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#VALUE!</v>
      </c>
      <c r="V90" s="10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/>
      </c>
      <c r="W90" s="10" t="e">
        <f>VLOOKUP(Table2[[#This Row],[Game]],$M$2:$O$199,3,0)</f>
        <v>#N/A</v>
      </c>
      <c r="X90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90" t="s">
        <v>684</v>
      </c>
      <c r="AB90" t="s">
        <v>711</v>
      </c>
    </row>
    <row r="91" spans="2:28" ht="15.75" thickBot="1" x14ac:dyDescent="0.3">
      <c r="B91" t="s">
        <v>876</v>
      </c>
      <c r="C91">
        <f t="shared" si="13"/>
        <v>25</v>
      </c>
      <c r="D91" t="str">
        <f t="shared" si="14"/>
        <v/>
      </c>
      <c r="E91">
        <f t="shared" si="13"/>
        <v>25</v>
      </c>
      <c r="F91" t="str">
        <f t="shared" si="15"/>
        <v/>
      </c>
      <c r="I91" s="79" t="e">
        <f t="shared" si="12"/>
        <v>#N/A</v>
      </c>
      <c r="J91" s="7" t="e">
        <f t="shared" si="19"/>
        <v>#N/A</v>
      </c>
      <c r="K91" s="7" t="str">
        <f t="shared" si="21"/>
        <v/>
      </c>
      <c r="L91" s="3" t="e">
        <f t="shared" si="20"/>
        <v>#N/A</v>
      </c>
      <c r="M91" t="e">
        <f t="shared" si="16"/>
        <v>#N/A</v>
      </c>
      <c r="N91" t="e">
        <f t="shared" si="17"/>
        <v>#N/A</v>
      </c>
      <c r="O91" t="e">
        <f t="shared" si="18"/>
        <v>#N/A</v>
      </c>
      <c r="T91" s="10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HOLD</v>
      </c>
      <c r="U91" s="10" t="e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#VALUE!</v>
      </c>
      <c r="V91" s="10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/>
      </c>
      <c r="W91" s="10" t="e">
        <f>VLOOKUP(Table2[[#This Row],[Game]],$M$2:$O$199,3,0)</f>
        <v>#N/A</v>
      </c>
      <c r="X91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91" t="s">
        <v>685</v>
      </c>
      <c r="AB91" t="s">
        <v>712</v>
      </c>
    </row>
    <row r="92" spans="2:28" x14ac:dyDescent="0.25">
      <c r="B92" t="s">
        <v>877</v>
      </c>
      <c r="C92">
        <f t="shared" si="13"/>
        <v>25</v>
      </c>
      <c r="D92" t="str">
        <f t="shared" si="14"/>
        <v/>
      </c>
      <c r="E92">
        <f t="shared" si="13"/>
        <v>26</v>
      </c>
      <c r="F92" t="str">
        <f t="shared" si="15"/>
        <v>Colorado</v>
      </c>
      <c r="I92" s="1" t="e">
        <f t="shared" si="12"/>
        <v>#N/A</v>
      </c>
      <c r="J92" s="8" t="e">
        <f t="shared" si="19"/>
        <v>#N/A</v>
      </c>
      <c r="K92" s="8" t="e">
        <f t="shared" si="21"/>
        <v>#N/A</v>
      </c>
      <c r="L92" s="4" t="e">
        <f t="shared" si="20"/>
        <v>#N/A</v>
      </c>
      <c r="M92" t="e">
        <f t="shared" si="16"/>
        <v>#N/A</v>
      </c>
      <c r="N92" t="e">
        <f t="shared" si="17"/>
        <v>#N/A</v>
      </c>
      <c r="O92" t="e">
        <f t="shared" si="18"/>
        <v>#N/A</v>
      </c>
      <c r="T92" s="10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HOLD</v>
      </c>
      <c r="U92" s="10" t="e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#VALUE!</v>
      </c>
      <c r="V92" s="10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/>
      </c>
      <c r="W92" s="10" t="e">
        <f>VLOOKUP(Table2[[#This Row],[Game]],$M$2:$O$199,3,0)</f>
        <v>#N/A</v>
      </c>
      <c r="X92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92" t="s">
        <v>686</v>
      </c>
      <c r="AB92" t="s">
        <v>713</v>
      </c>
    </row>
    <row r="93" spans="2:28" ht="15.75" thickBot="1" x14ac:dyDescent="0.3">
      <c r="B93">
        <v>68</v>
      </c>
      <c r="C93">
        <f t="shared" si="13"/>
        <v>26</v>
      </c>
      <c r="D93">
        <f t="shared" si="14"/>
        <v>68</v>
      </c>
      <c r="E93">
        <f t="shared" si="13"/>
        <v>26</v>
      </c>
      <c r="F93" t="str">
        <f t="shared" si="15"/>
        <v/>
      </c>
      <c r="I93" s="79" t="e">
        <f t="shared" si="12"/>
        <v>#N/A</v>
      </c>
      <c r="J93" s="9" t="e">
        <f t="shared" si="19"/>
        <v>#N/A</v>
      </c>
      <c r="K93" s="9" t="str">
        <f t="shared" si="21"/>
        <v/>
      </c>
      <c r="L93" s="5" t="e">
        <f t="shared" si="20"/>
        <v>#N/A</v>
      </c>
      <c r="M93" t="e">
        <f t="shared" si="16"/>
        <v>#N/A</v>
      </c>
      <c r="N93" t="e">
        <f t="shared" si="17"/>
        <v>#N/A</v>
      </c>
      <c r="O93" t="e">
        <f t="shared" si="18"/>
        <v>#N/A</v>
      </c>
      <c r="T93" s="10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HOLD</v>
      </c>
      <c r="U93" s="10" t="e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#VALUE!</v>
      </c>
      <c r="V93" s="10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/>
      </c>
      <c r="W93" s="10" t="e">
        <f>VLOOKUP(Table2[[#This Row],[Game]],$M$2:$O$199,3,0)</f>
        <v>#N/A</v>
      </c>
      <c r="X93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93" t="s">
        <v>687</v>
      </c>
      <c r="AB93" t="s">
        <v>687</v>
      </c>
    </row>
    <row r="94" spans="2:28" x14ac:dyDescent="0.25">
      <c r="B94" t="s">
        <v>835</v>
      </c>
      <c r="C94">
        <f t="shared" si="13"/>
        <v>26</v>
      </c>
      <c r="D94" t="str">
        <f t="shared" si="14"/>
        <v/>
      </c>
      <c r="E94">
        <f t="shared" si="13"/>
        <v>26</v>
      </c>
      <c r="F94" t="str">
        <f t="shared" si="15"/>
        <v/>
      </c>
      <c r="I94" s="1" t="e">
        <f t="shared" si="12"/>
        <v>#N/A</v>
      </c>
      <c r="J94" s="6" t="e">
        <f t="shared" si="19"/>
        <v>#N/A</v>
      </c>
      <c r="K94" s="6" t="e">
        <f t="shared" si="21"/>
        <v>#N/A</v>
      </c>
      <c r="L94" s="2" t="e">
        <f t="shared" si="20"/>
        <v>#N/A</v>
      </c>
      <c r="M94" t="e">
        <f t="shared" si="16"/>
        <v>#N/A</v>
      </c>
      <c r="N94" t="e">
        <f t="shared" si="17"/>
        <v>#N/A</v>
      </c>
      <c r="O94" t="e">
        <f t="shared" si="18"/>
        <v>#N/A</v>
      </c>
      <c r="T94" s="10" t="str">
        <f>IF(Table2[[#This Row],[Type]]="O",IF(Table2[[#This Row],[Total]]&gt;Table2[[#This Row],[Line]],"W",IF(Table2[[#This Row],[Total]]&lt;Table2[[#This Row],[Line]],"L","Push")),IF(Table2[[#This Row],[Type]]="U",IF(Table2[[#This Row],[Total]]&lt;Table2[[#This Row],[Line]],"W",IF(Table2[[#This Row],[Total]]&gt;Table2[[#This Row],[Line]],"L","Push")),IF(Table2[[#This Row],[Type]]="D",IF(Table2[[#This Row],[Diff]]&lt;Table2[[#This Row],[Line]],"W",IF(Table2[[#This Row],[Diff]]&gt;Table2[[#This Row],[Line]],"L","Push")),IF(Table2[[#This Row],[Type]]="F",IF(Table2[[#This Row],[Diff]]&lt;Table2[[#This Row],[Line]],"W",IF(Table2[[#This Row],[Diff]]&gt;Table2[[#This Row],[Line]],"L","Push")),"HOLD"))))</f>
        <v>HOLD</v>
      </c>
      <c r="U94" s="10" t="e">
        <f>_xlfn.NUMBERVALUE(IF(Table2[[#This Row],[Type]]="O",MID(Table2[[#This Row],[Bet]],6,LEN(Table2[[#This Row],[Bet]])),IF(Table2[[#This Row],[Type]]="U",MID(Table2[[#This Row],[Bet]],7,LEN(Table2[[#This Row],[Bet]])),IF(ISNUMBER(SEARCH("+",Table2[[#This Row],[Bet]])),RIGHT(Table2[[#This Row],[Bet]],LEN(Table2[[#This Row],[Bet]])-SEARCH("+",Table2[[#This Row],[Bet]])),IF(ISNUMBER(SEARCH(" -",Table2[[#This Row],[Bet]])),RIGHT(Table2[[#This Row],[Bet]],LEN(Table2[[#This Row],[Bet]])-SEARCH(" -",Table2[[#This Row],[Bet]])+1),"Hold")))))</f>
        <v>#VALUE!</v>
      </c>
      <c r="V94" s="10" t="str">
        <f>IF(ISNUMBER(SEARCH(CHAR(10),Table2[[#This Row],[Bet]])),"P",IF(ISNUMBER(FIND("Under",Table2[[#This Row],[Bet]])),"U",IF(ISNUMBER(SEARCH("Over",Table2[[#This Row],[Bet]])),"O",IF(ISNUMBER(SEARCH("+",Table2[[#This Row],[Bet]])),"D",IF(ISNUMBER(SEARCH("-",Table2[[#This Row],[Bet]])),"F","")))))</f>
        <v/>
      </c>
      <c r="W94" s="10" t="e">
        <f>VLOOKUP(Table2[[#This Row],[Game]],$M$2:$O$199,3,0)</f>
        <v>#N/A</v>
      </c>
      <c r="X94" s="10" t="str">
        <f>IF(Table2[[#This Row],[Type]]="D",VLOOKUP(LEFT(Table2[[#This Row],[Bet]],SEARCH("+",Table2[[#This Row],[Bet]])-2),$I$2:$O$199,2,0),IF(Table2[[#This Row],[Type]]="F",VLOOKUP(LEFT(Table2[[#This Row],[Bet]],SEARCH(" -",Table2[[#This Row],[Bet]])-1),$I$2:$O$199,2,0),""))</f>
        <v/>
      </c>
      <c r="AA94" t="s">
        <v>688</v>
      </c>
      <c r="AB94" t="s">
        <v>688</v>
      </c>
    </row>
    <row r="95" spans="2:28" ht="15.75" thickBot="1" x14ac:dyDescent="0.3">
      <c r="B95" t="s">
        <v>691</v>
      </c>
      <c r="C95">
        <f t="shared" si="13"/>
        <v>26</v>
      </c>
      <c r="D95" t="str">
        <f t="shared" si="14"/>
        <v/>
      </c>
      <c r="E95">
        <f t="shared" si="13"/>
        <v>27</v>
      </c>
      <c r="F95" t="str">
        <f t="shared" si="15"/>
        <v>Sacramento St</v>
      </c>
      <c r="I95" s="79" t="e">
        <f t="shared" si="12"/>
        <v>#N/A</v>
      </c>
      <c r="J95" s="7" t="e">
        <f t="shared" si="19"/>
        <v>#N/A</v>
      </c>
      <c r="K95" s="7" t="str">
        <f t="shared" si="21"/>
        <v/>
      </c>
      <c r="L95" s="3" t="e">
        <f t="shared" si="20"/>
        <v>#N/A</v>
      </c>
      <c r="M95" t="e">
        <f t="shared" si="16"/>
        <v>#N/A</v>
      </c>
      <c r="N95" t="e">
        <f t="shared" si="17"/>
        <v>#N/A</v>
      </c>
      <c r="O95" t="e">
        <f t="shared" si="18"/>
        <v>#N/A</v>
      </c>
      <c r="AA95" t="s">
        <v>689</v>
      </c>
      <c r="AB95" t="s">
        <v>714</v>
      </c>
    </row>
    <row r="96" spans="2:28" x14ac:dyDescent="0.25">
      <c r="B96">
        <v>62</v>
      </c>
      <c r="C96">
        <f t="shared" si="13"/>
        <v>27</v>
      </c>
      <c r="D96">
        <f t="shared" si="14"/>
        <v>62</v>
      </c>
      <c r="E96">
        <f t="shared" si="13"/>
        <v>27</v>
      </c>
      <c r="F96" t="str">
        <f t="shared" si="15"/>
        <v/>
      </c>
      <c r="I96" s="1" t="e">
        <f t="shared" si="12"/>
        <v>#N/A</v>
      </c>
      <c r="J96" s="8" t="e">
        <f t="shared" si="19"/>
        <v>#N/A</v>
      </c>
      <c r="K96" s="8" t="e">
        <f t="shared" si="21"/>
        <v>#N/A</v>
      </c>
      <c r="L96" s="4" t="e">
        <f t="shared" si="20"/>
        <v>#N/A</v>
      </c>
      <c r="M96" t="e">
        <f t="shared" si="16"/>
        <v>#N/A</v>
      </c>
      <c r="N96" t="e">
        <f t="shared" si="17"/>
        <v>#N/A</v>
      </c>
      <c r="O96" t="e">
        <f t="shared" si="18"/>
        <v>#N/A</v>
      </c>
      <c r="AA96" t="s">
        <v>690</v>
      </c>
      <c r="AB96" t="s">
        <v>715</v>
      </c>
    </row>
    <row r="97" spans="2:28" ht="15.75" thickBot="1" x14ac:dyDescent="0.3">
      <c r="B97" t="s">
        <v>0</v>
      </c>
      <c r="C97">
        <f t="shared" si="13"/>
        <v>27</v>
      </c>
      <c r="D97" t="str">
        <f t="shared" si="14"/>
        <v/>
      </c>
      <c r="E97">
        <f t="shared" si="13"/>
        <v>27</v>
      </c>
      <c r="F97" t="str">
        <f t="shared" si="15"/>
        <v/>
      </c>
      <c r="I97" s="79" t="e">
        <f t="shared" si="12"/>
        <v>#N/A</v>
      </c>
      <c r="J97" s="9" t="e">
        <f t="shared" si="19"/>
        <v>#N/A</v>
      </c>
      <c r="K97" s="9" t="str">
        <f t="shared" si="21"/>
        <v/>
      </c>
      <c r="L97" s="5" t="e">
        <f t="shared" si="20"/>
        <v>#N/A</v>
      </c>
      <c r="M97" t="e">
        <f t="shared" si="16"/>
        <v>#N/A</v>
      </c>
      <c r="N97" t="e">
        <f t="shared" si="17"/>
        <v>#N/A</v>
      </c>
      <c r="O97" t="e">
        <f t="shared" si="18"/>
        <v>#N/A</v>
      </c>
      <c r="AA97" t="s">
        <v>691</v>
      </c>
      <c r="AB97" t="s">
        <v>716</v>
      </c>
    </row>
    <row r="98" spans="2:28" x14ac:dyDescent="0.25">
      <c r="B98" t="s">
        <v>836</v>
      </c>
      <c r="C98">
        <f t="shared" si="13"/>
        <v>27</v>
      </c>
      <c r="D98" t="str">
        <f t="shared" si="14"/>
        <v/>
      </c>
      <c r="E98">
        <f t="shared" si="13"/>
        <v>27</v>
      </c>
      <c r="F98" t="str">
        <f t="shared" si="15"/>
        <v/>
      </c>
      <c r="I98" s="1" t="e">
        <f t="shared" ref="I98:I129" si="22">IF(ISNUMBER(MATCH(VLOOKUP(ROW(A97),$E$2:$F$1000,2,0),AA:AA,0)),VLOOKUP(VLOOKUP(ROW(A97),$E$2:$F$1000,2,0),AA:AB,2,0),VLOOKUP(ROW(A97),$E$2:$F$1000,2,0))</f>
        <v>#N/A</v>
      </c>
      <c r="J98" s="6" t="e">
        <f t="shared" si="19"/>
        <v>#N/A</v>
      </c>
      <c r="K98" s="6" t="e">
        <f t="shared" si="21"/>
        <v>#N/A</v>
      </c>
      <c r="L98" s="2" t="e">
        <f t="shared" si="20"/>
        <v>#N/A</v>
      </c>
      <c r="M98" t="e">
        <f t="shared" si="16"/>
        <v>#N/A</v>
      </c>
      <c r="N98" t="e">
        <f t="shared" si="17"/>
        <v>#N/A</v>
      </c>
      <c r="O98" t="e">
        <f t="shared" si="18"/>
        <v>#N/A</v>
      </c>
      <c r="AA98" t="s">
        <v>692</v>
      </c>
      <c r="AB98" t="s">
        <v>717</v>
      </c>
    </row>
    <row r="99" spans="2:28" ht="15.75" thickBot="1" x14ac:dyDescent="0.3">
      <c r="B99" t="s">
        <v>837</v>
      </c>
      <c r="C99">
        <f t="shared" si="13"/>
        <v>27</v>
      </c>
      <c r="D99" t="str">
        <f t="shared" si="14"/>
        <v/>
      </c>
      <c r="E99">
        <f t="shared" si="13"/>
        <v>28</v>
      </c>
      <c r="F99" t="str">
        <f t="shared" si="15"/>
        <v>Weber State</v>
      </c>
      <c r="I99" s="79" t="e">
        <f t="shared" si="22"/>
        <v>#N/A</v>
      </c>
      <c r="J99" s="7" t="e">
        <f t="shared" si="19"/>
        <v>#N/A</v>
      </c>
      <c r="K99" s="7" t="str">
        <f t="shared" si="21"/>
        <v/>
      </c>
      <c r="L99" s="3" t="e">
        <f t="shared" si="20"/>
        <v>#N/A</v>
      </c>
      <c r="M99" t="e">
        <f t="shared" si="16"/>
        <v>#N/A</v>
      </c>
      <c r="N99" t="e">
        <f t="shared" si="17"/>
        <v>#N/A</v>
      </c>
      <c r="O99" t="e">
        <f t="shared" si="18"/>
        <v>#N/A</v>
      </c>
      <c r="AA99" t="s">
        <v>693</v>
      </c>
      <c r="AB99" t="s">
        <v>718</v>
      </c>
    </row>
    <row r="100" spans="2:28" x14ac:dyDescent="0.25">
      <c r="B100">
        <v>54</v>
      </c>
      <c r="C100">
        <f t="shared" si="13"/>
        <v>28</v>
      </c>
      <c r="D100">
        <f t="shared" si="14"/>
        <v>54</v>
      </c>
      <c r="E100">
        <f t="shared" si="13"/>
        <v>28</v>
      </c>
      <c r="F100" t="str">
        <f t="shared" si="15"/>
        <v/>
      </c>
      <c r="I100" s="1" t="e">
        <f t="shared" si="22"/>
        <v>#N/A</v>
      </c>
      <c r="J100" s="8" t="e">
        <f t="shared" si="19"/>
        <v>#N/A</v>
      </c>
      <c r="K100" s="8" t="e">
        <f t="shared" si="21"/>
        <v>#N/A</v>
      </c>
      <c r="L100" s="4" t="e">
        <f t="shared" si="20"/>
        <v>#N/A</v>
      </c>
      <c r="M100" t="e">
        <f t="shared" si="16"/>
        <v>#N/A</v>
      </c>
      <c r="N100" t="e">
        <f t="shared" si="17"/>
        <v>#N/A</v>
      </c>
      <c r="O100" t="e">
        <f t="shared" si="18"/>
        <v>#N/A</v>
      </c>
      <c r="AA100" t="s">
        <v>694</v>
      </c>
      <c r="AB100" t="s">
        <v>719</v>
      </c>
    </row>
    <row r="101" spans="2:28" ht="15.75" thickBot="1" x14ac:dyDescent="0.3">
      <c r="B101" t="s">
        <v>838</v>
      </c>
      <c r="C101">
        <f t="shared" si="13"/>
        <v>28</v>
      </c>
      <c r="D101" t="str">
        <f t="shared" si="14"/>
        <v/>
      </c>
      <c r="E101">
        <f t="shared" si="13"/>
        <v>28</v>
      </c>
      <c r="F101" t="str">
        <f t="shared" si="15"/>
        <v/>
      </c>
      <c r="I101" s="79" t="e">
        <f t="shared" si="22"/>
        <v>#N/A</v>
      </c>
      <c r="J101" s="9" t="e">
        <f t="shared" si="19"/>
        <v>#N/A</v>
      </c>
      <c r="K101" s="9" t="str">
        <f t="shared" si="21"/>
        <v/>
      </c>
      <c r="L101" s="5" t="e">
        <f t="shared" si="20"/>
        <v>#N/A</v>
      </c>
      <c r="M101" t="e">
        <f t="shared" si="16"/>
        <v>#N/A</v>
      </c>
      <c r="N101" t="e">
        <f t="shared" si="17"/>
        <v>#N/A</v>
      </c>
      <c r="O101" t="e">
        <f t="shared" si="18"/>
        <v>#N/A</v>
      </c>
      <c r="AA101" t="s">
        <v>722</v>
      </c>
      <c r="AB101" t="s">
        <v>724</v>
      </c>
    </row>
    <row r="102" spans="2:28" x14ac:dyDescent="0.25">
      <c r="B102" t="s">
        <v>616</v>
      </c>
      <c r="C102">
        <f t="shared" si="13"/>
        <v>28</v>
      </c>
      <c r="D102" t="str">
        <f t="shared" si="14"/>
        <v/>
      </c>
      <c r="E102">
        <f t="shared" si="13"/>
        <v>29</v>
      </c>
      <c r="F102" t="str">
        <f t="shared" si="15"/>
        <v>Miami FL</v>
      </c>
      <c r="I102" s="1" t="e">
        <f t="shared" si="22"/>
        <v>#N/A</v>
      </c>
      <c r="J102" s="6" t="e">
        <f t="shared" si="19"/>
        <v>#N/A</v>
      </c>
      <c r="K102" s="6" t="e">
        <f t="shared" si="21"/>
        <v>#N/A</v>
      </c>
      <c r="L102" s="2" t="e">
        <f t="shared" si="20"/>
        <v>#N/A</v>
      </c>
      <c r="M102" t="e">
        <f t="shared" si="16"/>
        <v>#N/A</v>
      </c>
      <c r="N102" t="e">
        <f t="shared" si="17"/>
        <v>#N/A</v>
      </c>
      <c r="O102" t="e">
        <f t="shared" si="18"/>
        <v>#N/A</v>
      </c>
      <c r="AA102" t="s">
        <v>688</v>
      </c>
      <c r="AB102" t="s">
        <v>725</v>
      </c>
    </row>
    <row r="103" spans="2:28" ht="15.75" thickBot="1" x14ac:dyDescent="0.3">
      <c r="B103">
        <v>64</v>
      </c>
      <c r="C103">
        <f t="shared" si="13"/>
        <v>29</v>
      </c>
      <c r="D103">
        <f t="shared" si="14"/>
        <v>64</v>
      </c>
      <c r="E103">
        <f t="shared" si="13"/>
        <v>29</v>
      </c>
      <c r="F103" t="str">
        <f t="shared" si="15"/>
        <v/>
      </c>
      <c r="I103" s="79" t="e">
        <f t="shared" si="22"/>
        <v>#N/A</v>
      </c>
      <c r="J103" s="7" t="e">
        <f t="shared" si="19"/>
        <v>#N/A</v>
      </c>
      <c r="K103" s="7" t="str">
        <f t="shared" si="21"/>
        <v/>
      </c>
      <c r="L103" s="3" t="e">
        <f t="shared" si="20"/>
        <v>#N/A</v>
      </c>
      <c r="M103" t="e">
        <f t="shared" si="16"/>
        <v>#N/A</v>
      </c>
      <c r="N103" t="e">
        <f t="shared" si="17"/>
        <v>#N/A</v>
      </c>
      <c r="O103" t="e">
        <f t="shared" si="18"/>
        <v>#N/A</v>
      </c>
      <c r="AA103" t="s">
        <v>687</v>
      </c>
      <c r="AB103" t="s">
        <v>726</v>
      </c>
    </row>
    <row r="104" spans="2:28" x14ac:dyDescent="0.25">
      <c r="B104" t="s">
        <v>0</v>
      </c>
      <c r="C104">
        <f t="shared" si="13"/>
        <v>29</v>
      </c>
      <c r="D104" t="str">
        <f t="shared" si="14"/>
        <v/>
      </c>
      <c r="E104">
        <f t="shared" si="13"/>
        <v>29</v>
      </c>
      <c r="F104" t="str">
        <f t="shared" si="15"/>
        <v/>
      </c>
      <c r="I104" s="1" t="e">
        <f t="shared" si="22"/>
        <v>#N/A</v>
      </c>
      <c r="J104" s="8" t="e">
        <f t="shared" si="19"/>
        <v>#N/A</v>
      </c>
      <c r="K104" s="8" t="e">
        <f t="shared" si="21"/>
        <v>#N/A</v>
      </c>
      <c r="L104" s="4" t="e">
        <f t="shared" si="20"/>
        <v>#N/A</v>
      </c>
      <c r="M104" t="e">
        <f t="shared" si="16"/>
        <v>#N/A</v>
      </c>
      <c r="N104" t="e">
        <f t="shared" si="17"/>
        <v>#N/A</v>
      </c>
      <c r="O104" t="e">
        <f t="shared" si="18"/>
        <v>#N/A</v>
      </c>
      <c r="AA104" t="s">
        <v>723</v>
      </c>
      <c r="AB104" t="s">
        <v>727</v>
      </c>
    </row>
    <row r="105" spans="2:28" ht="15.75" thickBot="1" x14ac:dyDescent="0.3">
      <c r="B105" t="s">
        <v>814</v>
      </c>
      <c r="C105">
        <f t="shared" si="13"/>
        <v>29</v>
      </c>
      <c r="D105" t="str">
        <f t="shared" si="14"/>
        <v/>
      </c>
      <c r="E105">
        <f t="shared" si="13"/>
        <v>29</v>
      </c>
      <c r="F105" t="str">
        <f t="shared" si="15"/>
        <v/>
      </c>
      <c r="I105" s="79" t="e">
        <f t="shared" si="22"/>
        <v>#N/A</v>
      </c>
      <c r="J105" s="9" t="e">
        <f t="shared" si="19"/>
        <v>#N/A</v>
      </c>
      <c r="K105" s="9" t="str">
        <f t="shared" si="21"/>
        <v/>
      </c>
      <c r="L105" s="5" t="e">
        <f t="shared" si="20"/>
        <v>#N/A</v>
      </c>
      <c r="M105" t="e">
        <f t="shared" si="16"/>
        <v>#N/A</v>
      </c>
      <c r="N105" t="e">
        <f t="shared" si="17"/>
        <v>#N/A</v>
      </c>
      <c r="O105" t="e">
        <f t="shared" si="18"/>
        <v>#N/A</v>
      </c>
      <c r="AA105" t="s">
        <v>728</v>
      </c>
      <c r="AB105" t="s">
        <v>729</v>
      </c>
    </row>
    <row r="106" spans="2:28" x14ac:dyDescent="0.25">
      <c r="B106" t="s">
        <v>815</v>
      </c>
      <c r="C106">
        <f t="shared" si="13"/>
        <v>29</v>
      </c>
      <c r="D106" t="str">
        <f t="shared" si="14"/>
        <v/>
      </c>
      <c r="E106">
        <f t="shared" si="13"/>
        <v>30</v>
      </c>
      <c r="F106" t="str">
        <f t="shared" si="15"/>
        <v>Clemson</v>
      </c>
      <c r="I106" s="1" t="e">
        <f t="shared" si="22"/>
        <v>#N/A</v>
      </c>
      <c r="J106" s="6" t="e">
        <f t="shared" si="19"/>
        <v>#N/A</v>
      </c>
      <c r="K106" s="6" t="e">
        <f t="shared" si="21"/>
        <v>#N/A</v>
      </c>
      <c r="L106" s="2" t="e">
        <f t="shared" si="20"/>
        <v>#N/A</v>
      </c>
      <c r="M106" t="e">
        <f t="shared" si="16"/>
        <v>#N/A</v>
      </c>
      <c r="N106" t="e">
        <f t="shared" si="17"/>
        <v>#N/A</v>
      </c>
      <c r="O106" t="e">
        <f t="shared" si="18"/>
        <v>#N/A</v>
      </c>
      <c r="AA106" t="s">
        <v>732</v>
      </c>
      <c r="AB106" t="s">
        <v>739</v>
      </c>
    </row>
    <row r="107" spans="2:28" ht="15.75" thickBot="1" x14ac:dyDescent="0.3">
      <c r="B107">
        <v>69</v>
      </c>
      <c r="C107">
        <f t="shared" si="13"/>
        <v>30</v>
      </c>
      <c r="D107">
        <f t="shared" si="14"/>
        <v>69</v>
      </c>
      <c r="E107">
        <f t="shared" si="13"/>
        <v>30</v>
      </c>
      <c r="F107" t="str">
        <f t="shared" si="15"/>
        <v/>
      </c>
      <c r="I107" s="79" t="e">
        <f t="shared" si="22"/>
        <v>#N/A</v>
      </c>
      <c r="J107" s="7" t="e">
        <f t="shared" si="19"/>
        <v>#N/A</v>
      </c>
      <c r="K107" s="7" t="str">
        <f t="shared" si="21"/>
        <v/>
      </c>
      <c r="L107" s="3" t="e">
        <f t="shared" si="20"/>
        <v>#N/A</v>
      </c>
      <c r="M107" t="e">
        <f t="shared" si="16"/>
        <v>#N/A</v>
      </c>
      <c r="N107" t="e">
        <f t="shared" si="17"/>
        <v>#N/A</v>
      </c>
      <c r="O107" t="e">
        <f t="shared" si="18"/>
        <v>#N/A</v>
      </c>
      <c r="AA107" t="s">
        <v>733</v>
      </c>
      <c r="AB107" t="s">
        <v>740</v>
      </c>
    </row>
    <row r="108" spans="2:28" x14ac:dyDescent="0.25">
      <c r="B108" t="s">
        <v>839</v>
      </c>
      <c r="C108">
        <f t="shared" si="13"/>
        <v>30</v>
      </c>
      <c r="D108" t="str">
        <f t="shared" si="14"/>
        <v/>
      </c>
      <c r="E108">
        <f t="shared" si="13"/>
        <v>30</v>
      </c>
      <c r="F108" t="str">
        <f t="shared" si="15"/>
        <v/>
      </c>
      <c r="I108" s="1" t="e">
        <f t="shared" si="22"/>
        <v>#N/A</v>
      </c>
      <c r="J108" s="8" t="e">
        <f t="shared" si="19"/>
        <v>#N/A</v>
      </c>
      <c r="K108" s="8" t="e">
        <f t="shared" si="21"/>
        <v>#N/A</v>
      </c>
      <c r="L108" s="4" t="e">
        <f t="shared" si="20"/>
        <v>#N/A</v>
      </c>
      <c r="M108" t="e">
        <f t="shared" si="16"/>
        <v>#N/A</v>
      </c>
      <c r="N108" t="e">
        <f t="shared" si="17"/>
        <v>#N/A</v>
      </c>
      <c r="O108" t="e">
        <f t="shared" si="18"/>
        <v>#N/A</v>
      </c>
      <c r="AA108" t="s">
        <v>734</v>
      </c>
      <c r="AB108" t="s">
        <v>741</v>
      </c>
    </row>
    <row r="109" spans="2:28" ht="15.75" thickBot="1" x14ac:dyDescent="0.3">
      <c r="B109" t="s">
        <v>527</v>
      </c>
      <c r="C109">
        <f t="shared" si="13"/>
        <v>30</v>
      </c>
      <c r="D109" t="str">
        <f t="shared" si="14"/>
        <v/>
      </c>
      <c r="E109">
        <f t="shared" si="13"/>
        <v>31</v>
      </c>
      <c r="F109" t="str">
        <f t="shared" si="15"/>
        <v>St Joe's</v>
      </c>
      <c r="I109" s="79" t="e">
        <f t="shared" si="22"/>
        <v>#N/A</v>
      </c>
      <c r="J109" s="9" t="e">
        <f t="shared" si="19"/>
        <v>#N/A</v>
      </c>
      <c r="K109" s="9" t="str">
        <f t="shared" si="21"/>
        <v/>
      </c>
      <c r="L109" s="5" t="e">
        <f t="shared" si="20"/>
        <v>#N/A</v>
      </c>
      <c r="M109" t="e">
        <f t="shared" si="16"/>
        <v>#N/A</v>
      </c>
      <c r="N109" t="e">
        <f t="shared" si="17"/>
        <v>#N/A</v>
      </c>
      <c r="O109" t="e">
        <f t="shared" si="18"/>
        <v>#N/A</v>
      </c>
      <c r="AA109" t="s">
        <v>731</v>
      </c>
      <c r="AB109" t="s">
        <v>742</v>
      </c>
    </row>
    <row r="110" spans="2:28" x14ac:dyDescent="0.25">
      <c r="B110">
        <v>70</v>
      </c>
      <c r="C110">
        <f t="shared" si="13"/>
        <v>31</v>
      </c>
      <c r="D110">
        <f t="shared" si="14"/>
        <v>70</v>
      </c>
      <c r="E110">
        <f t="shared" si="13"/>
        <v>31</v>
      </c>
      <c r="F110" t="str">
        <f t="shared" si="15"/>
        <v/>
      </c>
      <c r="I110" s="1" t="e">
        <f t="shared" si="22"/>
        <v>#N/A</v>
      </c>
      <c r="J110" s="6" t="e">
        <f t="shared" si="19"/>
        <v>#N/A</v>
      </c>
      <c r="K110" s="6" t="e">
        <f t="shared" si="21"/>
        <v>#N/A</v>
      </c>
      <c r="L110" s="2" t="e">
        <f t="shared" si="20"/>
        <v>#N/A</v>
      </c>
      <c r="M110" t="e">
        <f t="shared" si="16"/>
        <v>#N/A</v>
      </c>
      <c r="N110" t="e">
        <f t="shared" si="17"/>
        <v>#N/A</v>
      </c>
      <c r="O110" t="e">
        <f t="shared" si="18"/>
        <v>#N/A</v>
      </c>
      <c r="AA110" t="s">
        <v>730</v>
      </c>
      <c r="AB110" t="s">
        <v>743</v>
      </c>
    </row>
    <row r="111" spans="2:28" ht="15.75" thickBot="1" x14ac:dyDescent="0.3">
      <c r="B111" t="s">
        <v>0</v>
      </c>
      <c r="C111">
        <f t="shared" si="13"/>
        <v>31</v>
      </c>
      <c r="D111" t="str">
        <f t="shared" si="14"/>
        <v/>
      </c>
      <c r="E111">
        <f t="shared" si="13"/>
        <v>31</v>
      </c>
      <c r="F111" t="str">
        <f t="shared" si="15"/>
        <v/>
      </c>
      <c r="I111" s="79" t="e">
        <f t="shared" si="22"/>
        <v>#N/A</v>
      </c>
      <c r="J111" s="7" t="e">
        <f t="shared" si="19"/>
        <v>#N/A</v>
      </c>
      <c r="K111" s="7" t="str">
        <f t="shared" si="21"/>
        <v/>
      </c>
      <c r="L111" s="3" t="e">
        <f t="shared" si="20"/>
        <v>#N/A</v>
      </c>
      <c r="M111" t="e">
        <f t="shared" si="16"/>
        <v>#N/A</v>
      </c>
      <c r="N111" t="e">
        <f t="shared" si="17"/>
        <v>#N/A</v>
      </c>
      <c r="O111" t="e">
        <f t="shared" si="18"/>
        <v>#N/A</v>
      </c>
      <c r="AA111" t="s">
        <v>735</v>
      </c>
      <c r="AB111" t="s">
        <v>744</v>
      </c>
    </row>
    <row r="112" spans="2:28" x14ac:dyDescent="0.25">
      <c r="B112" t="s">
        <v>840</v>
      </c>
      <c r="C112">
        <f t="shared" si="13"/>
        <v>31</v>
      </c>
      <c r="D112" t="str">
        <f t="shared" si="14"/>
        <v/>
      </c>
      <c r="E112">
        <f t="shared" si="13"/>
        <v>31</v>
      </c>
      <c r="F112" t="str">
        <f t="shared" si="15"/>
        <v/>
      </c>
      <c r="I112" s="1" t="e">
        <f t="shared" si="22"/>
        <v>#N/A</v>
      </c>
      <c r="J112" s="8" t="e">
        <f t="shared" si="19"/>
        <v>#N/A</v>
      </c>
      <c r="K112" s="8" t="e">
        <f t="shared" si="21"/>
        <v>#N/A</v>
      </c>
      <c r="L112" s="4" t="e">
        <f t="shared" si="20"/>
        <v>#N/A</v>
      </c>
      <c r="M112" t="e">
        <f t="shared" si="16"/>
        <v>#N/A</v>
      </c>
      <c r="N112" t="e">
        <f t="shared" si="17"/>
        <v>#N/A</v>
      </c>
      <c r="O112" t="e">
        <f t="shared" si="18"/>
        <v>#N/A</v>
      </c>
      <c r="AA112" t="s">
        <v>736</v>
      </c>
      <c r="AB112" t="s">
        <v>745</v>
      </c>
    </row>
    <row r="113" spans="2:28" ht="15.75" thickBot="1" x14ac:dyDescent="0.3">
      <c r="B113" t="s">
        <v>841</v>
      </c>
      <c r="C113">
        <f t="shared" si="13"/>
        <v>31</v>
      </c>
      <c r="D113" t="str">
        <f t="shared" si="14"/>
        <v/>
      </c>
      <c r="E113">
        <f t="shared" si="13"/>
        <v>32</v>
      </c>
      <c r="F113" t="str">
        <f t="shared" si="15"/>
        <v>George Mason</v>
      </c>
      <c r="I113" s="79" t="e">
        <f t="shared" si="22"/>
        <v>#N/A</v>
      </c>
      <c r="J113" s="9" t="e">
        <f t="shared" si="19"/>
        <v>#N/A</v>
      </c>
      <c r="K113" s="9" t="str">
        <f t="shared" si="21"/>
        <v/>
      </c>
      <c r="L113" s="5" t="e">
        <f t="shared" si="20"/>
        <v>#N/A</v>
      </c>
      <c r="M113" t="e">
        <f t="shared" si="16"/>
        <v>#N/A</v>
      </c>
      <c r="N113" t="e">
        <f t="shared" si="17"/>
        <v>#N/A</v>
      </c>
      <c r="O113" t="e">
        <f t="shared" si="18"/>
        <v>#N/A</v>
      </c>
      <c r="AA113" t="s">
        <v>737</v>
      </c>
      <c r="AB113" t="s">
        <v>746</v>
      </c>
    </row>
    <row r="114" spans="2:28" x14ac:dyDescent="0.25">
      <c r="B114">
        <v>77</v>
      </c>
      <c r="C114">
        <f t="shared" si="13"/>
        <v>32</v>
      </c>
      <c r="D114">
        <f t="shared" si="14"/>
        <v>77</v>
      </c>
      <c r="E114">
        <f t="shared" si="13"/>
        <v>32</v>
      </c>
      <c r="F114" t="str">
        <f t="shared" si="15"/>
        <v/>
      </c>
      <c r="I114" s="1" t="e">
        <f t="shared" si="22"/>
        <v>#N/A</v>
      </c>
      <c r="J114" s="6" t="e">
        <f t="shared" si="19"/>
        <v>#N/A</v>
      </c>
      <c r="K114" s="6" t="e">
        <f t="shared" si="21"/>
        <v>#N/A</v>
      </c>
      <c r="L114" s="2" t="e">
        <f t="shared" si="20"/>
        <v>#N/A</v>
      </c>
      <c r="M114" t="e">
        <f t="shared" si="16"/>
        <v>#N/A</v>
      </c>
      <c r="N114" t="e">
        <f t="shared" si="17"/>
        <v>#N/A</v>
      </c>
      <c r="O114" t="e">
        <f t="shared" si="18"/>
        <v>#N/A</v>
      </c>
      <c r="AA114" t="s">
        <v>738</v>
      </c>
      <c r="AB114" t="s">
        <v>747</v>
      </c>
    </row>
    <row r="115" spans="2:28" ht="15.75" thickBot="1" x14ac:dyDescent="0.3">
      <c r="B115" t="s">
        <v>878</v>
      </c>
      <c r="C115">
        <f t="shared" si="13"/>
        <v>32</v>
      </c>
      <c r="D115" t="str">
        <f t="shared" si="14"/>
        <v/>
      </c>
      <c r="E115">
        <f t="shared" si="13"/>
        <v>32</v>
      </c>
      <c r="F115" t="str">
        <f t="shared" si="15"/>
        <v/>
      </c>
      <c r="I115" s="79" t="e">
        <f t="shared" si="22"/>
        <v>#N/A</v>
      </c>
      <c r="J115" s="7" t="e">
        <f t="shared" si="19"/>
        <v>#N/A</v>
      </c>
      <c r="K115" s="7" t="str">
        <f t="shared" si="21"/>
        <v/>
      </c>
      <c r="L115" s="3" t="e">
        <f t="shared" si="20"/>
        <v>#N/A</v>
      </c>
      <c r="M115" t="e">
        <f t="shared" si="16"/>
        <v>#N/A</v>
      </c>
      <c r="N115" t="e">
        <f t="shared" si="17"/>
        <v>#N/A</v>
      </c>
      <c r="O115" t="e">
        <f t="shared" si="18"/>
        <v>#N/A</v>
      </c>
      <c r="AA115" t="s">
        <v>748</v>
      </c>
      <c r="AB115" t="s">
        <v>749</v>
      </c>
    </row>
    <row r="116" spans="2:28" x14ac:dyDescent="0.25">
      <c r="B116" t="s">
        <v>879</v>
      </c>
      <c r="C116">
        <f t="shared" si="13"/>
        <v>32</v>
      </c>
      <c r="D116" t="str">
        <f t="shared" si="14"/>
        <v/>
      </c>
      <c r="E116">
        <f t="shared" si="13"/>
        <v>33</v>
      </c>
      <c r="F116" t="str">
        <f t="shared" si="15"/>
        <v>Idaho</v>
      </c>
      <c r="I116" s="1" t="e">
        <f t="shared" si="22"/>
        <v>#N/A</v>
      </c>
      <c r="J116" s="8" t="e">
        <f t="shared" si="19"/>
        <v>#N/A</v>
      </c>
      <c r="K116" s="8" t="e">
        <f t="shared" si="21"/>
        <v>#N/A</v>
      </c>
      <c r="L116" s="4" t="e">
        <f t="shared" si="20"/>
        <v>#N/A</v>
      </c>
      <c r="M116" t="e">
        <f t="shared" si="16"/>
        <v>#N/A</v>
      </c>
      <c r="N116" t="e">
        <f t="shared" si="17"/>
        <v>#N/A</v>
      </c>
      <c r="O116" t="e">
        <f t="shared" si="18"/>
        <v>#N/A</v>
      </c>
      <c r="AA116" t="s">
        <v>750</v>
      </c>
      <c r="AB116" t="s">
        <v>761</v>
      </c>
    </row>
    <row r="117" spans="2:28" ht="15.75" thickBot="1" x14ac:dyDescent="0.3">
      <c r="B117">
        <v>69</v>
      </c>
      <c r="C117">
        <f t="shared" si="13"/>
        <v>33</v>
      </c>
      <c r="D117">
        <f t="shared" si="14"/>
        <v>69</v>
      </c>
      <c r="E117">
        <f t="shared" si="13"/>
        <v>33</v>
      </c>
      <c r="F117" t="str">
        <f t="shared" si="15"/>
        <v/>
      </c>
      <c r="I117" s="79" t="e">
        <f t="shared" si="22"/>
        <v>#N/A</v>
      </c>
      <c r="J117" s="9" t="e">
        <f t="shared" si="19"/>
        <v>#N/A</v>
      </c>
      <c r="K117" s="9" t="str">
        <f t="shared" si="21"/>
        <v/>
      </c>
      <c r="L117" s="5" t="e">
        <f t="shared" si="20"/>
        <v>#N/A</v>
      </c>
      <c r="M117" t="e">
        <f t="shared" si="16"/>
        <v>#N/A</v>
      </c>
      <c r="N117" t="e">
        <f t="shared" si="17"/>
        <v>#N/A</v>
      </c>
      <c r="O117" t="e">
        <f t="shared" si="18"/>
        <v>#N/A</v>
      </c>
      <c r="AA117" t="s">
        <v>751</v>
      </c>
      <c r="AB117" t="s">
        <v>762</v>
      </c>
    </row>
    <row r="118" spans="2:28" x14ac:dyDescent="0.25">
      <c r="B118" t="s">
        <v>0</v>
      </c>
      <c r="C118">
        <f t="shared" si="13"/>
        <v>33</v>
      </c>
      <c r="D118" t="str">
        <f t="shared" si="14"/>
        <v/>
      </c>
      <c r="E118">
        <f t="shared" si="13"/>
        <v>33</v>
      </c>
      <c r="F118" t="str">
        <f t="shared" si="15"/>
        <v/>
      </c>
      <c r="I118" s="1" t="e">
        <f t="shared" si="22"/>
        <v>#N/A</v>
      </c>
      <c r="J118" s="6" t="e">
        <f t="shared" si="19"/>
        <v>#N/A</v>
      </c>
      <c r="K118" s="6" t="e">
        <f t="shared" si="21"/>
        <v>#N/A</v>
      </c>
      <c r="L118" s="2" t="e">
        <f t="shared" si="20"/>
        <v>#N/A</v>
      </c>
      <c r="M118" t="e">
        <f t="shared" si="16"/>
        <v>#N/A</v>
      </c>
      <c r="N118" t="e">
        <f t="shared" si="17"/>
        <v>#N/A</v>
      </c>
      <c r="O118" t="e">
        <f t="shared" si="18"/>
        <v>#N/A</v>
      </c>
      <c r="AA118" t="s">
        <v>752</v>
      </c>
      <c r="AB118" t="s">
        <v>763</v>
      </c>
    </row>
    <row r="119" spans="2:28" ht="15.75" thickBot="1" x14ac:dyDescent="0.3">
      <c r="B119" t="s">
        <v>880</v>
      </c>
      <c r="C119">
        <f t="shared" si="13"/>
        <v>33</v>
      </c>
      <c r="D119" t="str">
        <f t="shared" si="14"/>
        <v/>
      </c>
      <c r="E119">
        <f t="shared" si="13"/>
        <v>33</v>
      </c>
      <c r="F119" t="str">
        <f t="shared" si="15"/>
        <v/>
      </c>
      <c r="I119" s="79" t="e">
        <f t="shared" si="22"/>
        <v>#N/A</v>
      </c>
      <c r="J119" s="7" t="e">
        <f t="shared" si="19"/>
        <v>#N/A</v>
      </c>
      <c r="K119" s="7" t="str">
        <f t="shared" si="21"/>
        <v/>
      </c>
      <c r="L119" s="3" t="e">
        <f t="shared" si="20"/>
        <v>#N/A</v>
      </c>
      <c r="M119" t="e">
        <f t="shared" si="16"/>
        <v>#N/A</v>
      </c>
      <c r="N119" t="e">
        <f t="shared" si="17"/>
        <v>#N/A</v>
      </c>
      <c r="O119" t="e">
        <f t="shared" si="18"/>
        <v>#N/A</v>
      </c>
      <c r="AA119" t="s">
        <v>753</v>
      </c>
      <c r="AB119" t="s">
        <v>764</v>
      </c>
    </row>
    <row r="120" spans="2:28" x14ac:dyDescent="0.25">
      <c r="B120" t="s">
        <v>881</v>
      </c>
      <c r="C120">
        <f t="shared" si="13"/>
        <v>33</v>
      </c>
      <c r="D120" t="str">
        <f t="shared" si="14"/>
        <v/>
      </c>
      <c r="E120">
        <f t="shared" si="13"/>
        <v>34</v>
      </c>
      <c r="F120" t="str">
        <f t="shared" si="15"/>
        <v>Southern Utah</v>
      </c>
      <c r="I120" s="1" t="e">
        <f t="shared" si="22"/>
        <v>#N/A</v>
      </c>
      <c r="J120" s="8" t="e">
        <f t="shared" si="19"/>
        <v>#N/A</v>
      </c>
      <c r="K120" s="8" t="e">
        <f t="shared" si="21"/>
        <v>#N/A</v>
      </c>
      <c r="L120" s="4" t="e">
        <f t="shared" si="20"/>
        <v>#N/A</v>
      </c>
      <c r="M120" t="e">
        <f t="shared" si="16"/>
        <v>#N/A</v>
      </c>
      <c r="N120" t="e">
        <f t="shared" si="17"/>
        <v>#N/A</v>
      </c>
      <c r="O120" t="e">
        <f t="shared" si="18"/>
        <v>#N/A</v>
      </c>
      <c r="AA120" t="s">
        <v>754</v>
      </c>
      <c r="AB120" t="s">
        <v>765</v>
      </c>
    </row>
    <row r="121" spans="2:28" ht="15.75" thickBot="1" x14ac:dyDescent="0.3">
      <c r="B121">
        <v>75</v>
      </c>
      <c r="C121">
        <f t="shared" si="13"/>
        <v>34</v>
      </c>
      <c r="D121">
        <f t="shared" si="14"/>
        <v>75</v>
      </c>
      <c r="E121">
        <f t="shared" si="13"/>
        <v>34</v>
      </c>
      <c r="F121" t="str">
        <f t="shared" si="15"/>
        <v/>
      </c>
      <c r="I121" s="79" t="e">
        <f t="shared" si="22"/>
        <v>#N/A</v>
      </c>
      <c r="J121" s="9" t="e">
        <f t="shared" si="19"/>
        <v>#N/A</v>
      </c>
      <c r="K121" s="9" t="str">
        <f t="shared" si="21"/>
        <v/>
      </c>
      <c r="L121" s="5" t="e">
        <f t="shared" si="20"/>
        <v>#N/A</v>
      </c>
      <c r="M121" t="e">
        <f t="shared" si="16"/>
        <v>#N/A</v>
      </c>
      <c r="N121" t="e">
        <f t="shared" si="17"/>
        <v>#N/A</v>
      </c>
      <c r="O121" t="e">
        <f t="shared" si="18"/>
        <v>#N/A</v>
      </c>
      <c r="AA121" t="s">
        <v>630</v>
      </c>
      <c r="AB121" t="s">
        <v>784</v>
      </c>
    </row>
    <row r="122" spans="2:28" x14ac:dyDescent="0.25">
      <c r="B122" t="s">
        <v>826</v>
      </c>
      <c r="C122">
        <f t="shared" si="13"/>
        <v>34</v>
      </c>
      <c r="D122" t="str">
        <f t="shared" si="14"/>
        <v/>
      </c>
      <c r="E122">
        <f t="shared" si="13"/>
        <v>34</v>
      </c>
      <c r="F122" t="str">
        <f t="shared" si="15"/>
        <v/>
      </c>
      <c r="I122" s="1" t="e">
        <f t="shared" si="22"/>
        <v>#N/A</v>
      </c>
      <c r="J122" s="6" t="e">
        <f t="shared" si="19"/>
        <v>#N/A</v>
      </c>
      <c r="K122" s="6" t="e">
        <f t="shared" si="21"/>
        <v>#N/A</v>
      </c>
      <c r="L122" s="2" t="e">
        <f t="shared" si="20"/>
        <v>#N/A</v>
      </c>
      <c r="M122" t="e">
        <f t="shared" si="16"/>
        <v>#N/A</v>
      </c>
      <c r="N122" t="e">
        <f t="shared" si="17"/>
        <v>#N/A</v>
      </c>
      <c r="O122" t="e">
        <f t="shared" si="18"/>
        <v>#N/A</v>
      </c>
      <c r="AA122" t="s">
        <v>755</v>
      </c>
      <c r="AB122" t="s">
        <v>766</v>
      </c>
    </row>
    <row r="123" spans="2:28" ht="15.75" thickBot="1" x14ac:dyDescent="0.3">
      <c r="B123" t="s">
        <v>827</v>
      </c>
      <c r="C123">
        <f t="shared" si="13"/>
        <v>34</v>
      </c>
      <c r="D123" t="str">
        <f t="shared" si="14"/>
        <v/>
      </c>
      <c r="E123">
        <f t="shared" si="13"/>
        <v>35</v>
      </c>
      <c r="F123" t="str">
        <f t="shared" si="15"/>
        <v>Pittsburgh</v>
      </c>
      <c r="I123" s="79" t="e">
        <f t="shared" si="22"/>
        <v>#N/A</v>
      </c>
      <c r="J123" s="7" t="e">
        <f t="shared" si="19"/>
        <v>#N/A</v>
      </c>
      <c r="K123" s="7" t="str">
        <f t="shared" si="21"/>
        <v/>
      </c>
      <c r="L123" s="3" t="e">
        <f t="shared" si="20"/>
        <v>#N/A</v>
      </c>
      <c r="M123" t="e">
        <f t="shared" si="16"/>
        <v>#N/A</v>
      </c>
      <c r="N123" t="e">
        <f t="shared" si="17"/>
        <v>#N/A</v>
      </c>
      <c r="O123" t="e">
        <f t="shared" si="18"/>
        <v>#N/A</v>
      </c>
      <c r="AA123" t="s">
        <v>756</v>
      </c>
      <c r="AB123" t="s">
        <v>767</v>
      </c>
    </row>
    <row r="124" spans="2:28" x14ac:dyDescent="0.25">
      <c r="B124">
        <v>58</v>
      </c>
      <c r="C124">
        <f t="shared" si="13"/>
        <v>35</v>
      </c>
      <c r="D124">
        <f t="shared" si="14"/>
        <v>58</v>
      </c>
      <c r="E124">
        <f t="shared" si="13"/>
        <v>35</v>
      </c>
      <c r="F124" t="str">
        <f t="shared" si="15"/>
        <v/>
      </c>
      <c r="I124" s="1" t="e">
        <f t="shared" si="22"/>
        <v>#N/A</v>
      </c>
      <c r="J124" s="8" t="e">
        <f t="shared" si="19"/>
        <v>#N/A</v>
      </c>
      <c r="K124" s="8" t="e">
        <f t="shared" si="21"/>
        <v>#N/A</v>
      </c>
      <c r="L124" s="4" t="e">
        <f t="shared" si="20"/>
        <v>#N/A</v>
      </c>
      <c r="M124" t="e">
        <f t="shared" si="16"/>
        <v>#N/A</v>
      </c>
      <c r="N124" t="e">
        <f t="shared" si="17"/>
        <v>#N/A</v>
      </c>
      <c r="O124" t="e">
        <f t="shared" si="18"/>
        <v>#N/A</v>
      </c>
      <c r="AA124" t="s">
        <v>757</v>
      </c>
      <c r="AB124" t="s">
        <v>768</v>
      </c>
    </row>
    <row r="125" spans="2:28" ht="15.75" thickBot="1" x14ac:dyDescent="0.3">
      <c r="B125" t="s">
        <v>0</v>
      </c>
      <c r="C125">
        <f t="shared" si="13"/>
        <v>35</v>
      </c>
      <c r="D125" t="str">
        <f t="shared" si="14"/>
        <v/>
      </c>
      <c r="E125">
        <f t="shared" si="13"/>
        <v>35</v>
      </c>
      <c r="F125" t="str">
        <f t="shared" si="15"/>
        <v/>
      </c>
      <c r="I125" s="79" t="e">
        <f t="shared" si="22"/>
        <v>#N/A</v>
      </c>
      <c r="J125" s="9" t="e">
        <f t="shared" si="19"/>
        <v>#N/A</v>
      </c>
      <c r="K125" s="9" t="str">
        <f t="shared" si="21"/>
        <v/>
      </c>
      <c r="L125" s="5" t="e">
        <f t="shared" si="20"/>
        <v>#N/A</v>
      </c>
      <c r="M125" t="e">
        <f t="shared" si="16"/>
        <v>#N/A</v>
      </c>
      <c r="N125" t="e">
        <f t="shared" si="17"/>
        <v>#N/A</v>
      </c>
      <c r="O125" t="e">
        <f t="shared" si="18"/>
        <v>#N/A</v>
      </c>
      <c r="AA125" t="s">
        <v>758</v>
      </c>
      <c r="AB125" t="s">
        <v>769</v>
      </c>
    </row>
    <row r="126" spans="2:28" x14ac:dyDescent="0.25">
      <c r="B126" t="s">
        <v>821</v>
      </c>
      <c r="C126">
        <f t="shared" si="13"/>
        <v>35</v>
      </c>
      <c r="D126" t="str">
        <f t="shared" si="14"/>
        <v/>
      </c>
      <c r="E126">
        <f t="shared" si="13"/>
        <v>35</v>
      </c>
      <c r="F126" t="str">
        <f t="shared" si="15"/>
        <v/>
      </c>
      <c r="I126" s="1" t="e">
        <f t="shared" si="22"/>
        <v>#N/A</v>
      </c>
      <c r="J126" s="6" t="e">
        <f t="shared" si="19"/>
        <v>#N/A</v>
      </c>
      <c r="K126" s="6" t="e">
        <f t="shared" si="21"/>
        <v>#N/A</v>
      </c>
      <c r="L126" s="2" t="e">
        <f t="shared" si="20"/>
        <v>#N/A</v>
      </c>
      <c r="M126" t="e">
        <f t="shared" si="16"/>
        <v>#N/A</v>
      </c>
      <c r="N126" t="e">
        <f t="shared" si="17"/>
        <v>#N/A</v>
      </c>
      <c r="O126" t="e">
        <f t="shared" si="18"/>
        <v>#N/A</v>
      </c>
      <c r="AA126" t="s">
        <v>759</v>
      </c>
      <c r="AB126" t="s">
        <v>770</v>
      </c>
    </row>
    <row r="127" spans="2:28" ht="15.75" thickBot="1" x14ac:dyDescent="0.3">
      <c r="B127" t="s">
        <v>736</v>
      </c>
      <c r="C127">
        <f t="shared" si="13"/>
        <v>35</v>
      </c>
      <c r="D127" t="str">
        <f t="shared" si="14"/>
        <v/>
      </c>
      <c r="E127">
        <f t="shared" si="13"/>
        <v>36</v>
      </c>
      <c r="F127" t="str">
        <f t="shared" si="15"/>
        <v>N.C. State</v>
      </c>
      <c r="I127" s="79" t="e">
        <f t="shared" si="22"/>
        <v>#N/A</v>
      </c>
      <c r="J127" s="7" t="e">
        <f t="shared" si="19"/>
        <v>#N/A</v>
      </c>
      <c r="K127" s="7" t="str">
        <f t="shared" si="21"/>
        <v/>
      </c>
      <c r="L127" s="3" t="e">
        <f t="shared" si="20"/>
        <v>#N/A</v>
      </c>
      <c r="M127" t="e">
        <f t="shared" si="16"/>
        <v>#N/A</v>
      </c>
      <c r="N127" t="e">
        <f t="shared" si="17"/>
        <v>#N/A</v>
      </c>
      <c r="O127" t="e">
        <f t="shared" si="18"/>
        <v>#N/A</v>
      </c>
      <c r="AA127" t="s">
        <v>760</v>
      </c>
      <c r="AB127" t="s">
        <v>771</v>
      </c>
    </row>
    <row r="128" spans="2:28" x14ac:dyDescent="0.25">
      <c r="B128">
        <v>73</v>
      </c>
      <c r="C128">
        <f t="shared" si="13"/>
        <v>36</v>
      </c>
      <c r="D128">
        <f t="shared" si="14"/>
        <v>73</v>
      </c>
      <c r="E128">
        <f t="shared" si="13"/>
        <v>36</v>
      </c>
      <c r="F128" t="str">
        <f t="shared" si="15"/>
        <v/>
      </c>
      <c r="I128" s="1" t="e">
        <f t="shared" si="22"/>
        <v>#N/A</v>
      </c>
      <c r="J128" s="8" t="e">
        <f t="shared" si="19"/>
        <v>#N/A</v>
      </c>
      <c r="K128" s="8" t="e">
        <f t="shared" si="21"/>
        <v>#N/A</v>
      </c>
      <c r="L128" s="4" t="e">
        <f t="shared" si="20"/>
        <v>#N/A</v>
      </c>
      <c r="M128" t="e">
        <f t="shared" si="16"/>
        <v>#N/A</v>
      </c>
      <c r="N128" t="e">
        <f t="shared" si="17"/>
        <v>#N/A</v>
      </c>
      <c r="O128" t="e">
        <f t="shared" si="18"/>
        <v>#N/A</v>
      </c>
      <c r="AA128" t="s">
        <v>688</v>
      </c>
      <c r="AB128" t="s">
        <v>725</v>
      </c>
    </row>
    <row r="129" spans="2:28" ht="15.75" thickBot="1" x14ac:dyDescent="0.3">
      <c r="B129" t="s">
        <v>882</v>
      </c>
      <c r="C129">
        <f t="shared" si="13"/>
        <v>36</v>
      </c>
      <c r="D129" t="str">
        <f t="shared" si="14"/>
        <v/>
      </c>
      <c r="E129">
        <f t="shared" si="13"/>
        <v>36</v>
      </c>
      <c r="F129" t="str">
        <f t="shared" si="15"/>
        <v/>
      </c>
      <c r="I129" s="79" t="e">
        <f t="shared" si="22"/>
        <v>#N/A</v>
      </c>
      <c r="J129" s="9" t="e">
        <f t="shared" si="19"/>
        <v>#N/A</v>
      </c>
      <c r="K129" s="9" t="str">
        <f t="shared" si="21"/>
        <v/>
      </c>
      <c r="L129" s="5" t="e">
        <f t="shared" si="20"/>
        <v>#N/A</v>
      </c>
      <c r="M129" t="e">
        <f t="shared" si="16"/>
        <v>#N/A</v>
      </c>
      <c r="N129" t="e">
        <f t="shared" si="17"/>
        <v>#N/A</v>
      </c>
      <c r="O129" t="e">
        <f t="shared" si="18"/>
        <v>#N/A</v>
      </c>
      <c r="AA129" t="s">
        <v>772</v>
      </c>
      <c r="AB129" t="s">
        <v>775</v>
      </c>
    </row>
    <row r="130" spans="2:28" x14ac:dyDescent="0.25">
      <c r="B130" t="s">
        <v>883</v>
      </c>
      <c r="C130">
        <f t="shared" si="13"/>
        <v>36</v>
      </c>
      <c r="D130" t="str">
        <f t="shared" si="14"/>
        <v/>
      </c>
      <c r="E130">
        <f t="shared" si="13"/>
        <v>37</v>
      </c>
      <c r="F130" t="str">
        <f t="shared" si="15"/>
        <v>Utah</v>
      </c>
      <c r="I130" s="1" t="e">
        <f t="shared" ref="I130:I161" si="23">IF(ISNUMBER(MATCH(VLOOKUP(ROW(A129),$E$2:$F$1000,2,0),AA:AA,0)),VLOOKUP(VLOOKUP(ROW(A129),$E$2:$F$1000,2,0),AA:AB,2,0),VLOOKUP(ROW(A129),$E$2:$F$1000,2,0))</f>
        <v>#N/A</v>
      </c>
      <c r="J130" s="6" t="e">
        <f t="shared" si="19"/>
        <v>#N/A</v>
      </c>
      <c r="K130" s="6" t="e">
        <f t="shared" si="21"/>
        <v>#N/A</v>
      </c>
      <c r="L130" s="2" t="e">
        <f t="shared" si="20"/>
        <v>#N/A</v>
      </c>
      <c r="M130" t="e">
        <f t="shared" si="16"/>
        <v>#N/A</v>
      </c>
      <c r="N130" t="e">
        <f t="shared" si="17"/>
        <v>#N/A</v>
      </c>
      <c r="O130" t="e">
        <f t="shared" si="18"/>
        <v>#N/A</v>
      </c>
      <c r="AA130" t="s">
        <v>773</v>
      </c>
      <c r="AB130" t="s">
        <v>776</v>
      </c>
    </row>
    <row r="131" spans="2:28" ht="15.75" thickBot="1" x14ac:dyDescent="0.3">
      <c r="B131">
        <v>69</v>
      </c>
      <c r="C131">
        <f t="shared" ref="C131:E194" si="24">IF(ISNUMBER(CODE(D131)),C130+1,C130)</f>
        <v>37</v>
      </c>
      <c r="D131">
        <f t="shared" ref="D131:D194" si="25">IF(ISNUMBER(B131),IF(B131&gt;=0,B131,""),"")</f>
        <v>69</v>
      </c>
      <c r="E131">
        <f t="shared" si="24"/>
        <v>37</v>
      </c>
      <c r="F131" t="str">
        <f t="shared" ref="F131:F194" si="26">IF(ISNUMBER(CODE(D132)),B131,"")</f>
        <v/>
      </c>
      <c r="I131" s="79" t="e">
        <f t="shared" si="23"/>
        <v>#N/A</v>
      </c>
      <c r="J131" s="7" t="e">
        <f t="shared" si="19"/>
        <v>#N/A</v>
      </c>
      <c r="K131" s="7" t="str">
        <f t="shared" si="21"/>
        <v/>
      </c>
      <c r="L131" s="3" t="e">
        <f t="shared" si="20"/>
        <v>#N/A</v>
      </c>
      <c r="M131" t="e">
        <f t="shared" ref="M131:M194" si="27">IF(ISEVEN(ROW()),I131&amp;" @ "&amp;I132,M130)</f>
        <v>#N/A</v>
      </c>
      <c r="N131" t="e">
        <f t="shared" ref="N131:N194" si="28">IF(J131&gt;0,I131&amp;" +"&amp;J131,I131&amp;" "&amp;J131)</f>
        <v>#N/A</v>
      </c>
      <c r="O131" t="e">
        <f t="shared" ref="O131:O194" si="29">IF(ISEVEN(ROW()),L131+L132,O130)</f>
        <v>#N/A</v>
      </c>
      <c r="AA131" t="s">
        <v>774</v>
      </c>
      <c r="AB131" t="s">
        <v>777</v>
      </c>
    </row>
    <row r="132" spans="2:28" x14ac:dyDescent="0.25">
      <c r="B132" t="s">
        <v>0</v>
      </c>
      <c r="C132">
        <f t="shared" si="24"/>
        <v>37</v>
      </c>
      <c r="D132" t="str">
        <f t="shared" si="25"/>
        <v/>
      </c>
      <c r="E132">
        <f t="shared" si="24"/>
        <v>37</v>
      </c>
      <c r="F132" t="str">
        <f t="shared" si="26"/>
        <v/>
      </c>
      <c r="I132" s="1" t="e">
        <f t="shared" si="23"/>
        <v>#N/A</v>
      </c>
      <c r="J132" s="8" t="e">
        <f t="shared" si="19"/>
        <v>#N/A</v>
      </c>
      <c r="K132" s="8" t="e">
        <f t="shared" si="21"/>
        <v>#N/A</v>
      </c>
      <c r="L132" s="4" t="e">
        <f t="shared" si="20"/>
        <v>#N/A</v>
      </c>
      <c r="M132" t="e">
        <f t="shared" si="27"/>
        <v>#N/A</v>
      </c>
      <c r="N132" t="e">
        <f t="shared" si="28"/>
        <v>#N/A</v>
      </c>
      <c r="O132" t="e">
        <f t="shared" si="29"/>
        <v>#N/A</v>
      </c>
      <c r="AA132" t="s">
        <v>687</v>
      </c>
      <c r="AB132" t="s">
        <v>726</v>
      </c>
    </row>
    <row r="133" spans="2:28" ht="15.75" thickBot="1" x14ac:dyDescent="0.3">
      <c r="B133" t="s">
        <v>884</v>
      </c>
      <c r="C133">
        <f t="shared" si="24"/>
        <v>37</v>
      </c>
      <c r="D133" t="str">
        <f t="shared" si="25"/>
        <v/>
      </c>
      <c r="E133">
        <f t="shared" si="24"/>
        <v>37</v>
      </c>
      <c r="F133" t="str">
        <f t="shared" si="26"/>
        <v/>
      </c>
      <c r="I133" s="79" t="e">
        <f t="shared" si="23"/>
        <v>#N/A</v>
      </c>
      <c r="J133" s="9" t="e">
        <f t="shared" si="19"/>
        <v>#N/A</v>
      </c>
      <c r="K133" s="9" t="str">
        <f t="shared" si="21"/>
        <v/>
      </c>
      <c r="L133" s="5" t="e">
        <f t="shared" si="20"/>
        <v>#N/A</v>
      </c>
      <c r="M133" t="e">
        <f t="shared" si="27"/>
        <v>#N/A</v>
      </c>
      <c r="N133" t="e">
        <f t="shared" si="28"/>
        <v>#N/A</v>
      </c>
      <c r="O133" t="e">
        <f t="shared" si="29"/>
        <v>#N/A</v>
      </c>
      <c r="AA133" t="s">
        <v>778</v>
      </c>
      <c r="AB133" t="s">
        <v>779</v>
      </c>
    </row>
    <row r="134" spans="2:28" x14ac:dyDescent="0.25">
      <c r="B134" t="s">
        <v>885</v>
      </c>
      <c r="C134">
        <f t="shared" si="24"/>
        <v>37</v>
      </c>
      <c r="D134" t="str">
        <f t="shared" si="25"/>
        <v/>
      </c>
      <c r="E134">
        <f t="shared" si="24"/>
        <v>38</v>
      </c>
      <c r="F134" t="str">
        <f t="shared" si="26"/>
        <v>Oregon State</v>
      </c>
      <c r="I134" s="1" t="e">
        <f t="shared" si="23"/>
        <v>#N/A</v>
      </c>
      <c r="J134" s="6" t="e">
        <f t="shared" ref="J134:J197" si="30">IF(ISEVEN(ROW()),L135-L134,L133-L134)</f>
        <v>#N/A</v>
      </c>
      <c r="K134" s="6" t="e">
        <f t="shared" si="21"/>
        <v>#N/A</v>
      </c>
      <c r="L134" s="2" t="e">
        <f t="shared" ref="L134:L197" si="31">VLOOKUP(ROW(A133),$C$2:$F$1000,2,0)</f>
        <v>#N/A</v>
      </c>
      <c r="M134" t="e">
        <f t="shared" si="27"/>
        <v>#N/A</v>
      </c>
      <c r="N134" t="e">
        <f t="shared" si="28"/>
        <v>#N/A</v>
      </c>
      <c r="O134" t="e">
        <f t="shared" si="29"/>
        <v>#N/A</v>
      </c>
    </row>
    <row r="135" spans="2:28" ht="15.75" thickBot="1" x14ac:dyDescent="0.3">
      <c r="B135">
        <v>71</v>
      </c>
      <c r="C135">
        <f t="shared" si="24"/>
        <v>38</v>
      </c>
      <c r="D135">
        <f t="shared" si="25"/>
        <v>71</v>
      </c>
      <c r="E135">
        <f t="shared" si="24"/>
        <v>38</v>
      </c>
      <c r="F135" t="str">
        <f t="shared" si="26"/>
        <v/>
      </c>
      <c r="I135" s="79" t="e">
        <f t="shared" si="23"/>
        <v>#N/A</v>
      </c>
      <c r="J135" s="7" t="e">
        <f t="shared" si="30"/>
        <v>#N/A</v>
      </c>
      <c r="K135" s="7" t="str">
        <f t="shared" si="21"/>
        <v/>
      </c>
      <c r="L135" s="3" t="e">
        <f t="shared" si="31"/>
        <v>#N/A</v>
      </c>
      <c r="M135" t="e">
        <f t="shared" si="27"/>
        <v>#N/A</v>
      </c>
      <c r="N135" t="e">
        <f t="shared" si="28"/>
        <v>#N/A</v>
      </c>
      <c r="O135" t="e">
        <f t="shared" si="29"/>
        <v>#N/A</v>
      </c>
    </row>
    <row r="136" spans="2:28" x14ac:dyDescent="0.25">
      <c r="B136" t="s">
        <v>886</v>
      </c>
      <c r="C136">
        <f t="shared" si="24"/>
        <v>38</v>
      </c>
      <c r="D136" t="str">
        <f t="shared" si="25"/>
        <v/>
      </c>
      <c r="E136">
        <f t="shared" si="24"/>
        <v>38</v>
      </c>
      <c r="F136" t="str">
        <f t="shared" si="26"/>
        <v/>
      </c>
      <c r="I136" s="1" t="e">
        <f t="shared" si="23"/>
        <v>#N/A</v>
      </c>
      <c r="J136" s="8" t="e">
        <f t="shared" si="30"/>
        <v>#N/A</v>
      </c>
      <c r="K136" s="8" t="e">
        <f t="shared" si="21"/>
        <v>#N/A</v>
      </c>
      <c r="L136" s="4" t="e">
        <f t="shared" si="31"/>
        <v>#N/A</v>
      </c>
      <c r="M136" t="e">
        <f t="shared" si="27"/>
        <v>#N/A</v>
      </c>
      <c r="N136" t="e">
        <f t="shared" si="28"/>
        <v>#N/A</v>
      </c>
      <c r="O136" t="e">
        <f t="shared" si="29"/>
        <v>#N/A</v>
      </c>
    </row>
    <row r="137" spans="2:28" ht="15.75" thickBot="1" x14ac:dyDescent="0.3">
      <c r="B137" t="s">
        <v>887</v>
      </c>
      <c r="C137">
        <f t="shared" si="24"/>
        <v>38</v>
      </c>
      <c r="D137" t="str">
        <f t="shared" si="25"/>
        <v/>
      </c>
      <c r="E137">
        <f t="shared" si="24"/>
        <v>39</v>
      </c>
      <c r="F137" t="str">
        <f t="shared" si="26"/>
        <v>Fordham</v>
      </c>
      <c r="I137" s="79" t="e">
        <f t="shared" si="23"/>
        <v>#N/A</v>
      </c>
      <c r="J137" s="9" t="e">
        <f t="shared" si="30"/>
        <v>#N/A</v>
      </c>
      <c r="K137" s="9" t="str">
        <f t="shared" ref="K137:K199" si="32">IF(ISEVEN(ROW()),L137+L138,"")</f>
        <v/>
      </c>
      <c r="L137" s="5" t="e">
        <f t="shared" si="31"/>
        <v>#N/A</v>
      </c>
      <c r="M137" t="e">
        <f t="shared" si="27"/>
        <v>#N/A</v>
      </c>
      <c r="N137" t="e">
        <f t="shared" si="28"/>
        <v>#N/A</v>
      </c>
      <c r="O137" t="e">
        <f t="shared" si="29"/>
        <v>#N/A</v>
      </c>
    </row>
    <row r="138" spans="2:28" x14ac:dyDescent="0.25">
      <c r="B138">
        <v>72</v>
      </c>
      <c r="C138">
        <f t="shared" si="24"/>
        <v>39</v>
      </c>
      <c r="D138">
        <f t="shared" si="25"/>
        <v>72</v>
      </c>
      <c r="E138">
        <f t="shared" si="24"/>
        <v>39</v>
      </c>
      <c r="F138" t="str">
        <f t="shared" si="26"/>
        <v/>
      </c>
      <c r="I138" s="1" t="e">
        <f t="shared" si="23"/>
        <v>#N/A</v>
      </c>
      <c r="J138" s="6" t="e">
        <f t="shared" si="30"/>
        <v>#N/A</v>
      </c>
      <c r="K138" s="6" t="e">
        <f t="shared" si="32"/>
        <v>#N/A</v>
      </c>
      <c r="L138" s="2" t="e">
        <f t="shared" si="31"/>
        <v>#N/A</v>
      </c>
      <c r="M138" t="e">
        <f t="shared" si="27"/>
        <v>#N/A</v>
      </c>
      <c r="N138" t="e">
        <f t="shared" si="28"/>
        <v>#N/A</v>
      </c>
      <c r="O138" t="e">
        <f t="shared" si="29"/>
        <v>#N/A</v>
      </c>
    </row>
    <row r="139" spans="2:28" ht="15.75" thickBot="1" x14ac:dyDescent="0.3">
      <c r="B139" t="s">
        <v>0</v>
      </c>
      <c r="C139">
        <f t="shared" si="24"/>
        <v>39</v>
      </c>
      <c r="D139" t="str">
        <f t="shared" si="25"/>
        <v/>
      </c>
      <c r="E139">
        <f t="shared" si="24"/>
        <v>39</v>
      </c>
      <c r="F139" t="str">
        <f t="shared" si="26"/>
        <v/>
      </c>
      <c r="I139" s="79" t="e">
        <f t="shared" si="23"/>
        <v>#N/A</v>
      </c>
      <c r="J139" s="7" t="e">
        <f t="shared" si="30"/>
        <v>#N/A</v>
      </c>
      <c r="K139" s="7" t="str">
        <f t="shared" si="32"/>
        <v/>
      </c>
      <c r="L139" s="3" t="e">
        <f t="shared" si="31"/>
        <v>#N/A</v>
      </c>
      <c r="M139" t="e">
        <f t="shared" si="27"/>
        <v>#N/A</v>
      </c>
      <c r="N139" t="e">
        <f t="shared" si="28"/>
        <v>#N/A</v>
      </c>
      <c r="O139" t="e">
        <f t="shared" si="29"/>
        <v>#N/A</v>
      </c>
    </row>
    <row r="140" spans="2:28" x14ac:dyDescent="0.25">
      <c r="B140" t="s">
        <v>888</v>
      </c>
      <c r="C140">
        <f t="shared" si="24"/>
        <v>39</v>
      </c>
      <c r="D140" t="str">
        <f t="shared" si="25"/>
        <v/>
      </c>
      <c r="E140">
        <f t="shared" si="24"/>
        <v>39</v>
      </c>
      <c r="F140" t="str">
        <f t="shared" si="26"/>
        <v/>
      </c>
      <c r="I140" s="1" t="e">
        <f t="shared" si="23"/>
        <v>#N/A</v>
      </c>
      <c r="J140" s="8" t="e">
        <f t="shared" si="30"/>
        <v>#N/A</v>
      </c>
      <c r="K140" s="8" t="e">
        <f t="shared" si="32"/>
        <v>#N/A</v>
      </c>
      <c r="L140" s="4" t="e">
        <f t="shared" si="31"/>
        <v>#N/A</v>
      </c>
      <c r="M140" t="e">
        <f t="shared" si="27"/>
        <v>#N/A</v>
      </c>
      <c r="N140" t="e">
        <f t="shared" si="28"/>
        <v>#N/A</v>
      </c>
      <c r="O140" t="e">
        <f t="shared" si="29"/>
        <v>#N/A</v>
      </c>
    </row>
    <row r="141" spans="2:28" ht="15.75" thickBot="1" x14ac:dyDescent="0.3">
      <c r="B141" t="s">
        <v>632</v>
      </c>
      <c r="C141">
        <f t="shared" si="24"/>
        <v>39</v>
      </c>
      <c r="D141" t="str">
        <f t="shared" si="25"/>
        <v/>
      </c>
      <c r="E141">
        <f t="shared" si="24"/>
        <v>40</v>
      </c>
      <c r="F141" t="str">
        <f t="shared" si="26"/>
        <v>George Wash</v>
      </c>
      <c r="I141" s="79" t="e">
        <f t="shared" si="23"/>
        <v>#N/A</v>
      </c>
      <c r="J141" s="9" t="e">
        <f t="shared" si="30"/>
        <v>#N/A</v>
      </c>
      <c r="K141" s="9" t="str">
        <f t="shared" si="32"/>
        <v/>
      </c>
      <c r="L141" s="5" t="e">
        <f t="shared" si="31"/>
        <v>#N/A</v>
      </c>
      <c r="M141" t="e">
        <f t="shared" si="27"/>
        <v>#N/A</v>
      </c>
      <c r="N141" t="e">
        <f t="shared" si="28"/>
        <v>#N/A</v>
      </c>
      <c r="O141" t="e">
        <f t="shared" si="29"/>
        <v>#N/A</v>
      </c>
    </row>
    <row r="142" spans="2:28" x14ac:dyDescent="0.25">
      <c r="B142">
        <v>52</v>
      </c>
      <c r="C142">
        <f t="shared" si="24"/>
        <v>40</v>
      </c>
      <c r="D142">
        <f t="shared" si="25"/>
        <v>52</v>
      </c>
      <c r="E142">
        <f t="shared" si="24"/>
        <v>40</v>
      </c>
      <c r="F142" t="str">
        <f t="shared" si="26"/>
        <v/>
      </c>
      <c r="I142" s="1" t="e">
        <f t="shared" si="23"/>
        <v>#N/A</v>
      </c>
      <c r="J142" s="6" t="e">
        <f t="shared" si="30"/>
        <v>#N/A</v>
      </c>
      <c r="K142" s="6" t="e">
        <f t="shared" si="32"/>
        <v>#N/A</v>
      </c>
      <c r="L142" s="2" t="e">
        <f t="shared" si="31"/>
        <v>#N/A</v>
      </c>
      <c r="M142" t="e">
        <f t="shared" si="27"/>
        <v>#N/A</v>
      </c>
      <c r="N142" t="e">
        <f t="shared" si="28"/>
        <v>#N/A</v>
      </c>
      <c r="O142" t="e">
        <f t="shared" si="29"/>
        <v>#N/A</v>
      </c>
    </row>
    <row r="143" spans="2:28" ht="15.75" thickBot="1" x14ac:dyDescent="0.3">
      <c r="B143" t="s">
        <v>889</v>
      </c>
      <c r="C143">
        <f t="shared" si="24"/>
        <v>40</v>
      </c>
      <c r="D143" t="str">
        <f t="shared" si="25"/>
        <v/>
      </c>
      <c r="E143">
        <f t="shared" si="24"/>
        <v>40</v>
      </c>
      <c r="F143" t="str">
        <f t="shared" si="26"/>
        <v/>
      </c>
      <c r="I143" s="79" t="e">
        <f t="shared" si="23"/>
        <v>#N/A</v>
      </c>
      <c r="J143" s="7" t="e">
        <f t="shared" si="30"/>
        <v>#N/A</v>
      </c>
      <c r="K143" s="7" t="str">
        <f t="shared" si="32"/>
        <v/>
      </c>
      <c r="L143" s="3" t="e">
        <f t="shared" si="31"/>
        <v>#N/A</v>
      </c>
      <c r="M143" t="e">
        <f t="shared" si="27"/>
        <v>#N/A</v>
      </c>
      <c r="N143" t="e">
        <f t="shared" si="28"/>
        <v>#N/A</v>
      </c>
      <c r="O143" t="e">
        <f t="shared" si="29"/>
        <v>#N/A</v>
      </c>
    </row>
    <row r="144" spans="2:28" x14ac:dyDescent="0.25">
      <c r="B144" t="s">
        <v>890</v>
      </c>
      <c r="C144">
        <f t="shared" si="24"/>
        <v>40</v>
      </c>
      <c r="D144" t="str">
        <f t="shared" si="25"/>
        <v/>
      </c>
      <c r="E144">
        <f t="shared" si="24"/>
        <v>41</v>
      </c>
      <c r="F144" t="str">
        <f t="shared" si="26"/>
        <v>Idaho State</v>
      </c>
      <c r="I144" s="1" t="e">
        <f t="shared" si="23"/>
        <v>#N/A</v>
      </c>
      <c r="J144" s="8" t="e">
        <f t="shared" si="30"/>
        <v>#N/A</v>
      </c>
      <c r="K144" s="8" t="e">
        <f t="shared" si="32"/>
        <v>#N/A</v>
      </c>
      <c r="L144" s="4" t="e">
        <f t="shared" si="31"/>
        <v>#N/A</v>
      </c>
      <c r="M144" t="e">
        <f t="shared" si="27"/>
        <v>#N/A</v>
      </c>
      <c r="N144" t="e">
        <f t="shared" si="28"/>
        <v>#N/A</v>
      </c>
      <c r="O144" t="e">
        <f t="shared" si="29"/>
        <v>#N/A</v>
      </c>
    </row>
    <row r="145" spans="2:15" ht="15.75" thickBot="1" x14ac:dyDescent="0.3">
      <c r="B145">
        <v>64</v>
      </c>
      <c r="C145">
        <f t="shared" si="24"/>
        <v>41</v>
      </c>
      <c r="D145">
        <f t="shared" si="25"/>
        <v>64</v>
      </c>
      <c r="E145">
        <f t="shared" si="24"/>
        <v>41</v>
      </c>
      <c r="F145" t="str">
        <f t="shared" si="26"/>
        <v/>
      </c>
      <c r="I145" s="79" t="e">
        <f t="shared" si="23"/>
        <v>#N/A</v>
      </c>
      <c r="J145" s="9" t="e">
        <f t="shared" si="30"/>
        <v>#N/A</v>
      </c>
      <c r="K145" s="9" t="str">
        <f t="shared" si="32"/>
        <v/>
      </c>
      <c r="L145" s="5" t="e">
        <f t="shared" si="31"/>
        <v>#N/A</v>
      </c>
      <c r="M145" t="e">
        <f t="shared" si="27"/>
        <v>#N/A</v>
      </c>
      <c r="N145" t="e">
        <f t="shared" si="28"/>
        <v>#N/A</v>
      </c>
      <c r="O145" t="e">
        <f t="shared" si="29"/>
        <v>#N/A</v>
      </c>
    </row>
    <row r="146" spans="2:15" x14ac:dyDescent="0.25">
      <c r="B146" t="s">
        <v>0</v>
      </c>
      <c r="C146">
        <f t="shared" si="24"/>
        <v>41</v>
      </c>
      <c r="D146" t="str">
        <f t="shared" si="25"/>
        <v/>
      </c>
      <c r="E146">
        <f t="shared" si="24"/>
        <v>41</v>
      </c>
      <c r="F146" t="str">
        <f t="shared" si="26"/>
        <v/>
      </c>
      <c r="I146" s="1" t="e">
        <f t="shared" si="23"/>
        <v>#N/A</v>
      </c>
      <c r="J146" s="6" t="e">
        <f t="shared" si="30"/>
        <v>#N/A</v>
      </c>
      <c r="K146" s="6" t="e">
        <f t="shared" si="32"/>
        <v>#N/A</v>
      </c>
      <c r="L146" s="2" t="e">
        <f t="shared" si="31"/>
        <v>#N/A</v>
      </c>
      <c r="M146" t="e">
        <f t="shared" si="27"/>
        <v>#N/A</v>
      </c>
      <c r="N146" t="e">
        <f t="shared" si="28"/>
        <v>#N/A</v>
      </c>
      <c r="O146" t="e">
        <f t="shared" si="29"/>
        <v>#N/A</v>
      </c>
    </row>
    <row r="147" spans="2:15" ht="15.75" thickBot="1" x14ac:dyDescent="0.3">
      <c r="B147" t="s">
        <v>891</v>
      </c>
      <c r="C147">
        <f t="shared" si="24"/>
        <v>41</v>
      </c>
      <c r="D147" t="str">
        <f t="shared" si="25"/>
        <v/>
      </c>
      <c r="E147">
        <f t="shared" si="24"/>
        <v>41</v>
      </c>
      <c r="F147" t="str">
        <f t="shared" si="26"/>
        <v/>
      </c>
      <c r="I147" s="79" t="e">
        <f t="shared" si="23"/>
        <v>#N/A</v>
      </c>
      <c r="J147" s="7" t="e">
        <f t="shared" si="30"/>
        <v>#N/A</v>
      </c>
      <c r="K147" s="7" t="str">
        <f t="shared" si="32"/>
        <v/>
      </c>
      <c r="L147" s="3" t="e">
        <f t="shared" si="31"/>
        <v>#N/A</v>
      </c>
      <c r="M147" t="e">
        <f t="shared" si="27"/>
        <v>#N/A</v>
      </c>
      <c r="N147" t="e">
        <f t="shared" si="28"/>
        <v>#N/A</v>
      </c>
      <c r="O147" t="e">
        <f t="shared" si="29"/>
        <v>#N/A</v>
      </c>
    </row>
    <row r="148" spans="2:15" x14ac:dyDescent="0.25">
      <c r="B148" t="s">
        <v>690</v>
      </c>
      <c r="C148">
        <f t="shared" si="24"/>
        <v>41</v>
      </c>
      <c r="D148" t="str">
        <f t="shared" si="25"/>
        <v/>
      </c>
      <c r="E148">
        <f t="shared" si="24"/>
        <v>42</v>
      </c>
      <c r="F148" t="str">
        <f t="shared" si="26"/>
        <v>Northern Ariz</v>
      </c>
      <c r="I148" s="1" t="e">
        <f t="shared" si="23"/>
        <v>#N/A</v>
      </c>
      <c r="J148" s="8" t="e">
        <f t="shared" si="30"/>
        <v>#N/A</v>
      </c>
      <c r="K148" s="8" t="e">
        <f t="shared" si="32"/>
        <v>#N/A</v>
      </c>
      <c r="L148" s="4" t="e">
        <f t="shared" si="31"/>
        <v>#N/A</v>
      </c>
      <c r="M148" t="e">
        <f t="shared" si="27"/>
        <v>#N/A</v>
      </c>
      <c r="N148" t="e">
        <f t="shared" si="28"/>
        <v>#N/A</v>
      </c>
      <c r="O148" t="e">
        <f t="shared" si="29"/>
        <v>#N/A</v>
      </c>
    </row>
    <row r="149" spans="2:15" ht="15.75" thickBot="1" x14ac:dyDescent="0.3">
      <c r="B149">
        <v>62</v>
      </c>
      <c r="C149">
        <f t="shared" si="24"/>
        <v>42</v>
      </c>
      <c r="D149">
        <f t="shared" si="25"/>
        <v>62</v>
      </c>
      <c r="E149">
        <f t="shared" si="24"/>
        <v>42</v>
      </c>
      <c r="F149" t="str">
        <f t="shared" si="26"/>
        <v/>
      </c>
      <c r="I149" s="79" t="e">
        <f t="shared" si="23"/>
        <v>#N/A</v>
      </c>
      <c r="J149" s="9" t="e">
        <f t="shared" si="30"/>
        <v>#N/A</v>
      </c>
      <c r="K149" s="9" t="str">
        <f t="shared" si="32"/>
        <v/>
      </c>
      <c r="L149" s="5" t="e">
        <f t="shared" si="31"/>
        <v>#N/A</v>
      </c>
      <c r="M149" t="e">
        <f t="shared" si="27"/>
        <v>#N/A</v>
      </c>
      <c r="N149" t="e">
        <f t="shared" si="28"/>
        <v>#N/A</v>
      </c>
      <c r="O149" t="e">
        <f t="shared" si="29"/>
        <v>#N/A</v>
      </c>
    </row>
    <row r="150" spans="2:15" x14ac:dyDescent="0.25">
      <c r="B150" t="s">
        <v>892</v>
      </c>
      <c r="C150">
        <f t="shared" si="24"/>
        <v>42</v>
      </c>
      <c r="D150" t="str">
        <f t="shared" si="25"/>
        <v/>
      </c>
      <c r="E150">
        <f t="shared" si="24"/>
        <v>42</v>
      </c>
      <c r="F150" t="str">
        <f t="shared" si="26"/>
        <v/>
      </c>
      <c r="I150" s="1" t="e">
        <f t="shared" si="23"/>
        <v>#N/A</v>
      </c>
      <c r="J150" s="6" t="e">
        <f t="shared" si="30"/>
        <v>#N/A</v>
      </c>
      <c r="K150" s="6" t="e">
        <f t="shared" si="32"/>
        <v>#N/A</v>
      </c>
      <c r="L150" s="2" t="e">
        <f t="shared" si="31"/>
        <v>#N/A</v>
      </c>
      <c r="M150" t="e">
        <f t="shared" si="27"/>
        <v>#N/A</v>
      </c>
      <c r="N150" t="e">
        <f t="shared" si="28"/>
        <v>#N/A</v>
      </c>
      <c r="O150" t="e">
        <f t="shared" si="29"/>
        <v>#N/A</v>
      </c>
    </row>
    <row r="151" spans="2:15" ht="15.75" thickBot="1" x14ac:dyDescent="0.3">
      <c r="B151" t="s">
        <v>893</v>
      </c>
      <c r="C151">
        <f t="shared" si="24"/>
        <v>42</v>
      </c>
      <c r="D151" t="str">
        <f t="shared" si="25"/>
        <v/>
      </c>
      <c r="E151">
        <f t="shared" si="24"/>
        <v>43</v>
      </c>
      <c r="F151" t="str">
        <f t="shared" si="26"/>
        <v>Washington</v>
      </c>
      <c r="I151" s="79" t="e">
        <f t="shared" si="23"/>
        <v>#N/A</v>
      </c>
      <c r="J151" s="7" t="e">
        <f t="shared" si="30"/>
        <v>#N/A</v>
      </c>
      <c r="K151" s="7" t="str">
        <f t="shared" si="32"/>
        <v/>
      </c>
      <c r="L151" s="3" t="e">
        <f t="shared" si="31"/>
        <v>#N/A</v>
      </c>
      <c r="M151" t="e">
        <f t="shared" si="27"/>
        <v>#N/A</v>
      </c>
      <c r="N151" t="e">
        <f t="shared" si="28"/>
        <v>#N/A</v>
      </c>
      <c r="O151" t="e">
        <f t="shared" si="29"/>
        <v>#N/A</v>
      </c>
    </row>
    <row r="152" spans="2:15" x14ac:dyDescent="0.25">
      <c r="B152">
        <v>70</v>
      </c>
      <c r="C152">
        <f t="shared" si="24"/>
        <v>43</v>
      </c>
      <c r="D152">
        <f t="shared" si="25"/>
        <v>70</v>
      </c>
      <c r="E152">
        <f t="shared" si="24"/>
        <v>43</v>
      </c>
      <c r="F152" t="str">
        <f t="shared" si="26"/>
        <v/>
      </c>
      <c r="I152" s="1" t="e">
        <f t="shared" si="23"/>
        <v>#N/A</v>
      </c>
      <c r="J152" s="8" t="e">
        <f t="shared" si="30"/>
        <v>#N/A</v>
      </c>
      <c r="K152" s="8" t="e">
        <f t="shared" si="32"/>
        <v>#N/A</v>
      </c>
      <c r="L152" s="4" t="e">
        <f t="shared" si="31"/>
        <v>#N/A</v>
      </c>
      <c r="M152" t="e">
        <f t="shared" si="27"/>
        <v>#N/A</v>
      </c>
      <c r="N152" t="e">
        <f t="shared" si="28"/>
        <v>#N/A</v>
      </c>
      <c r="O152" t="e">
        <f t="shared" si="29"/>
        <v>#N/A</v>
      </c>
    </row>
    <row r="153" spans="2:15" ht="15.75" thickBot="1" x14ac:dyDescent="0.3">
      <c r="B153" t="s">
        <v>0</v>
      </c>
      <c r="C153">
        <f t="shared" si="24"/>
        <v>43</v>
      </c>
      <c r="D153" t="str">
        <f t="shared" si="25"/>
        <v/>
      </c>
      <c r="E153">
        <f t="shared" si="24"/>
        <v>43</v>
      </c>
      <c r="F153" t="str">
        <f t="shared" si="26"/>
        <v/>
      </c>
      <c r="I153" s="79" t="e">
        <f t="shared" si="23"/>
        <v>#N/A</v>
      </c>
      <c r="J153" s="9" t="e">
        <f t="shared" si="30"/>
        <v>#N/A</v>
      </c>
      <c r="K153" s="9" t="str">
        <f t="shared" si="32"/>
        <v/>
      </c>
      <c r="L153" s="5" t="e">
        <f t="shared" si="31"/>
        <v>#N/A</v>
      </c>
      <c r="M153" t="e">
        <f t="shared" si="27"/>
        <v>#N/A</v>
      </c>
      <c r="N153" t="e">
        <f t="shared" si="28"/>
        <v>#N/A</v>
      </c>
      <c r="O153" t="e">
        <f t="shared" si="29"/>
        <v>#N/A</v>
      </c>
    </row>
    <row r="154" spans="2:15" x14ac:dyDescent="0.25">
      <c r="B154" t="s">
        <v>894</v>
      </c>
      <c r="C154">
        <f t="shared" si="24"/>
        <v>43</v>
      </c>
      <c r="D154" t="str">
        <f t="shared" si="25"/>
        <v/>
      </c>
      <c r="E154">
        <f t="shared" si="24"/>
        <v>43</v>
      </c>
      <c r="F154" t="str">
        <f t="shared" si="26"/>
        <v/>
      </c>
      <c r="I154" s="1" t="e">
        <f t="shared" si="23"/>
        <v>#N/A</v>
      </c>
      <c r="J154" s="6" t="e">
        <f t="shared" si="30"/>
        <v>#N/A</v>
      </c>
      <c r="K154" s="6" t="e">
        <f t="shared" si="32"/>
        <v>#N/A</v>
      </c>
      <c r="L154" s="2" t="e">
        <f t="shared" si="31"/>
        <v>#N/A</v>
      </c>
      <c r="M154" t="e">
        <f t="shared" si="27"/>
        <v>#N/A</v>
      </c>
      <c r="N154" t="e">
        <f t="shared" si="28"/>
        <v>#N/A</v>
      </c>
      <c r="O154" t="e">
        <f t="shared" si="29"/>
        <v>#N/A</v>
      </c>
    </row>
    <row r="155" spans="2:15" ht="15.75" thickBot="1" x14ac:dyDescent="0.3">
      <c r="B155" t="s">
        <v>895</v>
      </c>
      <c r="C155">
        <f t="shared" si="24"/>
        <v>43</v>
      </c>
      <c r="D155" t="str">
        <f t="shared" si="25"/>
        <v/>
      </c>
      <c r="E155">
        <f t="shared" si="24"/>
        <v>44</v>
      </c>
      <c r="F155" t="str">
        <f t="shared" si="26"/>
        <v>Arizona</v>
      </c>
      <c r="I155" s="79" t="e">
        <f t="shared" si="23"/>
        <v>#N/A</v>
      </c>
      <c r="J155" s="7" t="e">
        <f t="shared" si="30"/>
        <v>#N/A</v>
      </c>
      <c r="K155" s="7" t="str">
        <f t="shared" si="32"/>
        <v/>
      </c>
      <c r="L155" s="3" t="e">
        <f t="shared" si="31"/>
        <v>#N/A</v>
      </c>
      <c r="M155" t="e">
        <f t="shared" si="27"/>
        <v>#N/A</v>
      </c>
      <c r="N155" t="e">
        <f t="shared" si="28"/>
        <v>#N/A</v>
      </c>
      <c r="O155" t="e">
        <f t="shared" si="29"/>
        <v>#N/A</v>
      </c>
    </row>
    <row r="156" spans="2:15" x14ac:dyDescent="0.25">
      <c r="B156">
        <v>77</v>
      </c>
      <c r="C156">
        <f t="shared" si="24"/>
        <v>44</v>
      </c>
      <c r="D156">
        <f t="shared" si="25"/>
        <v>77</v>
      </c>
      <c r="E156">
        <f t="shared" si="24"/>
        <v>44</v>
      </c>
      <c r="F156" t="str">
        <f t="shared" si="26"/>
        <v/>
      </c>
      <c r="I156" s="1" t="e">
        <f t="shared" si="23"/>
        <v>#N/A</v>
      </c>
      <c r="J156" s="8" t="e">
        <f t="shared" si="30"/>
        <v>#N/A</v>
      </c>
      <c r="K156" s="8" t="e">
        <f t="shared" si="32"/>
        <v>#N/A</v>
      </c>
      <c r="L156" s="4" t="e">
        <f t="shared" si="31"/>
        <v>#N/A</v>
      </c>
      <c r="M156" t="e">
        <f t="shared" si="27"/>
        <v>#N/A</v>
      </c>
      <c r="N156" t="e">
        <f t="shared" si="28"/>
        <v>#N/A</v>
      </c>
      <c r="O156" t="e">
        <f t="shared" si="29"/>
        <v>#N/A</v>
      </c>
    </row>
    <row r="157" spans="2:15" ht="15.75" thickBot="1" x14ac:dyDescent="0.3">
      <c r="B157" t="s">
        <v>828</v>
      </c>
      <c r="C157">
        <f t="shared" si="24"/>
        <v>44</v>
      </c>
      <c r="D157" t="str">
        <f t="shared" si="25"/>
        <v/>
      </c>
      <c r="E157">
        <f t="shared" si="24"/>
        <v>44</v>
      </c>
      <c r="F157" t="str">
        <f t="shared" si="26"/>
        <v/>
      </c>
      <c r="I157" s="79" t="e">
        <f t="shared" si="23"/>
        <v>#N/A</v>
      </c>
      <c r="J157" s="9" t="e">
        <f t="shared" si="30"/>
        <v>#N/A</v>
      </c>
      <c r="K157" s="9" t="str">
        <f t="shared" si="32"/>
        <v/>
      </c>
      <c r="L157" s="5" t="e">
        <f t="shared" si="31"/>
        <v>#N/A</v>
      </c>
      <c r="M157" t="e">
        <f t="shared" si="27"/>
        <v>#N/A</v>
      </c>
      <c r="N157" t="e">
        <f t="shared" si="28"/>
        <v>#N/A</v>
      </c>
      <c r="O157" t="e">
        <f t="shared" si="29"/>
        <v>#N/A</v>
      </c>
    </row>
    <row r="158" spans="2:15" x14ac:dyDescent="0.25">
      <c r="B158" t="s">
        <v>778</v>
      </c>
      <c r="C158">
        <f t="shared" si="24"/>
        <v>44</v>
      </c>
      <c r="D158" t="str">
        <f t="shared" si="25"/>
        <v/>
      </c>
      <c r="E158">
        <f t="shared" si="24"/>
        <v>45</v>
      </c>
      <c r="F158" t="str">
        <f t="shared" si="26"/>
        <v>Delaware State Hornets</v>
      </c>
      <c r="I158" s="1" t="e">
        <f t="shared" si="23"/>
        <v>#N/A</v>
      </c>
      <c r="J158" s="6" t="e">
        <f t="shared" si="30"/>
        <v>#N/A</v>
      </c>
      <c r="K158" s="6" t="e">
        <f t="shared" si="32"/>
        <v>#N/A</v>
      </c>
      <c r="L158" s="2" t="e">
        <f t="shared" si="31"/>
        <v>#N/A</v>
      </c>
      <c r="M158" t="e">
        <f t="shared" si="27"/>
        <v>#N/A</v>
      </c>
      <c r="N158" t="e">
        <f t="shared" si="28"/>
        <v>#N/A</v>
      </c>
      <c r="O158" t="e">
        <f t="shared" si="29"/>
        <v>#N/A</v>
      </c>
    </row>
    <row r="159" spans="2:15" ht="15.75" thickBot="1" x14ac:dyDescent="0.3">
      <c r="B159">
        <v>75</v>
      </c>
      <c r="C159">
        <f t="shared" si="24"/>
        <v>45</v>
      </c>
      <c r="D159">
        <f t="shared" si="25"/>
        <v>75</v>
      </c>
      <c r="E159">
        <f t="shared" si="24"/>
        <v>45</v>
      </c>
      <c r="F159" t="str">
        <f t="shared" si="26"/>
        <v/>
      </c>
      <c r="I159" s="79" t="e">
        <f t="shared" si="23"/>
        <v>#N/A</v>
      </c>
      <c r="J159" s="7" t="e">
        <f t="shared" si="30"/>
        <v>#N/A</v>
      </c>
      <c r="K159" s="7" t="str">
        <f t="shared" si="32"/>
        <v/>
      </c>
      <c r="L159" s="3" t="e">
        <f t="shared" si="31"/>
        <v>#N/A</v>
      </c>
      <c r="M159" t="e">
        <f t="shared" si="27"/>
        <v>#N/A</v>
      </c>
      <c r="N159" t="e">
        <f t="shared" si="28"/>
        <v>#N/A</v>
      </c>
      <c r="O159" t="e">
        <f t="shared" si="29"/>
        <v>#N/A</v>
      </c>
    </row>
    <row r="160" spans="2:15" x14ac:dyDescent="0.25">
      <c r="B160" t="s">
        <v>0</v>
      </c>
      <c r="C160">
        <f t="shared" si="24"/>
        <v>45</v>
      </c>
      <c r="D160" t="str">
        <f t="shared" si="25"/>
        <v/>
      </c>
      <c r="E160">
        <f t="shared" si="24"/>
        <v>45</v>
      </c>
      <c r="F160" t="str">
        <f t="shared" si="26"/>
        <v/>
      </c>
      <c r="I160" s="1" t="e">
        <f t="shared" si="23"/>
        <v>#N/A</v>
      </c>
      <c r="J160" s="8" t="e">
        <f t="shared" si="30"/>
        <v>#N/A</v>
      </c>
      <c r="K160" s="8" t="e">
        <f t="shared" si="32"/>
        <v>#N/A</v>
      </c>
      <c r="L160" s="4" t="e">
        <f t="shared" si="31"/>
        <v>#N/A</v>
      </c>
      <c r="M160" t="e">
        <f t="shared" si="27"/>
        <v>#N/A</v>
      </c>
      <c r="N160" t="e">
        <f t="shared" si="28"/>
        <v>#N/A</v>
      </c>
      <c r="O160" t="e">
        <f t="shared" si="29"/>
        <v>#N/A</v>
      </c>
    </row>
    <row r="161" spans="2:15" ht="15.75" thickBot="1" x14ac:dyDescent="0.3">
      <c r="B161" t="s">
        <v>896</v>
      </c>
      <c r="C161">
        <f t="shared" si="24"/>
        <v>45</v>
      </c>
      <c r="D161" t="str">
        <f t="shared" si="25"/>
        <v/>
      </c>
      <c r="E161">
        <f t="shared" si="24"/>
        <v>45</v>
      </c>
      <c r="F161" t="str">
        <f t="shared" si="26"/>
        <v/>
      </c>
      <c r="I161" s="79" t="e">
        <f t="shared" si="23"/>
        <v>#N/A</v>
      </c>
      <c r="J161" s="9" t="e">
        <f t="shared" si="30"/>
        <v>#N/A</v>
      </c>
      <c r="K161" s="9" t="str">
        <f t="shared" si="32"/>
        <v/>
      </c>
      <c r="L161" s="5" t="e">
        <f t="shared" si="31"/>
        <v>#N/A</v>
      </c>
      <c r="M161" t="e">
        <f t="shared" si="27"/>
        <v>#N/A</v>
      </c>
      <c r="N161" t="e">
        <f t="shared" si="28"/>
        <v>#N/A</v>
      </c>
      <c r="O161" t="e">
        <f t="shared" si="29"/>
        <v>#N/A</v>
      </c>
    </row>
    <row r="162" spans="2:15" x14ac:dyDescent="0.25">
      <c r="B162" t="s">
        <v>733</v>
      </c>
      <c r="C162">
        <f t="shared" si="24"/>
        <v>45</v>
      </c>
      <c r="D162" t="str">
        <f t="shared" si="25"/>
        <v/>
      </c>
      <c r="E162">
        <f t="shared" si="24"/>
        <v>46</v>
      </c>
      <c r="F162" t="str">
        <f t="shared" si="26"/>
        <v>N Carolina Cent</v>
      </c>
      <c r="I162" s="1" t="e">
        <f t="shared" ref="I162:I193" si="33">IF(ISNUMBER(MATCH(VLOOKUP(ROW(A161),$E$2:$F$1000,2,0),AA:AA,0)),VLOOKUP(VLOOKUP(ROW(A161),$E$2:$F$1000,2,0),AA:AB,2,0),VLOOKUP(ROW(A161),$E$2:$F$1000,2,0))</f>
        <v>#N/A</v>
      </c>
      <c r="J162" s="6" t="e">
        <f t="shared" si="30"/>
        <v>#N/A</v>
      </c>
      <c r="K162" s="6" t="e">
        <f t="shared" si="32"/>
        <v>#N/A</v>
      </c>
      <c r="L162" s="2" t="e">
        <f t="shared" si="31"/>
        <v>#N/A</v>
      </c>
      <c r="M162" t="e">
        <f t="shared" si="27"/>
        <v>#N/A</v>
      </c>
      <c r="N162" t="e">
        <f t="shared" si="28"/>
        <v>#N/A</v>
      </c>
      <c r="O162" t="e">
        <f t="shared" si="29"/>
        <v>#N/A</v>
      </c>
    </row>
    <row r="163" spans="2:15" ht="15.75" thickBot="1" x14ac:dyDescent="0.3">
      <c r="B163">
        <v>92</v>
      </c>
      <c r="C163">
        <f t="shared" si="24"/>
        <v>46</v>
      </c>
      <c r="D163">
        <f t="shared" si="25"/>
        <v>92</v>
      </c>
      <c r="E163">
        <f t="shared" si="24"/>
        <v>46</v>
      </c>
      <c r="F163" t="str">
        <f t="shared" si="26"/>
        <v/>
      </c>
      <c r="I163" s="79" t="e">
        <f t="shared" si="33"/>
        <v>#N/A</v>
      </c>
      <c r="J163" s="7" t="e">
        <f t="shared" si="30"/>
        <v>#N/A</v>
      </c>
      <c r="K163" s="7" t="str">
        <f t="shared" si="32"/>
        <v/>
      </c>
      <c r="L163" s="3" t="e">
        <f t="shared" si="31"/>
        <v>#N/A</v>
      </c>
      <c r="M163" t="e">
        <f t="shared" si="27"/>
        <v>#N/A</v>
      </c>
      <c r="N163" t="e">
        <f t="shared" si="28"/>
        <v>#N/A</v>
      </c>
      <c r="O163" t="e">
        <f t="shared" si="29"/>
        <v>#N/A</v>
      </c>
    </row>
    <row r="164" spans="2:15" x14ac:dyDescent="0.25">
      <c r="B164" t="s">
        <v>897</v>
      </c>
      <c r="C164">
        <f t="shared" si="24"/>
        <v>46</v>
      </c>
      <c r="D164" t="str">
        <f t="shared" si="25"/>
        <v/>
      </c>
      <c r="E164">
        <f t="shared" si="24"/>
        <v>46</v>
      </c>
      <c r="F164" t="str">
        <f t="shared" si="26"/>
        <v/>
      </c>
      <c r="I164" s="1" t="e">
        <f t="shared" si="33"/>
        <v>#N/A</v>
      </c>
      <c r="J164" s="8" t="e">
        <f t="shared" si="30"/>
        <v>#N/A</v>
      </c>
      <c r="K164" s="8" t="e">
        <f t="shared" si="32"/>
        <v>#N/A</v>
      </c>
      <c r="L164" s="4" t="e">
        <f t="shared" si="31"/>
        <v>#N/A</v>
      </c>
      <c r="M164" t="e">
        <f t="shared" si="27"/>
        <v>#N/A</v>
      </c>
      <c r="N164" t="e">
        <f t="shared" si="28"/>
        <v>#N/A</v>
      </c>
      <c r="O164" t="e">
        <f t="shared" si="29"/>
        <v>#N/A</v>
      </c>
    </row>
    <row r="165" spans="2:15" ht="15.75" thickBot="1" x14ac:dyDescent="0.3">
      <c r="B165" t="s">
        <v>759</v>
      </c>
      <c r="C165">
        <f t="shared" si="24"/>
        <v>46</v>
      </c>
      <c r="D165" t="str">
        <f t="shared" si="25"/>
        <v/>
      </c>
      <c r="E165">
        <f t="shared" si="24"/>
        <v>47</v>
      </c>
      <c r="F165" t="str">
        <f t="shared" si="26"/>
        <v>Tex A&amp;M CC</v>
      </c>
      <c r="I165" s="79" t="e">
        <f t="shared" si="33"/>
        <v>#N/A</v>
      </c>
      <c r="J165" s="9" t="e">
        <f t="shared" si="30"/>
        <v>#N/A</v>
      </c>
      <c r="K165" s="9" t="str">
        <f t="shared" si="32"/>
        <v/>
      </c>
      <c r="L165" s="5" t="e">
        <f t="shared" si="31"/>
        <v>#N/A</v>
      </c>
      <c r="M165" t="e">
        <f t="shared" si="27"/>
        <v>#N/A</v>
      </c>
      <c r="N165" t="e">
        <f t="shared" si="28"/>
        <v>#N/A</v>
      </c>
      <c r="O165" t="e">
        <f t="shared" si="29"/>
        <v>#N/A</v>
      </c>
    </row>
    <row r="166" spans="2:15" x14ac:dyDescent="0.25">
      <c r="B166">
        <v>62</v>
      </c>
      <c r="C166">
        <f t="shared" si="24"/>
        <v>47</v>
      </c>
      <c r="D166">
        <f t="shared" si="25"/>
        <v>62</v>
      </c>
      <c r="E166">
        <f t="shared" si="24"/>
        <v>47</v>
      </c>
      <c r="F166" t="str">
        <f t="shared" si="26"/>
        <v/>
      </c>
      <c r="I166" s="1" t="e">
        <f t="shared" si="33"/>
        <v>#N/A</v>
      </c>
      <c r="J166" s="6" t="e">
        <f t="shared" si="30"/>
        <v>#N/A</v>
      </c>
      <c r="K166" s="6" t="e">
        <f t="shared" si="32"/>
        <v>#N/A</v>
      </c>
      <c r="L166" s="2" t="e">
        <f t="shared" si="31"/>
        <v>#N/A</v>
      </c>
      <c r="M166" t="e">
        <f t="shared" si="27"/>
        <v>#N/A</v>
      </c>
      <c r="N166" t="e">
        <f t="shared" si="28"/>
        <v>#N/A</v>
      </c>
      <c r="O166" t="e">
        <f t="shared" si="29"/>
        <v>#N/A</v>
      </c>
    </row>
    <row r="167" spans="2:15" ht="15.75" thickBot="1" x14ac:dyDescent="0.3">
      <c r="B167" t="s">
        <v>0</v>
      </c>
      <c r="C167">
        <f t="shared" si="24"/>
        <v>47</v>
      </c>
      <c r="D167" t="str">
        <f t="shared" si="25"/>
        <v/>
      </c>
      <c r="E167">
        <f t="shared" si="24"/>
        <v>47</v>
      </c>
      <c r="F167" t="str">
        <f t="shared" si="26"/>
        <v/>
      </c>
      <c r="I167" s="79" t="e">
        <f t="shared" si="33"/>
        <v>#N/A</v>
      </c>
      <c r="J167" s="7" t="e">
        <f t="shared" si="30"/>
        <v>#N/A</v>
      </c>
      <c r="K167" s="7" t="str">
        <f t="shared" si="32"/>
        <v/>
      </c>
      <c r="L167" s="3" t="e">
        <f t="shared" si="31"/>
        <v>#N/A</v>
      </c>
      <c r="M167" t="e">
        <f t="shared" si="27"/>
        <v>#N/A</v>
      </c>
      <c r="N167" t="e">
        <f t="shared" si="28"/>
        <v>#N/A</v>
      </c>
      <c r="O167" t="e">
        <f t="shared" si="29"/>
        <v>#N/A</v>
      </c>
    </row>
    <row r="168" spans="2:15" x14ac:dyDescent="0.25">
      <c r="B168" t="s">
        <v>898</v>
      </c>
      <c r="C168">
        <f t="shared" si="24"/>
        <v>47</v>
      </c>
      <c r="D168" t="str">
        <f t="shared" si="25"/>
        <v/>
      </c>
      <c r="E168">
        <f t="shared" si="24"/>
        <v>47</v>
      </c>
      <c r="F168" t="str">
        <f t="shared" si="26"/>
        <v/>
      </c>
      <c r="I168" s="1" t="e">
        <f t="shared" si="33"/>
        <v>#N/A</v>
      </c>
      <c r="J168" s="8" t="e">
        <f t="shared" si="30"/>
        <v>#N/A</v>
      </c>
      <c r="K168" s="8" t="e">
        <f t="shared" si="32"/>
        <v>#N/A</v>
      </c>
      <c r="L168" s="4" t="e">
        <f t="shared" si="31"/>
        <v>#N/A</v>
      </c>
      <c r="M168" t="e">
        <f t="shared" si="27"/>
        <v>#N/A</v>
      </c>
      <c r="N168" t="e">
        <f t="shared" si="28"/>
        <v>#N/A</v>
      </c>
      <c r="O168" t="e">
        <f t="shared" si="29"/>
        <v>#N/A</v>
      </c>
    </row>
    <row r="169" spans="2:15" ht="15.75" thickBot="1" x14ac:dyDescent="0.3">
      <c r="B169" t="s">
        <v>756</v>
      </c>
      <c r="C169">
        <f t="shared" si="24"/>
        <v>47</v>
      </c>
      <c r="D169" t="str">
        <f t="shared" si="25"/>
        <v/>
      </c>
      <c r="E169">
        <f t="shared" si="24"/>
        <v>48</v>
      </c>
      <c r="F169" t="str">
        <f t="shared" si="26"/>
        <v>Northwestern St</v>
      </c>
      <c r="I169" s="79" t="e">
        <f t="shared" si="33"/>
        <v>#N/A</v>
      </c>
      <c r="J169" s="9" t="e">
        <f t="shared" si="30"/>
        <v>#N/A</v>
      </c>
      <c r="K169" s="9" t="str">
        <f t="shared" si="32"/>
        <v/>
      </c>
      <c r="L169" s="5" t="e">
        <f t="shared" si="31"/>
        <v>#N/A</v>
      </c>
      <c r="M169" t="e">
        <f t="shared" si="27"/>
        <v>#N/A</v>
      </c>
      <c r="N169" t="e">
        <f t="shared" si="28"/>
        <v>#N/A</v>
      </c>
      <c r="O169" t="e">
        <f t="shared" si="29"/>
        <v>#N/A</v>
      </c>
    </row>
    <row r="170" spans="2:15" x14ac:dyDescent="0.25">
      <c r="B170">
        <v>79</v>
      </c>
      <c r="C170">
        <f t="shared" si="24"/>
        <v>48</v>
      </c>
      <c r="D170">
        <f t="shared" si="25"/>
        <v>79</v>
      </c>
      <c r="E170">
        <f t="shared" si="24"/>
        <v>48</v>
      </c>
      <c r="F170" t="str">
        <f t="shared" si="26"/>
        <v/>
      </c>
      <c r="I170" s="1" t="e">
        <f t="shared" si="33"/>
        <v>#N/A</v>
      </c>
      <c r="J170" s="6" t="e">
        <f t="shared" si="30"/>
        <v>#N/A</v>
      </c>
      <c r="K170" s="6" t="e">
        <f t="shared" si="32"/>
        <v>#N/A</v>
      </c>
      <c r="L170" s="2" t="e">
        <f t="shared" si="31"/>
        <v>#N/A</v>
      </c>
      <c r="M170" t="e">
        <f t="shared" si="27"/>
        <v>#N/A</v>
      </c>
      <c r="N170" t="e">
        <f t="shared" si="28"/>
        <v>#N/A</v>
      </c>
      <c r="O170" t="e">
        <f t="shared" si="29"/>
        <v>#N/A</v>
      </c>
    </row>
    <row r="171" spans="2:15" ht="15.75" thickBot="1" x14ac:dyDescent="0.3">
      <c r="B171" t="s">
        <v>899</v>
      </c>
      <c r="C171">
        <f t="shared" si="24"/>
        <v>48</v>
      </c>
      <c r="D171" t="str">
        <f t="shared" si="25"/>
        <v/>
      </c>
      <c r="E171">
        <f t="shared" si="24"/>
        <v>48</v>
      </c>
      <c r="F171" t="str">
        <f t="shared" si="26"/>
        <v/>
      </c>
      <c r="I171" s="79" t="e">
        <f t="shared" si="33"/>
        <v>#N/A</v>
      </c>
      <c r="J171" s="7" t="e">
        <f t="shared" si="30"/>
        <v>#N/A</v>
      </c>
      <c r="K171" s="7" t="str">
        <f t="shared" si="32"/>
        <v/>
      </c>
      <c r="L171" s="3" t="e">
        <f t="shared" si="31"/>
        <v>#N/A</v>
      </c>
      <c r="M171" t="e">
        <f t="shared" si="27"/>
        <v>#N/A</v>
      </c>
      <c r="N171" t="e">
        <f t="shared" si="28"/>
        <v>#N/A</v>
      </c>
      <c r="O171" t="e">
        <f t="shared" si="29"/>
        <v>#N/A</v>
      </c>
    </row>
    <row r="172" spans="2:15" x14ac:dyDescent="0.25">
      <c r="B172" t="s">
        <v>900</v>
      </c>
      <c r="C172">
        <f t="shared" si="24"/>
        <v>48</v>
      </c>
      <c r="D172" t="str">
        <f t="shared" si="25"/>
        <v/>
      </c>
      <c r="E172">
        <f t="shared" si="24"/>
        <v>49</v>
      </c>
      <c r="F172" t="str">
        <f t="shared" si="26"/>
        <v>Northwestern</v>
      </c>
      <c r="I172" s="1" t="e">
        <f t="shared" si="33"/>
        <v>#N/A</v>
      </c>
      <c r="J172" s="8" t="e">
        <f t="shared" si="30"/>
        <v>#N/A</v>
      </c>
      <c r="K172" s="8" t="e">
        <f t="shared" si="32"/>
        <v>#N/A</v>
      </c>
      <c r="L172" s="4" t="e">
        <f t="shared" si="31"/>
        <v>#N/A</v>
      </c>
      <c r="M172" t="e">
        <f t="shared" si="27"/>
        <v>#N/A</v>
      </c>
      <c r="N172" t="e">
        <f t="shared" si="28"/>
        <v>#N/A</v>
      </c>
      <c r="O172" t="e">
        <f t="shared" si="29"/>
        <v>#N/A</v>
      </c>
    </row>
    <row r="173" spans="2:15" ht="15.75" thickBot="1" x14ac:dyDescent="0.3">
      <c r="B173">
        <v>57</v>
      </c>
      <c r="C173">
        <f t="shared" si="24"/>
        <v>49</v>
      </c>
      <c r="D173">
        <f t="shared" si="25"/>
        <v>57</v>
      </c>
      <c r="E173">
        <f t="shared" si="24"/>
        <v>49</v>
      </c>
      <c r="F173" t="str">
        <f t="shared" si="26"/>
        <v/>
      </c>
      <c r="I173" s="79" t="e">
        <f t="shared" si="33"/>
        <v>#N/A</v>
      </c>
      <c r="J173" s="9" t="e">
        <f t="shared" si="30"/>
        <v>#N/A</v>
      </c>
      <c r="K173" s="9" t="str">
        <f t="shared" si="32"/>
        <v/>
      </c>
      <c r="L173" s="5" t="e">
        <f t="shared" si="31"/>
        <v>#N/A</v>
      </c>
      <c r="M173" t="e">
        <f t="shared" si="27"/>
        <v>#N/A</v>
      </c>
      <c r="N173" t="e">
        <f t="shared" si="28"/>
        <v>#N/A</v>
      </c>
      <c r="O173" t="e">
        <f t="shared" si="29"/>
        <v>#N/A</v>
      </c>
    </row>
    <row r="174" spans="2:15" x14ac:dyDescent="0.25">
      <c r="B174" t="s">
        <v>0</v>
      </c>
      <c r="C174">
        <f t="shared" si="24"/>
        <v>49</v>
      </c>
      <c r="D174" t="str">
        <f t="shared" si="25"/>
        <v/>
      </c>
      <c r="E174">
        <f t="shared" si="24"/>
        <v>49</v>
      </c>
      <c r="F174" t="str">
        <f t="shared" si="26"/>
        <v/>
      </c>
      <c r="I174" s="1" t="e">
        <f t="shared" si="33"/>
        <v>#N/A</v>
      </c>
      <c r="J174" s="6" t="e">
        <f t="shared" si="30"/>
        <v>#N/A</v>
      </c>
      <c r="K174" s="6" t="e">
        <f t="shared" si="32"/>
        <v>#N/A</v>
      </c>
      <c r="L174" s="2" t="e">
        <f t="shared" si="31"/>
        <v>#N/A</v>
      </c>
      <c r="M174" t="e">
        <f t="shared" si="27"/>
        <v>#N/A</v>
      </c>
      <c r="N174" t="e">
        <f t="shared" si="28"/>
        <v>#N/A</v>
      </c>
      <c r="O174" t="e">
        <f t="shared" si="29"/>
        <v>#N/A</v>
      </c>
    </row>
    <row r="175" spans="2:15" ht="15.75" thickBot="1" x14ac:dyDescent="0.3">
      <c r="B175" t="s">
        <v>901</v>
      </c>
      <c r="C175">
        <f t="shared" si="24"/>
        <v>49</v>
      </c>
      <c r="D175" t="str">
        <f t="shared" si="25"/>
        <v/>
      </c>
      <c r="E175">
        <f t="shared" si="24"/>
        <v>49</v>
      </c>
      <c r="F175" t="str">
        <f t="shared" si="26"/>
        <v/>
      </c>
      <c r="I175" s="79" t="e">
        <f t="shared" si="33"/>
        <v>#N/A</v>
      </c>
      <c r="J175" s="7" t="e">
        <f t="shared" si="30"/>
        <v>#N/A</v>
      </c>
      <c r="K175" s="7" t="str">
        <f t="shared" si="32"/>
        <v/>
      </c>
      <c r="L175" s="3" t="e">
        <f t="shared" si="31"/>
        <v>#N/A</v>
      </c>
      <c r="M175" t="e">
        <f t="shared" si="27"/>
        <v>#N/A</v>
      </c>
      <c r="N175" t="e">
        <f t="shared" si="28"/>
        <v>#N/A</v>
      </c>
      <c r="O175" t="e">
        <f t="shared" si="29"/>
        <v>#N/A</v>
      </c>
    </row>
    <row r="176" spans="2:15" x14ac:dyDescent="0.25">
      <c r="B176" t="s">
        <v>902</v>
      </c>
      <c r="C176">
        <f t="shared" si="24"/>
        <v>49</v>
      </c>
      <c r="D176" t="str">
        <f t="shared" si="25"/>
        <v/>
      </c>
      <c r="E176">
        <f t="shared" si="24"/>
        <v>50</v>
      </c>
      <c r="F176" t="str">
        <f t="shared" si="26"/>
        <v>Minnesota</v>
      </c>
      <c r="I176" s="1" t="e">
        <f t="shared" si="33"/>
        <v>#N/A</v>
      </c>
      <c r="J176" s="8" t="e">
        <f t="shared" si="30"/>
        <v>#N/A</v>
      </c>
      <c r="K176" s="8" t="e">
        <f t="shared" si="32"/>
        <v>#N/A</v>
      </c>
      <c r="L176" s="4" t="e">
        <f t="shared" si="31"/>
        <v>#N/A</v>
      </c>
      <c r="M176" t="e">
        <f t="shared" si="27"/>
        <v>#N/A</v>
      </c>
      <c r="N176" t="e">
        <f t="shared" si="28"/>
        <v>#N/A</v>
      </c>
      <c r="O176" t="e">
        <f t="shared" si="29"/>
        <v>#N/A</v>
      </c>
    </row>
    <row r="177" spans="2:15" ht="15.75" thickBot="1" x14ac:dyDescent="0.3">
      <c r="B177">
        <v>74</v>
      </c>
      <c r="C177">
        <f t="shared" si="24"/>
        <v>50</v>
      </c>
      <c r="D177">
        <f t="shared" si="25"/>
        <v>74</v>
      </c>
      <c r="E177">
        <f t="shared" si="24"/>
        <v>50</v>
      </c>
      <c r="F177" t="str">
        <f t="shared" si="26"/>
        <v/>
      </c>
      <c r="I177" s="79" t="e">
        <f t="shared" si="33"/>
        <v>#N/A</v>
      </c>
      <c r="J177" s="9" t="e">
        <f t="shared" si="30"/>
        <v>#N/A</v>
      </c>
      <c r="K177" s="9" t="str">
        <f t="shared" si="32"/>
        <v/>
      </c>
      <c r="L177" s="5" t="e">
        <f t="shared" si="31"/>
        <v>#N/A</v>
      </c>
      <c r="M177" t="e">
        <f t="shared" si="27"/>
        <v>#N/A</v>
      </c>
      <c r="N177" t="e">
        <f t="shared" si="28"/>
        <v>#N/A</v>
      </c>
      <c r="O177" t="e">
        <f t="shared" si="29"/>
        <v>#N/A</v>
      </c>
    </row>
    <row r="178" spans="2:15" x14ac:dyDescent="0.25">
      <c r="B178" t="s">
        <v>824</v>
      </c>
      <c r="C178">
        <f t="shared" si="24"/>
        <v>50</v>
      </c>
      <c r="D178" t="str">
        <f t="shared" si="25"/>
        <v/>
      </c>
      <c r="E178">
        <f t="shared" si="24"/>
        <v>50</v>
      </c>
      <c r="F178" t="str">
        <f t="shared" si="26"/>
        <v/>
      </c>
      <c r="I178" s="1" t="e">
        <f t="shared" si="33"/>
        <v>#N/A</v>
      </c>
      <c r="J178" s="6" t="e">
        <f t="shared" si="30"/>
        <v>#N/A</v>
      </c>
      <c r="K178" s="6" t="e">
        <f t="shared" si="32"/>
        <v>#N/A</v>
      </c>
      <c r="L178" s="2" t="e">
        <f t="shared" si="31"/>
        <v>#N/A</v>
      </c>
      <c r="M178" t="e">
        <f t="shared" si="27"/>
        <v>#N/A</v>
      </c>
      <c r="N178" t="e">
        <f t="shared" si="28"/>
        <v>#N/A</v>
      </c>
      <c r="O178" t="e">
        <f t="shared" si="29"/>
        <v>#N/A</v>
      </c>
    </row>
    <row r="179" spans="2:15" ht="15.75" thickBot="1" x14ac:dyDescent="0.3">
      <c r="B179" t="s">
        <v>825</v>
      </c>
      <c r="C179">
        <f t="shared" si="24"/>
        <v>50</v>
      </c>
      <c r="D179" t="str">
        <f t="shared" si="25"/>
        <v/>
      </c>
      <c r="E179">
        <f t="shared" si="24"/>
        <v>51</v>
      </c>
      <c r="F179" t="str">
        <f t="shared" si="26"/>
        <v>Georgia Southern</v>
      </c>
      <c r="I179" s="79" t="e">
        <f t="shared" si="33"/>
        <v>#N/A</v>
      </c>
      <c r="J179" s="7" t="e">
        <f t="shared" si="30"/>
        <v>#N/A</v>
      </c>
      <c r="K179" s="7" t="str">
        <f t="shared" si="32"/>
        <v/>
      </c>
      <c r="L179" s="3" t="e">
        <f t="shared" si="31"/>
        <v>#N/A</v>
      </c>
      <c r="M179" t="e">
        <f t="shared" si="27"/>
        <v>#N/A</v>
      </c>
      <c r="N179" t="e">
        <f t="shared" si="28"/>
        <v>#N/A</v>
      </c>
      <c r="O179" t="e">
        <f t="shared" si="29"/>
        <v>#N/A</v>
      </c>
    </row>
    <row r="180" spans="2:15" x14ac:dyDescent="0.25">
      <c r="B180">
        <v>81</v>
      </c>
      <c r="C180">
        <f t="shared" si="24"/>
        <v>51</v>
      </c>
      <c r="D180">
        <f t="shared" si="25"/>
        <v>81</v>
      </c>
      <c r="E180">
        <f t="shared" si="24"/>
        <v>51</v>
      </c>
      <c r="F180" t="str">
        <f t="shared" si="26"/>
        <v/>
      </c>
      <c r="I180" s="1" t="e">
        <f t="shared" si="33"/>
        <v>#N/A</v>
      </c>
      <c r="J180" s="8" t="e">
        <f t="shared" si="30"/>
        <v>#N/A</v>
      </c>
      <c r="K180" s="8" t="e">
        <f t="shared" si="32"/>
        <v>#N/A</v>
      </c>
      <c r="L180" s="4" t="e">
        <f t="shared" si="31"/>
        <v>#N/A</v>
      </c>
      <c r="M180" t="e">
        <f t="shared" si="27"/>
        <v>#N/A</v>
      </c>
      <c r="N180" t="e">
        <f t="shared" si="28"/>
        <v>#N/A</v>
      </c>
      <c r="O180" t="e">
        <f t="shared" si="29"/>
        <v>#N/A</v>
      </c>
    </row>
    <row r="181" spans="2:15" ht="15.75" thickBot="1" x14ac:dyDescent="0.3">
      <c r="B181" t="s">
        <v>0</v>
      </c>
      <c r="C181">
        <f t="shared" si="24"/>
        <v>51</v>
      </c>
      <c r="D181" t="str">
        <f t="shared" si="25"/>
        <v/>
      </c>
      <c r="E181">
        <f t="shared" si="24"/>
        <v>51</v>
      </c>
      <c r="F181" t="str">
        <f t="shared" si="26"/>
        <v/>
      </c>
      <c r="I181" s="79" t="e">
        <f t="shared" si="33"/>
        <v>#N/A</v>
      </c>
      <c r="J181" s="9" t="e">
        <f t="shared" si="30"/>
        <v>#N/A</v>
      </c>
      <c r="K181" s="9" t="str">
        <f t="shared" si="32"/>
        <v/>
      </c>
      <c r="L181" s="5" t="e">
        <f t="shared" si="31"/>
        <v>#N/A</v>
      </c>
      <c r="M181" t="e">
        <f t="shared" si="27"/>
        <v>#N/A</v>
      </c>
      <c r="N181" t="e">
        <f t="shared" si="28"/>
        <v>#N/A</v>
      </c>
      <c r="O181" t="e">
        <f t="shared" si="29"/>
        <v>#N/A</v>
      </c>
    </row>
    <row r="182" spans="2:15" x14ac:dyDescent="0.25">
      <c r="B182" t="s">
        <v>903</v>
      </c>
      <c r="C182">
        <f t="shared" si="24"/>
        <v>51</v>
      </c>
      <c r="D182" t="str">
        <f t="shared" si="25"/>
        <v/>
      </c>
      <c r="E182">
        <f t="shared" si="24"/>
        <v>51</v>
      </c>
      <c r="F182" t="str">
        <f t="shared" si="26"/>
        <v/>
      </c>
      <c r="I182" s="1" t="e">
        <f t="shared" si="33"/>
        <v>#N/A</v>
      </c>
      <c r="J182" s="6" t="e">
        <f t="shared" si="30"/>
        <v>#N/A</v>
      </c>
      <c r="K182" s="6" t="e">
        <f t="shared" si="32"/>
        <v>#N/A</v>
      </c>
      <c r="L182" s="2" t="e">
        <f t="shared" si="31"/>
        <v>#N/A</v>
      </c>
      <c r="M182" t="e">
        <f t="shared" si="27"/>
        <v>#N/A</v>
      </c>
      <c r="N182" t="e">
        <f t="shared" si="28"/>
        <v>#N/A</v>
      </c>
      <c r="O182" t="e">
        <f t="shared" si="29"/>
        <v>#N/A</v>
      </c>
    </row>
    <row r="183" spans="2:15" ht="15.75" thickBot="1" x14ac:dyDescent="0.3">
      <c r="B183" t="s">
        <v>904</v>
      </c>
      <c r="C183">
        <f t="shared" si="24"/>
        <v>51</v>
      </c>
      <c r="D183" t="str">
        <f t="shared" si="25"/>
        <v/>
      </c>
      <c r="E183">
        <f t="shared" si="24"/>
        <v>52</v>
      </c>
      <c r="F183" t="str">
        <f t="shared" si="26"/>
        <v>Georgia State</v>
      </c>
      <c r="I183" s="79" t="e">
        <f t="shared" si="33"/>
        <v>#N/A</v>
      </c>
      <c r="J183" s="7" t="e">
        <f t="shared" si="30"/>
        <v>#N/A</v>
      </c>
      <c r="K183" s="7" t="str">
        <f t="shared" si="32"/>
        <v/>
      </c>
      <c r="L183" s="3" t="e">
        <f t="shared" si="31"/>
        <v>#N/A</v>
      </c>
      <c r="M183" t="e">
        <f t="shared" si="27"/>
        <v>#N/A</v>
      </c>
      <c r="N183" t="e">
        <f t="shared" si="28"/>
        <v>#N/A</v>
      </c>
      <c r="O183" t="e">
        <f t="shared" si="29"/>
        <v>#N/A</v>
      </c>
    </row>
    <row r="184" spans="2:15" x14ac:dyDescent="0.25">
      <c r="B184">
        <v>62</v>
      </c>
      <c r="C184">
        <f t="shared" si="24"/>
        <v>52</v>
      </c>
      <c r="D184">
        <f t="shared" si="25"/>
        <v>62</v>
      </c>
      <c r="E184">
        <f t="shared" si="24"/>
        <v>52</v>
      </c>
      <c r="F184" t="str">
        <f t="shared" si="26"/>
        <v/>
      </c>
      <c r="I184" s="1" t="e">
        <f t="shared" si="33"/>
        <v>#N/A</v>
      </c>
      <c r="J184" s="8" t="e">
        <f t="shared" si="30"/>
        <v>#N/A</v>
      </c>
      <c r="K184" s="8" t="e">
        <f t="shared" si="32"/>
        <v>#N/A</v>
      </c>
      <c r="L184" s="4" t="e">
        <f t="shared" si="31"/>
        <v>#N/A</v>
      </c>
      <c r="M184" t="e">
        <f t="shared" si="27"/>
        <v>#N/A</v>
      </c>
      <c r="N184" t="e">
        <f t="shared" si="28"/>
        <v>#N/A</v>
      </c>
      <c r="O184" t="e">
        <f t="shared" si="29"/>
        <v>#N/A</v>
      </c>
    </row>
    <row r="185" spans="2:15" ht="15.75" thickBot="1" x14ac:dyDescent="0.3">
      <c r="B185" t="s">
        <v>808</v>
      </c>
      <c r="C185">
        <f t="shared" si="24"/>
        <v>52</v>
      </c>
      <c r="D185" t="str">
        <f t="shared" si="25"/>
        <v/>
      </c>
      <c r="E185">
        <f t="shared" si="24"/>
        <v>52</v>
      </c>
      <c r="F185" t="str">
        <f t="shared" si="26"/>
        <v/>
      </c>
      <c r="I185" s="79" t="e">
        <f t="shared" si="33"/>
        <v>#N/A</v>
      </c>
      <c r="J185" s="9" t="e">
        <f t="shared" si="30"/>
        <v>#N/A</v>
      </c>
      <c r="K185" s="9" t="str">
        <f t="shared" si="32"/>
        <v/>
      </c>
      <c r="L185" s="5" t="e">
        <f t="shared" si="31"/>
        <v>#N/A</v>
      </c>
      <c r="M185" t="e">
        <f t="shared" si="27"/>
        <v>#N/A</v>
      </c>
      <c r="N185" t="e">
        <f t="shared" si="28"/>
        <v>#N/A</v>
      </c>
      <c r="O185" t="e">
        <f t="shared" si="29"/>
        <v>#N/A</v>
      </c>
    </row>
    <row r="186" spans="2:15" x14ac:dyDescent="0.25">
      <c r="B186" t="s">
        <v>809</v>
      </c>
      <c r="C186">
        <f t="shared" si="24"/>
        <v>52</v>
      </c>
      <c r="D186" t="str">
        <f t="shared" si="25"/>
        <v/>
      </c>
      <c r="E186">
        <f t="shared" si="24"/>
        <v>53</v>
      </c>
      <c r="F186" t="str">
        <f t="shared" si="26"/>
        <v>Manhattan</v>
      </c>
      <c r="I186" s="1" t="e">
        <f t="shared" si="33"/>
        <v>#N/A</v>
      </c>
      <c r="J186" s="6" t="e">
        <f t="shared" si="30"/>
        <v>#N/A</v>
      </c>
      <c r="K186" s="6" t="e">
        <f t="shared" si="32"/>
        <v>#N/A</v>
      </c>
      <c r="L186" s="2" t="e">
        <f t="shared" si="31"/>
        <v>#N/A</v>
      </c>
      <c r="M186" t="e">
        <f t="shared" si="27"/>
        <v>#N/A</v>
      </c>
      <c r="N186" t="e">
        <f t="shared" si="28"/>
        <v>#N/A</v>
      </c>
      <c r="O186" t="e">
        <f t="shared" si="29"/>
        <v>#N/A</v>
      </c>
    </row>
    <row r="187" spans="2:15" ht="15.75" thickBot="1" x14ac:dyDescent="0.3">
      <c r="B187">
        <v>49</v>
      </c>
      <c r="C187">
        <f t="shared" si="24"/>
        <v>53</v>
      </c>
      <c r="D187">
        <f t="shared" si="25"/>
        <v>49</v>
      </c>
      <c r="E187">
        <f t="shared" si="24"/>
        <v>53</v>
      </c>
      <c r="F187" t="str">
        <f t="shared" si="26"/>
        <v/>
      </c>
      <c r="I187" s="79" t="e">
        <f t="shared" si="33"/>
        <v>#N/A</v>
      </c>
      <c r="J187" s="7" t="e">
        <f t="shared" si="30"/>
        <v>#N/A</v>
      </c>
      <c r="K187" s="7" t="str">
        <f t="shared" si="32"/>
        <v/>
      </c>
      <c r="L187" s="3" t="e">
        <f t="shared" si="31"/>
        <v>#N/A</v>
      </c>
      <c r="M187" t="e">
        <f t="shared" si="27"/>
        <v>#N/A</v>
      </c>
      <c r="N187" t="e">
        <f t="shared" si="28"/>
        <v>#N/A</v>
      </c>
      <c r="O187" t="e">
        <f t="shared" si="29"/>
        <v>#N/A</v>
      </c>
    </row>
    <row r="188" spans="2:15" x14ac:dyDescent="0.25">
      <c r="B188" t="s">
        <v>0</v>
      </c>
      <c r="C188">
        <f t="shared" si="24"/>
        <v>53</v>
      </c>
      <c r="D188" t="str">
        <f t="shared" si="25"/>
        <v/>
      </c>
      <c r="E188">
        <f t="shared" si="24"/>
        <v>53</v>
      </c>
      <c r="F188" t="str">
        <f t="shared" si="26"/>
        <v/>
      </c>
      <c r="I188" s="1" t="e">
        <f t="shared" si="33"/>
        <v>#N/A</v>
      </c>
      <c r="J188" s="8" t="e">
        <f t="shared" si="30"/>
        <v>#N/A</v>
      </c>
      <c r="K188" s="8" t="e">
        <f t="shared" si="32"/>
        <v>#N/A</v>
      </c>
      <c r="L188" s="4" t="e">
        <f t="shared" si="31"/>
        <v>#N/A</v>
      </c>
      <c r="M188" t="e">
        <f t="shared" si="27"/>
        <v>#N/A</v>
      </c>
      <c r="N188" t="e">
        <f t="shared" si="28"/>
        <v>#N/A</v>
      </c>
      <c r="O188" t="e">
        <f t="shared" si="29"/>
        <v>#N/A</v>
      </c>
    </row>
    <row r="189" spans="2:15" ht="15.75" thickBot="1" x14ac:dyDescent="0.3">
      <c r="B189" t="s">
        <v>812</v>
      </c>
      <c r="C189">
        <f t="shared" si="24"/>
        <v>53</v>
      </c>
      <c r="D189" t="str">
        <f t="shared" si="25"/>
        <v/>
      </c>
      <c r="E189">
        <f t="shared" si="24"/>
        <v>53</v>
      </c>
      <c r="F189" t="str">
        <f t="shared" si="26"/>
        <v/>
      </c>
      <c r="I189" s="79" t="e">
        <f t="shared" si="33"/>
        <v>#N/A</v>
      </c>
      <c r="J189" s="9" t="e">
        <f t="shared" si="30"/>
        <v>#N/A</v>
      </c>
      <c r="K189" s="9" t="str">
        <f t="shared" si="32"/>
        <v/>
      </c>
      <c r="L189" s="5" t="e">
        <f t="shared" si="31"/>
        <v>#N/A</v>
      </c>
      <c r="M189" t="e">
        <f t="shared" si="27"/>
        <v>#N/A</v>
      </c>
      <c r="N189" t="e">
        <f t="shared" si="28"/>
        <v>#N/A</v>
      </c>
      <c r="O189" t="e">
        <f t="shared" si="29"/>
        <v>#N/A</v>
      </c>
    </row>
    <row r="190" spans="2:15" x14ac:dyDescent="0.25">
      <c r="B190" t="s">
        <v>813</v>
      </c>
      <c r="C190">
        <f t="shared" si="24"/>
        <v>53</v>
      </c>
      <c r="D190" t="str">
        <f t="shared" si="25"/>
        <v/>
      </c>
      <c r="E190">
        <f t="shared" si="24"/>
        <v>54</v>
      </c>
      <c r="F190" t="str">
        <f t="shared" si="26"/>
        <v>Siena</v>
      </c>
      <c r="I190" s="1" t="e">
        <f t="shared" si="33"/>
        <v>#N/A</v>
      </c>
      <c r="J190" s="6" t="e">
        <f t="shared" si="30"/>
        <v>#N/A</v>
      </c>
      <c r="K190" s="6" t="e">
        <f t="shared" si="32"/>
        <v>#N/A</v>
      </c>
      <c r="L190" s="2" t="e">
        <f t="shared" si="31"/>
        <v>#N/A</v>
      </c>
      <c r="M190" t="e">
        <f t="shared" si="27"/>
        <v>#N/A</v>
      </c>
      <c r="N190" t="e">
        <f t="shared" si="28"/>
        <v>#N/A</v>
      </c>
      <c r="O190" t="e">
        <f t="shared" si="29"/>
        <v>#N/A</v>
      </c>
    </row>
    <row r="191" spans="2:15" ht="15.75" thickBot="1" x14ac:dyDescent="0.3">
      <c r="B191">
        <v>63</v>
      </c>
      <c r="C191">
        <f t="shared" si="24"/>
        <v>54</v>
      </c>
      <c r="D191">
        <f t="shared" si="25"/>
        <v>63</v>
      </c>
      <c r="E191">
        <f t="shared" si="24"/>
        <v>54</v>
      </c>
      <c r="F191" t="str">
        <f t="shared" si="26"/>
        <v/>
      </c>
      <c r="I191" s="79" t="e">
        <f t="shared" si="33"/>
        <v>#N/A</v>
      </c>
      <c r="J191" s="7" t="e">
        <f t="shared" si="30"/>
        <v>#N/A</v>
      </c>
      <c r="K191" s="7" t="str">
        <f t="shared" si="32"/>
        <v/>
      </c>
      <c r="L191" s="3" t="e">
        <f t="shared" si="31"/>
        <v>#N/A</v>
      </c>
      <c r="M191" t="e">
        <f t="shared" si="27"/>
        <v>#N/A</v>
      </c>
      <c r="N191" t="e">
        <f t="shared" si="28"/>
        <v>#N/A</v>
      </c>
      <c r="O191" t="e">
        <f t="shared" si="29"/>
        <v>#N/A</v>
      </c>
    </row>
    <row r="192" spans="2:15" x14ac:dyDescent="0.25">
      <c r="B192" t="s">
        <v>905</v>
      </c>
      <c r="C192">
        <f t="shared" si="24"/>
        <v>54</v>
      </c>
      <c r="D192" t="str">
        <f t="shared" si="25"/>
        <v/>
      </c>
      <c r="E192">
        <f t="shared" si="24"/>
        <v>54</v>
      </c>
      <c r="F192" t="str">
        <f t="shared" si="26"/>
        <v/>
      </c>
      <c r="I192" s="1" t="e">
        <f t="shared" si="33"/>
        <v>#N/A</v>
      </c>
      <c r="J192" s="8" t="e">
        <f t="shared" si="30"/>
        <v>#N/A</v>
      </c>
      <c r="K192" s="8" t="e">
        <f t="shared" si="32"/>
        <v>#N/A</v>
      </c>
      <c r="L192" s="4" t="e">
        <f t="shared" si="31"/>
        <v>#N/A</v>
      </c>
      <c r="M192" t="e">
        <f t="shared" si="27"/>
        <v>#N/A</v>
      </c>
      <c r="N192" t="e">
        <f t="shared" si="28"/>
        <v>#N/A</v>
      </c>
      <c r="O192" t="e">
        <f t="shared" si="29"/>
        <v>#N/A</v>
      </c>
    </row>
    <row r="193" spans="2:15" ht="15.75" thickBot="1" x14ac:dyDescent="0.3">
      <c r="B193" t="s">
        <v>906</v>
      </c>
      <c r="C193">
        <f t="shared" si="24"/>
        <v>54</v>
      </c>
      <c r="D193" t="str">
        <f t="shared" si="25"/>
        <v/>
      </c>
      <c r="E193">
        <f t="shared" si="24"/>
        <v>55</v>
      </c>
      <c r="F193" t="str">
        <f t="shared" si="26"/>
        <v>Boston College</v>
      </c>
      <c r="I193" s="79" t="e">
        <f t="shared" si="33"/>
        <v>#N/A</v>
      </c>
      <c r="J193" s="9" t="e">
        <f t="shared" si="30"/>
        <v>#N/A</v>
      </c>
      <c r="K193" s="9" t="str">
        <f t="shared" si="32"/>
        <v/>
      </c>
      <c r="L193" s="5" t="e">
        <f t="shared" si="31"/>
        <v>#N/A</v>
      </c>
      <c r="M193" t="e">
        <f t="shared" si="27"/>
        <v>#N/A</v>
      </c>
      <c r="N193" t="e">
        <f t="shared" si="28"/>
        <v>#N/A</v>
      </c>
      <c r="O193" t="e">
        <f t="shared" si="29"/>
        <v>#N/A</v>
      </c>
    </row>
    <row r="194" spans="2:15" x14ac:dyDescent="0.25">
      <c r="B194">
        <v>58</v>
      </c>
      <c r="C194">
        <f t="shared" si="24"/>
        <v>55</v>
      </c>
      <c r="D194">
        <f t="shared" si="25"/>
        <v>58</v>
      </c>
      <c r="E194">
        <f t="shared" si="24"/>
        <v>55</v>
      </c>
      <c r="F194" t="str">
        <f t="shared" si="26"/>
        <v/>
      </c>
      <c r="I194" s="1" t="e">
        <f t="shared" ref="I194:I199" si="34">IF(ISNUMBER(MATCH(VLOOKUP(ROW(A193),$E$2:$F$1000,2,0),AA:AA,0)),VLOOKUP(VLOOKUP(ROW(A193),$E$2:$F$1000,2,0),AA:AB,2,0),VLOOKUP(ROW(A193),$E$2:$F$1000,2,0))</f>
        <v>#N/A</v>
      </c>
      <c r="J194" s="6" t="e">
        <f t="shared" si="30"/>
        <v>#N/A</v>
      </c>
      <c r="K194" s="6" t="e">
        <f t="shared" si="32"/>
        <v>#N/A</v>
      </c>
      <c r="L194" s="2" t="e">
        <f t="shared" si="31"/>
        <v>#N/A</v>
      </c>
      <c r="M194" t="e">
        <f t="shared" si="27"/>
        <v>#N/A</v>
      </c>
      <c r="N194" t="e">
        <f t="shared" si="28"/>
        <v>#N/A</v>
      </c>
      <c r="O194" t="e">
        <f t="shared" si="29"/>
        <v>#N/A</v>
      </c>
    </row>
    <row r="195" spans="2:15" ht="15.75" thickBot="1" x14ac:dyDescent="0.3">
      <c r="B195" t="s">
        <v>0</v>
      </c>
      <c r="C195">
        <f t="shared" ref="C195:E258" si="35">IF(ISNUMBER(CODE(D195)),C194+1,C194)</f>
        <v>55</v>
      </c>
      <c r="D195" t="str">
        <f t="shared" ref="D195:D250" si="36">IF(ISNUMBER(B195),IF(B195&gt;=0,B195,""),"")</f>
        <v/>
      </c>
      <c r="E195">
        <f t="shared" si="35"/>
        <v>55</v>
      </c>
      <c r="F195" t="str">
        <f t="shared" ref="F195:F250" si="37">IF(ISNUMBER(CODE(D196)),B195,"")</f>
        <v/>
      </c>
      <c r="I195" s="79" t="e">
        <f t="shared" si="34"/>
        <v>#N/A</v>
      </c>
      <c r="J195" s="7" t="e">
        <f t="shared" si="30"/>
        <v>#N/A</v>
      </c>
      <c r="K195" s="7" t="str">
        <f t="shared" si="32"/>
        <v/>
      </c>
      <c r="L195" s="3" t="e">
        <f t="shared" si="31"/>
        <v>#N/A</v>
      </c>
      <c r="M195" t="e">
        <f t="shared" ref="M195:M199" si="38">IF(ISEVEN(ROW()),I195&amp;" @ "&amp;I196,M194)</f>
        <v>#N/A</v>
      </c>
      <c r="N195" t="e">
        <f t="shared" ref="N195:N199" si="39">IF(J195&gt;0,I195&amp;" +"&amp;J195,I195&amp;" "&amp;J195)</f>
        <v>#N/A</v>
      </c>
      <c r="O195" t="e">
        <f t="shared" ref="O195:O199" si="40">IF(ISEVEN(ROW()),L195+L196,O194)</f>
        <v>#N/A</v>
      </c>
    </row>
    <row r="196" spans="2:15" x14ac:dyDescent="0.25">
      <c r="B196" t="s">
        <v>907</v>
      </c>
      <c r="C196">
        <f t="shared" si="35"/>
        <v>55</v>
      </c>
      <c r="D196" t="str">
        <f t="shared" si="36"/>
        <v/>
      </c>
      <c r="E196">
        <f t="shared" si="35"/>
        <v>55</v>
      </c>
      <c r="F196" t="str">
        <f t="shared" si="37"/>
        <v/>
      </c>
      <c r="I196" s="1" t="e">
        <f t="shared" si="34"/>
        <v>#N/A</v>
      </c>
      <c r="J196" s="8" t="e">
        <f t="shared" si="30"/>
        <v>#N/A</v>
      </c>
      <c r="K196" s="8" t="e">
        <f t="shared" si="32"/>
        <v>#N/A</v>
      </c>
      <c r="L196" s="4" t="e">
        <f t="shared" si="31"/>
        <v>#N/A</v>
      </c>
      <c r="M196" t="e">
        <f t="shared" si="38"/>
        <v>#N/A</v>
      </c>
      <c r="N196" t="e">
        <f t="shared" si="39"/>
        <v>#N/A</v>
      </c>
      <c r="O196" t="e">
        <f t="shared" si="40"/>
        <v>#N/A</v>
      </c>
    </row>
    <row r="197" spans="2:15" ht="15.75" thickBot="1" x14ac:dyDescent="0.3">
      <c r="B197" t="s">
        <v>908</v>
      </c>
      <c r="C197">
        <f t="shared" si="35"/>
        <v>55</v>
      </c>
      <c r="D197" t="str">
        <f t="shared" si="36"/>
        <v/>
      </c>
      <c r="E197">
        <f t="shared" si="35"/>
        <v>56</v>
      </c>
      <c r="F197" t="str">
        <f t="shared" si="37"/>
        <v>Notre Dame</v>
      </c>
      <c r="I197" s="79" t="e">
        <f t="shared" si="34"/>
        <v>#N/A</v>
      </c>
      <c r="J197" s="9" t="e">
        <f t="shared" si="30"/>
        <v>#N/A</v>
      </c>
      <c r="K197" s="9" t="str">
        <f t="shared" si="32"/>
        <v/>
      </c>
      <c r="L197" s="5" t="e">
        <f t="shared" si="31"/>
        <v>#N/A</v>
      </c>
      <c r="M197" t="e">
        <f t="shared" si="38"/>
        <v>#N/A</v>
      </c>
      <c r="N197" t="e">
        <f t="shared" si="39"/>
        <v>#N/A</v>
      </c>
      <c r="O197" t="e">
        <f t="shared" si="40"/>
        <v>#N/A</v>
      </c>
    </row>
    <row r="198" spans="2:15" x14ac:dyDescent="0.25">
      <c r="B198">
        <v>80</v>
      </c>
      <c r="C198">
        <f t="shared" si="35"/>
        <v>56</v>
      </c>
      <c r="D198">
        <f t="shared" si="36"/>
        <v>80</v>
      </c>
      <c r="E198">
        <f t="shared" si="35"/>
        <v>56</v>
      </c>
      <c r="F198" t="str">
        <f t="shared" si="37"/>
        <v/>
      </c>
      <c r="I198" s="1" t="e">
        <f t="shared" si="34"/>
        <v>#N/A</v>
      </c>
      <c r="J198" s="6" t="e">
        <f>IF(ISEVEN(ROW()),L199-L198,L197-L198)</f>
        <v>#N/A</v>
      </c>
      <c r="K198" s="6" t="e">
        <f t="shared" si="32"/>
        <v>#N/A</v>
      </c>
      <c r="L198" s="2" t="e">
        <f>VLOOKUP(ROW(A197),$C$2:$F$1000,2,0)</f>
        <v>#N/A</v>
      </c>
      <c r="M198" t="e">
        <f t="shared" si="38"/>
        <v>#N/A</v>
      </c>
      <c r="N198" t="e">
        <f t="shared" si="39"/>
        <v>#N/A</v>
      </c>
      <c r="O198" t="e">
        <f t="shared" si="40"/>
        <v>#N/A</v>
      </c>
    </row>
    <row r="199" spans="2:15" ht="15.75" thickBot="1" x14ac:dyDescent="0.3">
      <c r="B199" t="s">
        <v>909</v>
      </c>
      <c r="C199">
        <f t="shared" si="35"/>
        <v>56</v>
      </c>
      <c r="D199" t="str">
        <f t="shared" si="36"/>
        <v/>
      </c>
      <c r="E199">
        <f t="shared" si="35"/>
        <v>56</v>
      </c>
      <c r="F199" t="str">
        <f t="shared" si="37"/>
        <v/>
      </c>
      <c r="I199" s="79" t="e">
        <f t="shared" si="34"/>
        <v>#N/A</v>
      </c>
      <c r="J199" s="7" t="e">
        <f>IF(ISEVEN(ROW()),L200-L199,L198-L199)</f>
        <v>#N/A</v>
      </c>
      <c r="K199" s="7" t="str">
        <f t="shared" si="32"/>
        <v/>
      </c>
      <c r="L199" s="3" t="e">
        <f>VLOOKUP(ROW(A198),$C$2:$F$1000,2,0)</f>
        <v>#N/A</v>
      </c>
      <c r="M199" t="e">
        <f t="shared" si="38"/>
        <v>#N/A</v>
      </c>
      <c r="N199" t="e">
        <f t="shared" si="39"/>
        <v>#N/A</v>
      </c>
      <c r="O199" t="e">
        <f t="shared" si="40"/>
        <v>#N/A</v>
      </c>
    </row>
    <row r="200" spans="2:15" x14ac:dyDescent="0.25">
      <c r="B200" t="s">
        <v>910</v>
      </c>
      <c r="C200">
        <f t="shared" si="35"/>
        <v>56</v>
      </c>
      <c r="D200" t="str">
        <f t="shared" si="36"/>
        <v/>
      </c>
      <c r="E200">
        <f t="shared" si="35"/>
        <v>57</v>
      </c>
      <c r="F200" t="str">
        <f t="shared" si="37"/>
        <v>Iowa State</v>
      </c>
    </row>
    <row r="201" spans="2:15" x14ac:dyDescent="0.25">
      <c r="B201">
        <v>71</v>
      </c>
      <c r="C201">
        <f t="shared" si="35"/>
        <v>57</v>
      </c>
      <c r="D201">
        <f t="shared" si="36"/>
        <v>71</v>
      </c>
      <c r="E201">
        <f t="shared" si="35"/>
        <v>57</v>
      </c>
      <c r="F201" t="str">
        <f t="shared" si="37"/>
        <v/>
      </c>
    </row>
    <row r="202" spans="2:15" x14ac:dyDescent="0.25">
      <c r="B202" t="s">
        <v>0</v>
      </c>
      <c r="C202">
        <f t="shared" si="35"/>
        <v>57</v>
      </c>
      <c r="D202" t="str">
        <f t="shared" si="36"/>
        <v/>
      </c>
      <c r="E202">
        <f t="shared" si="35"/>
        <v>57</v>
      </c>
      <c r="F202" t="str">
        <f t="shared" si="37"/>
        <v/>
      </c>
    </row>
    <row r="203" spans="2:15" x14ac:dyDescent="0.25">
      <c r="B203" t="s">
        <v>911</v>
      </c>
      <c r="C203">
        <f t="shared" si="35"/>
        <v>57</v>
      </c>
      <c r="D203" t="str">
        <f t="shared" si="36"/>
        <v/>
      </c>
      <c r="E203">
        <f t="shared" si="35"/>
        <v>57</v>
      </c>
      <c r="F203" t="str">
        <f t="shared" si="37"/>
        <v/>
      </c>
    </row>
    <row r="204" spans="2:15" x14ac:dyDescent="0.25">
      <c r="B204" t="s">
        <v>912</v>
      </c>
      <c r="C204">
        <f t="shared" si="35"/>
        <v>57</v>
      </c>
      <c r="D204" t="str">
        <f t="shared" si="36"/>
        <v/>
      </c>
      <c r="E204">
        <f t="shared" si="35"/>
        <v>58</v>
      </c>
      <c r="F204" t="str">
        <f t="shared" si="37"/>
        <v>Oklahoma State</v>
      </c>
    </row>
    <row r="205" spans="2:15" x14ac:dyDescent="0.25">
      <c r="B205">
        <v>72</v>
      </c>
      <c r="C205">
        <f t="shared" si="35"/>
        <v>58</v>
      </c>
      <c r="D205">
        <f t="shared" si="36"/>
        <v>72</v>
      </c>
      <c r="E205">
        <f t="shared" si="35"/>
        <v>58</v>
      </c>
      <c r="F205" t="str">
        <f t="shared" si="37"/>
        <v/>
      </c>
    </row>
    <row r="206" spans="2:15" x14ac:dyDescent="0.25">
      <c r="B206" t="s">
        <v>913</v>
      </c>
      <c r="C206">
        <f t="shared" si="35"/>
        <v>58</v>
      </c>
      <c r="D206" t="str">
        <f t="shared" si="36"/>
        <v/>
      </c>
      <c r="E206">
        <f t="shared" si="35"/>
        <v>58</v>
      </c>
      <c r="F206" t="str">
        <f t="shared" si="37"/>
        <v/>
      </c>
    </row>
    <row r="207" spans="2:15" x14ac:dyDescent="0.25">
      <c r="B207" t="s">
        <v>641</v>
      </c>
      <c r="C207">
        <f t="shared" si="35"/>
        <v>58</v>
      </c>
      <c r="D207" t="str">
        <f t="shared" si="36"/>
        <v/>
      </c>
      <c r="E207">
        <f t="shared" si="35"/>
        <v>59</v>
      </c>
      <c r="F207" t="str">
        <f t="shared" si="37"/>
        <v>St John's</v>
      </c>
    </row>
    <row r="208" spans="2:15" x14ac:dyDescent="0.25">
      <c r="B208">
        <v>75</v>
      </c>
      <c r="C208">
        <f t="shared" si="35"/>
        <v>59</v>
      </c>
      <c r="D208">
        <f t="shared" si="36"/>
        <v>75</v>
      </c>
      <c r="E208">
        <f t="shared" si="35"/>
        <v>59</v>
      </c>
      <c r="F208" t="str">
        <f t="shared" si="37"/>
        <v/>
      </c>
    </row>
    <row r="209" spans="2:6" x14ac:dyDescent="0.25">
      <c r="B209" t="s">
        <v>0</v>
      </c>
      <c r="C209">
        <f t="shared" si="35"/>
        <v>59</v>
      </c>
      <c r="D209" t="str">
        <f t="shared" si="36"/>
        <v/>
      </c>
      <c r="E209">
        <f t="shared" si="35"/>
        <v>59</v>
      </c>
      <c r="F209" t="str">
        <f t="shared" si="37"/>
        <v/>
      </c>
    </row>
    <row r="210" spans="2:6" x14ac:dyDescent="0.25">
      <c r="B210" t="s">
        <v>914</v>
      </c>
      <c r="C210">
        <f t="shared" si="35"/>
        <v>59</v>
      </c>
      <c r="D210" t="str">
        <f t="shared" si="36"/>
        <v/>
      </c>
      <c r="E210">
        <f t="shared" si="35"/>
        <v>59</v>
      </c>
      <c r="F210" t="str">
        <f t="shared" si="37"/>
        <v/>
      </c>
    </row>
    <row r="211" spans="2:6" x14ac:dyDescent="0.25">
      <c r="B211" t="s">
        <v>915</v>
      </c>
      <c r="C211">
        <f t="shared" si="35"/>
        <v>59</v>
      </c>
      <c r="D211" t="str">
        <f t="shared" si="36"/>
        <v/>
      </c>
      <c r="E211">
        <f t="shared" si="35"/>
        <v>60</v>
      </c>
      <c r="F211" t="str">
        <f t="shared" si="37"/>
        <v>Georgetown</v>
      </c>
    </row>
    <row r="212" spans="2:6" x14ac:dyDescent="0.25">
      <c r="B212">
        <v>62</v>
      </c>
      <c r="C212">
        <f t="shared" si="35"/>
        <v>60</v>
      </c>
      <c r="D212">
        <f t="shared" si="36"/>
        <v>62</v>
      </c>
      <c r="E212">
        <f t="shared" si="35"/>
        <v>60</v>
      </c>
      <c r="F212" t="str">
        <f t="shared" si="37"/>
        <v/>
      </c>
    </row>
    <row r="213" spans="2:6" x14ac:dyDescent="0.25">
      <c r="B213" t="s">
        <v>916</v>
      </c>
      <c r="C213">
        <f t="shared" si="35"/>
        <v>60</v>
      </c>
      <c r="D213" t="str">
        <f t="shared" si="36"/>
        <v/>
      </c>
      <c r="E213">
        <f t="shared" si="35"/>
        <v>60</v>
      </c>
      <c r="F213" t="str">
        <f t="shared" si="37"/>
        <v/>
      </c>
    </row>
    <row r="214" spans="2:6" x14ac:dyDescent="0.25">
      <c r="B214" t="s">
        <v>917</v>
      </c>
      <c r="C214">
        <f t="shared" si="35"/>
        <v>60</v>
      </c>
      <c r="D214" t="str">
        <f t="shared" si="36"/>
        <v/>
      </c>
      <c r="E214">
        <f t="shared" si="35"/>
        <v>61</v>
      </c>
      <c r="F214" t="str">
        <f t="shared" si="37"/>
        <v>Georgia</v>
      </c>
    </row>
    <row r="215" spans="2:6" x14ac:dyDescent="0.25">
      <c r="B215">
        <v>81</v>
      </c>
      <c r="C215">
        <f t="shared" si="35"/>
        <v>61</v>
      </c>
      <c r="D215">
        <f t="shared" si="36"/>
        <v>81</v>
      </c>
      <c r="E215">
        <f t="shared" si="35"/>
        <v>61</v>
      </c>
      <c r="F215" t="str">
        <f t="shared" si="37"/>
        <v/>
      </c>
    </row>
    <row r="216" spans="2:6" x14ac:dyDescent="0.25">
      <c r="B216" t="s">
        <v>0</v>
      </c>
      <c r="C216">
        <f t="shared" si="35"/>
        <v>61</v>
      </c>
      <c r="D216" t="str">
        <f t="shared" si="36"/>
        <v/>
      </c>
      <c r="E216">
        <f t="shared" si="35"/>
        <v>61</v>
      </c>
      <c r="F216" t="str">
        <f t="shared" si="37"/>
        <v/>
      </c>
    </row>
    <row r="217" spans="2:6" x14ac:dyDescent="0.25">
      <c r="B217" t="s">
        <v>918</v>
      </c>
      <c r="C217">
        <f t="shared" si="35"/>
        <v>61</v>
      </c>
      <c r="D217" t="str">
        <f t="shared" si="36"/>
        <v/>
      </c>
      <c r="E217">
        <f t="shared" si="35"/>
        <v>61</v>
      </c>
      <c r="F217" t="str">
        <f t="shared" si="37"/>
        <v/>
      </c>
    </row>
    <row r="218" spans="2:6" x14ac:dyDescent="0.25">
      <c r="B218" t="s">
        <v>618</v>
      </c>
      <c r="C218">
        <f t="shared" si="35"/>
        <v>61</v>
      </c>
      <c r="D218" t="str">
        <f t="shared" si="36"/>
        <v/>
      </c>
      <c r="E218">
        <f t="shared" si="35"/>
        <v>62</v>
      </c>
      <c r="F218" t="str">
        <f t="shared" si="37"/>
        <v>Ole Miss</v>
      </c>
    </row>
    <row r="219" spans="2:6" x14ac:dyDescent="0.25">
      <c r="B219">
        <v>63</v>
      </c>
      <c r="C219">
        <f t="shared" si="35"/>
        <v>62</v>
      </c>
      <c r="D219">
        <f t="shared" si="36"/>
        <v>63</v>
      </c>
      <c r="E219">
        <f t="shared" si="35"/>
        <v>62</v>
      </c>
      <c r="F219" t="str">
        <f t="shared" si="37"/>
        <v/>
      </c>
    </row>
    <row r="220" spans="2:6" x14ac:dyDescent="0.25">
      <c r="B220" t="s">
        <v>919</v>
      </c>
      <c r="C220">
        <f t="shared" si="35"/>
        <v>62</v>
      </c>
      <c r="D220" t="str">
        <f t="shared" si="36"/>
        <v/>
      </c>
      <c r="E220">
        <f t="shared" si="35"/>
        <v>62</v>
      </c>
      <c r="F220" t="str">
        <f t="shared" si="37"/>
        <v/>
      </c>
    </row>
    <row r="221" spans="2:6" x14ac:dyDescent="0.25">
      <c r="B221" t="s">
        <v>920</v>
      </c>
      <c r="C221">
        <f t="shared" si="35"/>
        <v>62</v>
      </c>
      <c r="D221" t="str">
        <f t="shared" si="36"/>
        <v/>
      </c>
      <c r="E221">
        <f t="shared" si="35"/>
        <v>63</v>
      </c>
      <c r="F221" t="str">
        <f t="shared" si="37"/>
        <v>Florida Atlantic</v>
      </c>
    </row>
    <row r="222" spans="2:6" x14ac:dyDescent="0.25">
      <c r="B222">
        <v>66</v>
      </c>
      <c r="C222">
        <f t="shared" si="35"/>
        <v>63</v>
      </c>
      <c r="D222">
        <f t="shared" si="36"/>
        <v>66</v>
      </c>
      <c r="E222">
        <f t="shared" si="35"/>
        <v>63</v>
      </c>
      <c r="F222" t="str">
        <f t="shared" si="37"/>
        <v/>
      </c>
    </row>
    <row r="223" spans="2:6" x14ac:dyDescent="0.25">
      <c r="B223" t="s">
        <v>0</v>
      </c>
      <c r="C223">
        <f t="shared" si="35"/>
        <v>63</v>
      </c>
      <c r="D223" t="str">
        <f t="shared" si="36"/>
        <v/>
      </c>
      <c r="E223">
        <f t="shared" si="35"/>
        <v>63</v>
      </c>
      <c r="F223" t="str">
        <f t="shared" si="37"/>
        <v/>
      </c>
    </row>
    <row r="224" spans="2:6" x14ac:dyDescent="0.25">
      <c r="B224" t="s">
        <v>921</v>
      </c>
      <c r="C224">
        <f t="shared" si="35"/>
        <v>63</v>
      </c>
      <c r="D224" t="str">
        <f t="shared" si="36"/>
        <v/>
      </c>
      <c r="E224">
        <f t="shared" si="35"/>
        <v>63</v>
      </c>
      <c r="F224" t="str">
        <f t="shared" si="37"/>
        <v/>
      </c>
    </row>
    <row r="225" spans="2:6" x14ac:dyDescent="0.25">
      <c r="B225" t="s">
        <v>922</v>
      </c>
      <c r="C225">
        <f t="shared" si="35"/>
        <v>63</v>
      </c>
      <c r="D225" t="str">
        <f t="shared" si="36"/>
        <v/>
      </c>
      <c r="E225">
        <f t="shared" si="35"/>
        <v>64</v>
      </c>
      <c r="F225" t="str">
        <f t="shared" si="37"/>
        <v>Old Dominion</v>
      </c>
    </row>
    <row r="226" spans="2:6" x14ac:dyDescent="0.25">
      <c r="B226">
        <v>56</v>
      </c>
      <c r="C226">
        <f t="shared" si="35"/>
        <v>64</v>
      </c>
      <c r="D226">
        <f t="shared" si="36"/>
        <v>56</v>
      </c>
      <c r="E226">
        <f t="shared" si="35"/>
        <v>64</v>
      </c>
      <c r="F226" t="str">
        <f t="shared" si="37"/>
        <v/>
      </c>
    </row>
    <row r="227" spans="2:6" x14ac:dyDescent="0.25">
      <c r="B227" t="s">
        <v>923</v>
      </c>
      <c r="C227">
        <f t="shared" si="35"/>
        <v>64</v>
      </c>
      <c r="D227" t="str">
        <f t="shared" si="36"/>
        <v/>
      </c>
      <c r="E227">
        <f t="shared" si="35"/>
        <v>64</v>
      </c>
      <c r="F227" t="str">
        <f t="shared" si="37"/>
        <v/>
      </c>
    </row>
    <row r="228" spans="2:6" x14ac:dyDescent="0.25">
      <c r="B228" t="s">
        <v>750</v>
      </c>
      <c r="C228">
        <f t="shared" si="35"/>
        <v>64</v>
      </c>
      <c r="D228" t="str">
        <f t="shared" si="36"/>
        <v/>
      </c>
      <c r="E228">
        <f t="shared" si="35"/>
        <v>65</v>
      </c>
      <c r="F228" t="str">
        <f t="shared" si="37"/>
        <v>Boston U</v>
      </c>
    </row>
    <row r="229" spans="2:6" x14ac:dyDescent="0.25">
      <c r="B229">
        <v>64</v>
      </c>
      <c r="C229">
        <f t="shared" si="35"/>
        <v>65</v>
      </c>
      <c r="D229">
        <f t="shared" si="36"/>
        <v>64</v>
      </c>
      <c r="E229">
        <f t="shared" si="35"/>
        <v>65</v>
      </c>
      <c r="F229" t="str">
        <f t="shared" si="37"/>
        <v/>
      </c>
    </row>
    <row r="230" spans="2:6" x14ac:dyDescent="0.25">
      <c r="B230" t="s">
        <v>0</v>
      </c>
      <c r="C230">
        <f t="shared" si="35"/>
        <v>65</v>
      </c>
      <c r="D230" t="str">
        <f t="shared" si="36"/>
        <v/>
      </c>
      <c r="E230">
        <f t="shared" si="35"/>
        <v>65</v>
      </c>
      <c r="F230" t="str">
        <f t="shared" si="37"/>
        <v/>
      </c>
    </row>
    <row r="231" spans="2:6" x14ac:dyDescent="0.25">
      <c r="B231" t="s">
        <v>924</v>
      </c>
      <c r="C231">
        <f t="shared" si="35"/>
        <v>65</v>
      </c>
      <c r="D231" t="str">
        <f t="shared" si="36"/>
        <v/>
      </c>
      <c r="E231">
        <f t="shared" si="35"/>
        <v>65</v>
      </c>
      <c r="F231" t="str">
        <f t="shared" si="37"/>
        <v/>
      </c>
    </row>
    <row r="232" spans="2:6" x14ac:dyDescent="0.25">
      <c r="B232" t="s">
        <v>925</v>
      </c>
      <c r="C232">
        <f t="shared" si="35"/>
        <v>65</v>
      </c>
      <c r="D232" t="str">
        <f t="shared" si="36"/>
        <v/>
      </c>
      <c r="E232">
        <f t="shared" si="35"/>
        <v>66</v>
      </c>
      <c r="F232" t="str">
        <f t="shared" si="37"/>
        <v>Colgate</v>
      </c>
    </row>
    <row r="233" spans="2:6" x14ac:dyDescent="0.25">
      <c r="B233">
        <v>61</v>
      </c>
      <c r="C233">
        <f t="shared" si="35"/>
        <v>66</v>
      </c>
      <c r="D233">
        <f t="shared" si="36"/>
        <v>61</v>
      </c>
      <c r="E233">
        <f t="shared" si="35"/>
        <v>66</v>
      </c>
      <c r="F233" t="str">
        <f t="shared" si="37"/>
        <v/>
      </c>
    </row>
    <row r="234" spans="2:6" x14ac:dyDescent="0.25">
      <c r="B234" t="s">
        <v>926</v>
      </c>
      <c r="C234">
        <f t="shared" si="35"/>
        <v>66</v>
      </c>
      <c r="D234" t="str">
        <f t="shared" si="36"/>
        <v/>
      </c>
      <c r="E234">
        <f t="shared" si="35"/>
        <v>66</v>
      </c>
      <c r="F234" t="str">
        <f t="shared" si="37"/>
        <v/>
      </c>
    </row>
    <row r="235" spans="2:6" x14ac:dyDescent="0.25">
      <c r="B235" t="s">
        <v>927</v>
      </c>
      <c r="C235">
        <f t="shared" si="35"/>
        <v>66</v>
      </c>
      <c r="D235" t="str">
        <f t="shared" si="36"/>
        <v/>
      </c>
      <c r="E235">
        <f t="shared" si="35"/>
        <v>66</v>
      </c>
      <c r="F235" t="str">
        <f t="shared" si="37"/>
        <v/>
      </c>
    </row>
    <row r="236" spans="2:6" x14ac:dyDescent="0.25">
      <c r="B236">
        <v>76</v>
      </c>
      <c r="C236">
        <f t="shared" si="35"/>
        <v>66</v>
      </c>
      <c r="D236" t="str">
        <f>IF(ISNUMBER(#REF!),IF(#REF!&gt;=0,#REF!,""),"")</f>
        <v/>
      </c>
      <c r="E236">
        <f t="shared" si="35"/>
        <v>66</v>
      </c>
      <c r="F236" t="str">
        <f>IF(ISNUMBER(CODE(D237)),#REF!,"")</f>
        <v/>
      </c>
    </row>
    <row r="237" spans="2:6" x14ac:dyDescent="0.25">
      <c r="B237" t="s">
        <v>0</v>
      </c>
      <c r="C237">
        <f t="shared" si="35"/>
        <v>66</v>
      </c>
      <c r="D237" t="str">
        <f>IF(ISNUMBER(#REF!),IF(#REF!&gt;=0,#REF!,""),"")</f>
        <v/>
      </c>
      <c r="E237">
        <f t="shared" si="35"/>
        <v>66</v>
      </c>
      <c r="F237" t="str">
        <f>IF(ISNUMBER(CODE(D238)),#REF!,"")</f>
        <v/>
      </c>
    </row>
    <row r="238" spans="2:6" x14ac:dyDescent="0.25">
      <c r="B238" t="s">
        <v>928</v>
      </c>
      <c r="C238">
        <f t="shared" si="35"/>
        <v>66</v>
      </c>
      <c r="D238" t="str">
        <f>IF(ISNUMBER(#REF!),IF(#REF!&gt;=0,#REF!,""),"")</f>
        <v/>
      </c>
      <c r="E238">
        <f t="shared" si="35"/>
        <v>66</v>
      </c>
      <c r="F238" t="str">
        <f>IF(ISNUMBER(CODE(D239)),#REF!,"")</f>
        <v/>
      </c>
    </row>
    <row r="239" spans="2:6" x14ac:dyDescent="0.25">
      <c r="B239" t="s">
        <v>676</v>
      </c>
      <c r="C239">
        <f t="shared" si="35"/>
        <v>66</v>
      </c>
      <c r="D239" t="str">
        <f>IF(ISNUMBER(#REF!),IF(#REF!&gt;=0,#REF!,""),"")</f>
        <v/>
      </c>
      <c r="E239">
        <f t="shared" si="35"/>
        <v>66</v>
      </c>
      <c r="F239" t="str">
        <f>IF(ISNUMBER(CODE(D240)),#REF!,"")</f>
        <v/>
      </c>
    </row>
    <row r="240" spans="2:6" x14ac:dyDescent="0.25">
      <c r="B240">
        <v>85</v>
      </c>
      <c r="C240">
        <f t="shared" si="35"/>
        <v>66</v>
      </c>
      <c r="D240" t="str">
        <f>IF(ISNUMBER(#REF!),IF(#REF!&gt;=0,#REF!,""),"")</f>
        <v/>
      </c>
      <c r="E240">
        <f t="shared" si="35"/>
        <v>66</v>
      </c>
      <c r="F240" t="str">
        <f>IF(ISNUMBER(CODE(D241)),#REF!,"")</f>
        <v/>
      </c>
    </row>
    <row r="241" spans="3:6" x14ac:dyDescent="0.25">
      <c r="C241">
        <f t="shared" si="35"/>
        <v>66</v>
      </c>
      <c r="D241" t="str">
        <f>IF(ISNUMBER(#REF!),IF(#REF!&gt;=0,#REF!,""),"")</f>
        <v/>
      </c>
      <c r="E241">
        <f t="shared" si="35"/>
        <v>66</v>
      </c>
      <c r="F241" t="str">
        <f>IF(ISNUMBER(CODE(D242)),#REF!,"")</f>
        <v/>
      </c>
    </row>
    <row r="242" spans="3:6" x14ac:dyDescent="0.25">
      <c r="C242">
        <f t="shared" si="35"/>
        <v>66</v>
      </c>
      <c r="D242" t="str">
        <f>IF(ISNUMBER(#REF!),IF(#REF!&gt;=0,#REF!,""),"")</f>
        <v/>
      </c>
      <c r="E242">
        <f t="shared" si="35"/>
        <v>66</v>
      </c>
      <c r="F242" t="str">
        <f>IF(ISNUMBER(CODE(D243)),#REF!,"")</f>
        <v/>
      </c>
    </row>
    <row r="243" spans="3:6" x14ac:dyDescent="0.25">
      <c r="C243">
        <f t="shared" si="35"/>
        <v>66</v>
      </c>
      <c r="D243" t="str">
        <f>IF(ISNUMBER(#REF!),IF(#REF!&gt;=0,#REF!,""),"")</f>
        <v/>
      </c>
      <c r="E243">
        <f t="shared" si="35"/>
        <v>66</v>
      </c>
      <c r="F243" t="str">
        <f>IF(ISNUMBER(CODE(D244)),#REF!,"")</f>
        <v/>
      </c>
    </row>
    <row r="244" spans="3:6" x14ac:dyDescent="0.25">
      <c r="C244">
        <f t="shared" si="35"/>
        <v>66</v>
      </c>
      <c r="D244" t="str">
        <f>IF(ISNUMBER(#REF!),IF(#REF!&gt;=0,#REF!,""),"")</f>
        <v/>
      </c>
      <c r="E244">
        <f t="shared" si="35"/>
        <v>66</v>
      </c>
      <c r="F244" t="str">
        <f>IF(ISNUMBER(CODE(D245)),#REF!,"")</f>
        <v/>
      </c>
    </row>
    <row r="245" spans="3:6" x14ac:dyDescent="0.25">
      <c r="C245">
        <f t="shared" si="35"/>
        <v>66</v>
      </c>
      <c r="D245" t="str">
        <f>IF(ISNUMBER(#REF!),IF(#REF!&gt;=0,#REF!,""),"")</f>
        <v/>
      </c>
      <c r="E245">
        <f t="shared" si="35"/>
        <v>66</v>
      </c>
      <c r="F245" t="str">
        <f>IF(ISNUMBER(CODE(D246)),#REF!,"")</f>
        <v/>
      </c>
    </row>
    <row r="246" spans="3:6" x14ac:dyDescent="0.25">
      <c r="C246">
        <f t="shared" si="35"/>
        <v>66</v>
      </c>
      <c r="D246" t="str">
        <f>IF(ISNUMBER(#REF!),IF(#REF!&gt;=0,#REF!,""),"")</f>
        <v/>
      </c>
      <c r="E246">
        <f t="shared" si="35"/>
        <v>66</v>
      </c>
      <c r="F246" t="str">
        <f>IF(ISNUMBER(CODE(D247)),#REF!,"")</f>
        <v/>
      </c>
    </row>
    <row r="247" spans="3:6" x14ac:dyDescent="0.25">
      <c r="C247">
        <f t="shared" si="35"/>
        <v>66</v>
      </c>
      <c r="D247" t="str">
        <f>IF(ISNUMBER(#REF!),IF(#REF!&gt;=0,#REF!,""),"")</f>
        <v/>
      </c>
      <c r="E247">
        <f t="shared" si="35"/>
        <v>66</v>
      </c>
      <c r="F247" t="str">
        <f>IF(ISNUMBER(CODE(D248)),#REF!,"")</f>
        <v/>
      </c>
    </row>
    <row r="248" spans="3:6" x14ac:dyDescent="0.25">
      <c r="C248">
        <f t="shared" si="35"/>
        <v>66</v>
      </c>
      <c r="D248" t="str">
        <f>IF(ISNUMBER(#REF!),IF(#REF!&gt;=0,#REF!,""),"")</f>
        <v/>
      </c>
      <c r="E248">
        <f t="shared" si="35"/>
        <v>66</v>
      </c>
      <c r="F248" t="str">
        <f>IF(ISNUMBER(CODE(D249)),#REF!,"")</f>
        <v/>
      </c>
    </row>
    <row r="249" spans="3:6" x14ac:dyDescent="0.25">
      <c r="C249">
        <f t="shared" si="35"/>
        <v>66</v>
      </c>
      <c r="D249" t="str">
        <f>IF(ISNUMBER(#REF!),IF(#REF!&gt;=0,#REF!,""),"")</f>
        <v/>
      </c>
      <c r="E249">
        <f t="shared" si="35"/>
        <v>66</v>
      </c>
      <c r="F249" t="str">
        <f>IF(ISNUMBER(CODE(D250)),#REF!,"")</f>
        <v/>
      </c>
    </row>
    <row r="250" spans="3:6" x14ac:dyDescent="0.25">
      <c r="C250">
        <f t="shared" si="35"/>
        <v>66</v>
      </c>
      <c r="D250" t="str">
        <f t="shared" si="36"/>
        <v/>
      </c>
      <c r="E250">
        <f t="shared" si="35"/>
        <v>67</v>
      </c>
      <c r="F250">
        <f t="shared" si="37"/>
        <v>0</v>
      </c>
    </row>
    <row r="251" spans="3:6" x14ac:dyDescent="0.25">
      <c r="C251">
        <f t="shared" si="35"/>
        <v>67</v>
      </c>
      <c r="D251">
        <f t="shared" ref="D251:D264" si="41">IF(ISNUMBER(B236),IF(B236&gt;=0,B236,""),"")</f>
        <v>76</v>
      </c>
      <c r="E251">
        <f t="shared" si="35"/>
        <v>67</v>
      </c>
      <c r="F251" t="str">
        <f t="shared" ref="F251:F264" si="42">IF(ISNUMBER(CODE(D252)),B236,"")</f>
        <v/>
      </c>
    </row>
    <row r="252" spans="3:6" x14ac:dyDescent="0.25">
      <c r="C252">
        <f t="shared" si="35"/>
        <v>67</v>
      </c>
      <c r="D252" t="str">
        <f t="shared" si="41"/>
        <v/>
      </c>
      <c r="E252">
        <f t="shared" si="35"/>
        <v>67</v>
      </c>
      <c r="F252" t="str">
        <f t="shared" si="42"/>
        <v/>
      </c>
    </row>
    <row r="253" spans="3:6" x14ac:dyDescent="0.25">
      <c r="C253">
        <f t="shared" si="35"/>
        <v>67</v>
      </c>
      <c r="D253" t="str">
        <f t="shared" si="41"/>
        <v/>
      </c>
      <c r="E253">
        <f t="shared" si="35"/>
        <v>67</v>
      </c>
      <c r="F253" t="str">
        <f t="shared" si="42"/>
        <v/>
      </c>
    </row>
    <row r="254" spans="3:6" x14ac:dyDescent="0.25">
      <c r="C254">
        <f t="shared" si="35"/>
        <v>67</v>
      </c>
      <c r="D254" t="str">
        <f t="shared" si="41"/>
        <v/>
      </c>
      <c r="E254">
        <f t="shared" si="35"/>
        <v>68</v>
      </c>
      <c r="F254" t="str">
        <f t="shared" si="42"/>
        <v>FIU</v>
      </c>
    </row>
    <row r="255" spans="3:6" x14ac:dyDescent="0.25">
      <c r="C255">
        <f t="shared" si="35"/>
        <v>68</v>
      </c>
      <c r="D255">
        <f t="shared" si="41"/>
        <v>85</v>
      </c>
      <c r="E255">
        <f t="shared" si="35"/>
        <v>68</v>
      </c>
      <c r="F255" t="str">
        <f t="shared" si="42"/>
        <v/>
      </c>
    </row>
    <row r="256" spans="3:6" x14ac:dyDescent="0.25">
      <c r="C256">
        <f t="shared" si="35"/>
        <v>68</v>
      </c>
      <c r="D256" t="str">
        <f t="shared" si="41"/>
        <v/>
      </c>
      <c r="E256">
        <f t="shared" si="35"/>
        <v>68</v>
      </c>
      <c r="F256" t="str">
        <f t="shared" si="42"/>
        <v/>
      </c>
    </row>
    <row r="257" spans="3:6" x14ac:dyDescent="0.25">
      <c r="C257">
        <f t="shared" si="35"/>
        <v>68</v>
      </c>
      <c r="D257" t="str">
        <f t="shared" si="41"/>
        <v/>
      </c>
      <c r="E257">
        <f t="shared" si="35"/>
        <v>68</v>
      </c>
      <c r="F257" t="str">
        <f t="shared" si="42"/>
        <v/>
      </c>
    </row>
    <row r="258" spans="3:6" x14ac:dyDescent="0.25">
      <c r="C258">
        <f t="shared" si="35"/>
        <v>68</v>
      </c>
      <c r="D258" t="str">
        <f t="shared" si="41"/>
        <v/>
      </c>
      <c r="E258">
        <f t="shared" si="35"/>
        <v>68</v>
      </c>
      <c r="F258" t="str">
        <f t="shared" si="42"/>
        <v/>
      </c>
    </row>
    <row r="259" spans="3:6" x14ac:dyDescent="0.25">
      <c r="C259">
        <f t="shared" ref="C259:E322" si="43">IF(ISNUMBER(CODE(D259)),C258+1,C258)</f>
        <v>68</v>
      </c>
      <c r="D259" t="str">
        <f t="shared" si="41"/>
        <v/>
      </c>
      <c r="E259">
        <f t="shared" si="43"/>
        <v>68</v>
      </c>
      <c r="F259" t="str">
        <f t="shared" si="42"/>
        <v/>
      </c>
    </row>
    <row r="260" spans="3:6" x14ac:dyDescent="0.25">
      <c r="C260">
        <f t="shared" si="43"/>
        <v>68</v>
      </c>
      <c r="D260" t="str">
        <f t="shared" si="41"/>
        <v/>
      </c>
      <c r="E260">
        <f t="shared" si="43"/>
        <v>68</v>
      </c>
      <c r="F260" t="str">
        <f t="shared" si="42"/>
        <v/>
      </c>
    </row>
    <row r="261" spans="3:6" x14ac:dyDescent="0.25">
      <c r="C261">
        <f t="shared" si="43"/>
        <v>68</v>
      </c>
      <c r="D261" t="str">
        <f t="shared" si="41"/>
        <v/>
      </c>
      <c r="E261">
        <f t="shared" si="43"/>
        <v>68</v>
      </c>
      <c r="F261" t="str">
        <f t="shared" si="42"/>
        <v/>
      </c>
    </row>
    <row r="262" spans="3:6" x14ac:dyDescent="0.25">
      <c r="C262">
        <f t="shared" si="43"/>
        <v>68</v>
      </c>
      <c r="D262" t="str">
        <f t="shared" si="41"/>
        <v/>
      </c>
      <c r="E262">
        <f t="shared" si="43"/>
        <v>68</v>
      </c>
      <c r="F262" t="str">
        <f t="shared" si="42"/>
        <v/>
      </c>
    </row>
    <row r="263" spans="3:6" x14ac:dyDescent="0.25">
      <c r="C263">
        <f t="shared" si="43"/>
        <v>68</v>
      </c>
      <c r="D263" t="str">
        <f t="shared" si="41"/>
        <v/>
      </c>
      <c r="E263">
        <f t="shared" si="43"/>
        <v>68</v>
      </c>
      <c r="F263" t="str">
        <f t="shared" si="42"/>
        <v/>
      </c>
    </row>
    <row r="264" spans="3:6" x14ac:dyDescent="0.25">
      <c r="C264">
        <f t="shared" si="43"/>
        <v>68</v>
      </c>
      <c r="D264" t="str">
        <f t="shared" si="41"/>
        <v/>
      </c>
      <c r="E264">
        <f t="shared" si="43"/>
        <v>68</v>
      </c>
      <c r="F264" t="str">
        <f t="shared" si="42"/>
        <v/>
      </c>
    </row>
    <row r="265" spans="3:6" x14ac:dyDescent="0.25">
      <c r="C265">
        <f t="shared" si="43"/>
        <v>68</v>
      </c>
      <c r="D265" t="str">
        <f t="shared" ref="D265:D322" si="44">IF(ISNUMBER(B265),IF(B265&gt;=0,B265,""),"")</f>
        <v/>
      </c>
      <c r="E265">
        <f t="shared" si="43"/>
        <v>68</v>
      </c>
      <c r="F265" t="str">
        <f t="shared" ref="F265:F322" si="45">IF(ISNUMBER(CODE(D266)),B265,"")</f>
        <v/>
      </c>
    </row>
    <row r="266" spans="3:6" x14ac:dyDescent="0.25">
      <c r="C266">
        <f t="shared" si="43"/>
        <v>68</v>
      </c>
      <c r="D266" t="str">
        <f t="shared" si="44"/>
        <v/>
      </c>
      <c r="E266">
        <f t="shared" si="43"/>
        <v>68</v>
      </c>
      <c r="F266" t="str">
        <f t="shared" si="45"/>
        <v/>
      </c>
    </row>
    <row r="267" spans="3:6" x14ac:dyDescent="0.25">
      <c r="C267">
        <f t="shared" si="43"/>
        <v>68</v>
      </c>
      <c r="D267" t="str">
        <f t="shared" si="44"/>
        <v/>
      </c>
      <c r="E267">
        <f t="shared" si="43"/>
        <v>68</v>
      </c>
      <c r="F267" t="str">
        <f t="shared" si="45"/>
        <v/>
      </c>
    </row>
    <row r="268" spans="3:6" x14ac:dyDescent="0.25">
      <c r="C268">
        <f t="shared" si="43"/>
        <v>68</v>
      </c>
      <c r="D268" t="str">
        <f t="shared" si="44"/>
        <v/>
      </c>
      <c r="E268">
        <f t="shared" si="43"/>
        <v>68</v>
      </c>
      <c r="F268" t="str">
        <f t="shared" si="45"/>
        <v/>
      </c>
    </row>
    <row r="269" spans="3:6" x14ac:dyDescent="0.25">
      <c r="C269">
        <f t="shared" si="43"/>
        <v>68</v>
      </c>
      <c r="D269" t="str">
        <f t="shared" si="44"/>
        <v/>
      </c>
      <c r="E269">
        <f t="shared" si="43"/>
        <v>68</v>
      </c>
      <c r="F269" t="str">
        <f t="shared" si="45"/>
        <v/>
      </c>
    </row>
    <row r="270" spans="3:6" x14ac:dyDescent="0.25">
      <c r="C270">
        <f t="shared" si="43"/>
        <v>68</v>
      </c>
      <c r="D270" t="str">
        <f t="shared" si="44"/>
        <v/>
      </c>
      <c r="E270">
        <f t="shared" si="43"/>
        <v>68</v>
      </c>
      <c r="F270" t="str">
        <f t="shared" si="45"/>
        <v/>
      </c>
    </row>
    <row r="271" spans="3:6" x14ac:dyDescent="0.25">
      <c r="C271">
        <f t="shared" si="43"/>
        <v>68</v>
      </c>
      <c r="D271" t="str">
        <f t="shared" si="44"/>
        <v/>
      </c>
      <c r="E271">
        <f t="shared" si="43"/>
        <v>68</v>
      </c>
      <c r="F271" t="str">
        <f t="shared" si="45"/>
        <v/>
      </c>
    </row>
    <row r="272" spans="3:6" x14ac:dyDescent="0.25">
      <c r="C272">
        <f t="shared" si="43"/>
        <v>68</v>
      </c>
      <c r="D272" t="str">
        <f t="shared" si="44"/>
        <v/>
      </c>
      <c r="E272">
        <f t="shared" si="43"/>
        <v>68</v>
      </c>
      <c r="F272" t="str">
        <f t="shared" si="45"/>
        <v/>
      </c>
    </row>
    <row r="273" spans="3:6" x14ac:dyDescent="0.25">
      <c r="C273">
        <f t="shared" si="43"/>
        <v>68</v>
      </c>
      <c r="D273" t="str">
        <f t="shared" si="44"/>
        <v/>
      </c>
      <c r="E273">
        <f t="shared" si="43"/>
        <v>68</v>
      </c>
      <c r="F273" t="str">
        <f t="shared" si="45"/>
        <v/>
      </c>
    </row>
    <row r="274" spans="3:6" x14ac:dyDescent="0.25">
      <c r="C274">
        <f t="shared" si="43"/>
        <v>68</v>
      </c>
      <c r="D274" t="str">
        <f t="shared" si="44"/>
        <v/>
      </c>
      <c r="E274">
        <f t="shared" si="43"/>
        <v>68</v>
      </c>
      <c r="F274" t="str">
        <f t="shared" si="45"/>
        <v/>
      </c>
    </row>
    <row r="275" spans="3:6" x14ac:dyDescent="0.25">
      <c r="C275">
        <f t="shared" si="43"/>
        <v>68</v>
      </c>
      <c r="D275" t="str">
        <f t="shared" si="44"/>
        <v/>
      </c>
      <c r="E275">
        <f t="shared" si="43"/>
        <v>68</v>
      </c>
      <c r="F275" t="str">
        <f t="shared" si="45"/>
        <v/>
      </c>
    </row>
    <row r="276" spans="3:6" x14ac:dyDescent="0.25">
      <c r="C276">
        <f t="shared" si="43"/>
        <v>68</v>
      </c>
      <c r="D276" t="str">
        <f t="shared" si="44"/>
        <v/>
      </c>
      <c r="E276">
        <f t="shared" si="43"/>
        <v>68</v>
      </c>
      <c r="F276" t="str">
        <f t="shared" si="45"/>
        <v/>
      </c>
    </row>
    <row r="277" spans="3:6" x14ac:dyDescent="0.25">
      <c r="C277">
        <f t="shared" si="43"/>
        <v>68</v>
      </c>
      <c r="D277" t="str">
        <f t="shared" si="44"/>
        <v/>
      </c>
      <c r="E277">
        <f t="shared" si="43"/>
        <v>68</v>
      </c>
      <c r="F277" t="str">
        <f t="shared" si="45"/>
        <v/>
      </c>
    </row>
    <row r="278" spans="3:6" x14ac:dyDescent="0.25">
      <c r="C278">
        <f t="shared" si="43"/>
        <v>68</v>
      </c>
      <c r="D278" t="str">
        <f t="shared" si="44"/>
        <v/>
      </c>
      <c r="E278">
        <f t="shared" si="43"/>
        <v>68</v>
      </c>
      <c r="F278" t="str">
        <f t="shared" si="45"/>
        <v/>
      </c>
    </row>
    <row r="279" spans="3:6" x14ac:dyDescent="0.25">
      <c r="C279">
        <f t="shared" si="43"/>
        <v>68</v>
      </c>
      <c r="D279" t="str">
        <f t="shared" si="44"/>
        <v/>
      </c>
      <c r="E279">
        <f t="shared" si="43"/>
        <v>68</v>
      </c>
      <c r="F279" t="str">
        <f t="shared" si="45"/>
        <v/>
      </c>
    </row>
    <row r="280" spans="3:6" x14ac:dyDescent="0.25">
      <c r="C280">
        <f t="shared" si="43"/>
        <v>68</v>
      </c>
      <c r="D280" t="str">
        <f t="shared" si="44"/>
        <v/>
      </c>
      <c r="E280">
        <f t="shared" si="43"/>
        <v>68</v>
      </c>
      <c r="F280" t="str">
        <f t="shared" si="45"/>
        <v/>
      </c>
    </row>
    <row r="281" spans="3:6" x14ac:dyDescent="0.25">
      <c r="C281">
        <f t="shared" si="43"/>
        <v>68</v>
      </c>
      <c r="D281" t="str">
        <f t="shared" si="44"/>
        <v/>
      </c>
      <c r="E281">
        <f t="shared" si="43"/>
        <v>68</v>
      </c>
      <c r="F281" t="str">
        <f t="shared" si="45"/>
        <v/>
      </c>
    </row>
    <row r="282" spans="3:6" x14ac:dyDescent="0.25">
      <c r="C282">
        <f t="shared" si="43"/>
        <v>68</v>
      </c>
      <c r="D282" t="str">
        <f t="shared" si="44"/>
        <v/>
      </c>
      <c r="E282">
        <f t="shared" si="43"/>
        <v>68</v>
      </c>
      <c r="F282" t="str">
        <f t="shared" si="45"/>
        <v/>
      </c>
    </row>
    <row r="283" spans="3:6" x14ac:dyDescent="0.25">
      <c r="C283">
        <f t="shared" si="43"/>
        <v>68</v>
      </c>
      <c r="D283" t="str">
        <f t="shared" si="44"/>
        <v/>
      </c>
      <c r="E283">
        <f t="shared" si="43"/>
        <v>68</v>
      </c>
      <c r="F283" t="str">
        <f t="shared" si="45"/>
        <v/>
      </c>
    </row>
    <row r="284" spans="3:6" x14ac:dyDescent="0.25">
      <c r="C284">
        <f t="shared" si="43"/>
        <v>68</v>
      </c>
      <c r="D284" t="str">
        <f t="shared" si="44"/>
        <v/>
      </c>
      <c r="E284">
        <f t="shared" si="43"/>
        <v>68</v>
      </c>
      <c r="F284" t="str">
        <f t="shared" si="45"/>
        <v/>
      </c>
    </row>
    <row r="285" spans="3:6" x14ac:dyDescent="0.25">
      <c r="C285">
        <f t="shared" si="43"/>
        <v>68</v>
      </c>
      <c r="D285" t="str">
        <f t="shared" si="44"/>
        <v/>
      </c>
      <c r="E285">
        <f t="shared" si="43"/>
        <v>68</v>
      </c>
      <c r="F285" t="str">
        <f t="shared" si="45"/>
        <v/>
      </c>
    </row>
    <row r="286" spans="3:6" x14ac:dyDescent="0.25">
      <c r="C286">
        <f t="shared" si="43"/>
        <v>68</v>
      </c>
      <c r="D286" t="str">
        <f t="shared" si="44"/>
        <v/>
      </c>
      <c r="E286">
        <f t="shared" si="43"/>
        <v>68</v>
      </c>
      <c r="F286" t="str">
        <f t="shared" si="45"/>
        <v/>
      </c>
    </row>
    <row r="287" spans="3:6" x14ac:dyDescent="0.25">
      <c r="C287">
        <f t="shared" si="43"/>
        <v>68</v>
      </c>
      <c r="D287" t="str">
        <f t="shared" si="44"/>
        <v/>
      </c>
      <c r="E287">
        <f t="shared" si="43"/>
        <v>68</v>
      </c>
      <c r="F287" t="str">
        <f t="shared" si="45"/>
        <v/>
      </c>
    </row>
    <row r="288" spans="3:6" x14ac:dyDescent="0.25">
      <c r="C288">
        <f t="shared" si="43"/>
        <v>68</v>
      </c>
      <c r="D288" t="str">
        <f t="shared" si="44"/>
        <v/>
      </c>
      <c r="E288">
        <f t="shared" si="43"/>
        <v>68</v>
      </c>
      <c r="F288" t="str">
        <f t="shared" si="45"/>
        <v/>
      </c>
    </row>
    <row r="289" spans="3:6" x14ac:dyDescent="0.25">
      <c r="C289">
        <f t="shared" si="43"/>
        <v>68</v>
      </c>
      <c r="D289" t="str">
        <f t="shared" si="44"/>
        <v/>
      </c>
      <c r="E289">
        <f t="shared" si="43"/>
        <v>68</v>
      </c>
      <c r="F289" t="str">
        <f t="shared" si="45"/>
        <v/>
      </c>
    </row>
    <row r="290" spans="3:6" x14ac:dyDescent="0.25">
      <c r="C290">
        <f t="shared" si="43"/>
        <v>68</v>
      </c>
      <c r="D290" t="str">
        <f t="shared" si="44"/>
        <v/>
      </c>
      <c r="E290">
        <f t="shared" si="43"/>
        <v>68</v>
      </c>
      <c r="F290" t="str">
        <f t="shared" si="45"/>
        <v/>
      </c>
    </row>
    <row r="291" spans="3:6" x14ac:dyDescent="0.25">
      <c r="C291">
        <f t="shared" si="43"/>
        <v>68</v>
      </c>
      <c r="D291" t="str">
        <f t="shared" si="44"/>
        <v/>
      </c>
      <c r="E291">
        <f t="shared" si="43"/>
        <v>68</v>
      </c>
      <c r="F291" t="str">
        <f t="shared" si="45"/>
        <v/>
      </c>
    </row>
    <row r="292" spans="3:6" x14ac:dyDescent="0.25">
      <c r="C292">
        <f t="shared" si="43"/>
        <v>68</v>
      </c>
      <c r="D292" t="str">
        <f t="shared" si="44"/>
        <v/>
      </c>
      <c r="E292">
        <f t="shared" si="43"/>
        <v>68</v>
      </c>
      <c r="F292" t="str">
        <f t="shared" si="45"/>
        <v/>
      </c>
    </row>
    <row r="293" spans="3:6" x14ac:dyDescent="0.25">
      <c r="C293">
        <f t="shared" si="43"/>
        <v>68</v>
      </c>
      <c r="D293" t="str">
        <f t="shared" si="44"/>
        <v/>
      </c>
      <c r="E293">
        <f t="shared" si="43"/>
        <v>68</v>
      </c>
      <c r="F293" t="str">
        <f t="shared" si="45"/>
        <v/>
      </c>
    </row>
    <row r="294" spans="3:6" x14ac:dyDescent="0.25">
      <c r="C294">
        <f t="shared" si="43"/>
        <v>68</v>
      </c>
      <c r="D294" t="str">
        <f t="shared" si="44"/>
        <v/>
      </c>
      <c r="E294">
        <f t="shared" si="43"/>
        <v>68</v>
      </c>
      <c r="F294" t="str">
        <f t="shared" si="45"/>
        <v/>
      </c>
    </row>
    <row r="295" spans="3:6" x14ac:dyDescent="0.25">
      <c r="C295">
        <f t="shared" si="43"/>
        <v>68</v>
      </c>
      <c r="D295" t="str">
        <f t="shared" si="44"/>
        <v/>
      </c>
      <c r="E295">
        <f t="shared" si="43"/>
        <v>68</v>
      </c>
      <c r="F295" t="str">
        <f t="shared" si="45"/>
        <v/>
      </c>
    </row>
    <row r="296" spans="3:6" x14ac:dyDescent="0.25">
      <c r="C296">
        <f t="shared" si="43"/>
        <v>68</v>
      </c>
      <c r="D296" t="str">
        <f t="shared" si="44"/>
        <v/>
      </c>
      <c r="E296">
        <f t="shared" si="43"/>
        <v>68</v>
      </c>
      <c r="F296" t="str">
        <f t="shared" si="45"/>
        <v/>
      </c>
    </row>
    <row r="297" spans="3:6" x14ac:dyDescent="0.25">
      <c r="C297">
        <f t="shared" si="43"/>
        <v>68</v>
      </c>
      <c r="D297" t="str">
        <f t="shared" si="44"/>
        <v/>
      </c>
      <c r="E297">
        <f t="shared" si="43"/>
        <v>68</v>
      </c>
      <c r="F297" t="str">
        <f t="shared" si="45"/>
        <v/>
      </c>
    </row>
    <row r="298" spans="3:6" x14ac:dyDescent="0.25">
      <c r="C298">
        <f t="shared" si="43"/>
        <v>68</v>
      </c>
      <c r="D298" t="str">
        <f t="shared" si="44"/>
        <v/>
      </c>
      <c r="E298">
        <f t="shared" si="43"/>
        <v>68</v>
      </c>
      <c r="F298" t="str">
        <f t="shared" si="45"/>
        <v/>
      </c>
    </row>
    <row r="299" spans="3:6" x14ac:dyDescent="0.25">
      <c r="C299">
        <f t="shared" si="43"/>
        <v>68</v>
      </c>
      <c r="D299" t="str">
        <f t="shared" si="44"/>
        <v/>
      </c>
      <c r="E299">
        <f t="shared" si="43"/>
        <v>68</v>
      </c>
      <c r="F299" t="str">
        <f t="shared" si="45"/>
        <v/>
      </c>
    </row>
    <row r="300" spans="3:6" x14ac:dyDescent="0.25">
      <c r="C300">
        <f t="shared" si="43"/>
        <v>68</v>
      </c>
      <c r="D300" t="str">
        <f t="shared" si="44"/>
        <v/>
      </c>
      <c r="E300">
        <f t="shared" si="43"/>
        <v>68</v>
      </c>
      <c r="F300" t="str">
        <f t="shared" si="45"/>
        <v/>
      </c>
    </row>
    <row r="301" spans="3:6" x14ac:dyDescent="0.25">
      <c r="C301">
        <f t="shared" si="43"/>
        <v>68</v>
      </c>
      <c r="D301" t="str">
        <f t="shared" si="44"/>
        <v/>
      </c>
      <c r="E301">
        <f t="shared" si="43"/>
        <v>68</v>
      </c>
      <c r="F301" t="str">
        <f t="shared" si="45"/>
        <v/>
      </c>
    </row>
    <row r="302" spans="3:6" x14ac:dyDescent="0.25">
      <c r="C302">
        <f t="shared" si="43"/>
        <v>68</v>
      </c>
      <c r="D302" t="str">
        <f t="shared" si="44"/>
        <v/>
      </c>
      <c r="E302">
        <f t="shared" si="43"/>
        <v>68</v>
      </c>
      <c r="F302" t="str">
        <f t="shared" si="45"/>
        <v/>
      </c>
    </row>
    <row r="303" spans="3:6" x14ac:dyDescent="0.25">
      <c r="C303">
        <f t="shared" si="43"/>
        <v>68</v>
      </c>
      <c r="D303" t="str">
        <f t="shared" si="44"/>
        <v/>
      </c>
      <c r="E303">
        <f t="shared" si="43"/>
        <v>68</v>
      </c>
      <c r="F303" t="str">
        <f t="shared" si="45"/>
        <v/>
      </c>
    </row>
    <row r="304" spans="3:6" x14ac:dyDescent="0.25">
      <c r="C304">
        <f t="shared" si="43"/>
        <v>68</v>
      </c>
      <c r="D304" t="str">
        <f t="shared" si="44"/>
        <v/>
      </c>
      <c r="E304">
        <f t="shared" si="43"/>
        <v>68</v>
      </c>
      <c r="F304" t="str">
        <f t="shared" si="45"/>
        <v/>
      </c>
    </row>
    <row r="305" spans="3:6" x14ac:dyDescent="0.25">
      <c r="C305">
        <f t="shared" si="43"/>
        <v>68</v>
      </c>
      <c r="D305" t="str">
        <f t="shared" si="44"/>
        <v/>
      </c>
      <c r="E305">
        <f t="shared" si="43"/>
        <v>68</v>
      </c>
      <c r="F305" t="str">
        <f t="shared" si="45"/>
        <v/>
      </c>
    </row>
    <row r="306" spans="3:6" x14ac:dyDescent="0.25">
      <c r="C306">
        <f t="shared" si="43"/>
        <v>68</v>
      </c>
      <c r="D306" t="str">
        <f t="shared" si="44"/>
        <v/>
      </c>
      <c r="E306">
        <f t="shared" si="43"/>
        <v>68</v>
      </c>
      <c r="F306" t="str">
        <f t="shared" si="45"/>
        <v/>
      </c>
    </row>
    <row r="307" spans="3:6" x14ac:dyDescent="0.25">
      <c r="C307">
        <f t="shared" si="43"/>
        <v>68</v>
      </c>
      <c r="D307" t="str">
        <f t="shared" si="44"/>
        <v/>
      </c>
      <c r="E307">
        <f t="shared" si="43"/>
        <v>68</v>
      </c>
      <c r="F307" t="str">
        <f t="shared" si="45"/>
        <v/>
      </c>
    </row>
    <row r="308" spans="3:6" x14ac:dyDescent="0.25">
      <c r="C308">
        <f t="shared" si="43"/>
        <v>68</v>
      </c>
      <c r="D308" t="str">
        <f t="shared" si="44"/>
        <v/>
      </c>
      <c r="E308">
        <f t="shared" si="43"/>
        <v>68</v>
      </c>
      <c r="F308" t="str">
        <f t="shared" si="45"/>
        <v/>
      </c>
    </row>
    <row r="309" spans="3:6" x14ac:dyDescent="0.25">
      <c r="C309">
        <f t="shared" si="43"/>
        <v>68</v>
      </c>
      <c r="D309" t="str">
        <f t="shared" si="44"/>
        <v/>
      </c>
      <c r="E309">
        <f t="shared" si="43"/>
        <v>68</v>
      </c>
      <c r="F309" t="str">
        <f t="shared" si="45"/>
        <v/>
      </c>
    </row>
    <row r="310" spans="3:6" x14ac:dyDescent="0.25">
      <c r="C310">
        <f t="shared" si="43"/>
        <v>68</v>
      </c>
      <c r="D310" t="str">
        <f t="shared" si="44"/>
        <v/>
      </c>
      <c r="E310">
        <f t="shared" si="43"/>
        <v>68</v>
      </c>
      <c r="F310" t="str">
        <f t="shared" si="45"/>
        <v/>
      </c>
    </row>
    <row r="311" spans="3:6" x14ac:dyDescent="0.25">
      <c r="C311">
        <f t="shared" si="43"/>
        <v>68</v>
      </c>
      <c r="D311" t="str">
        <f t="shared" si="44"/>
        <v/>
      </c>
      <c r="E311">
        <f t="shared" si="43"/>
        <v>68</v>
      </c>
      <c r="F311" t="str">
        <f t="shared" si="45"/>
        <v/>
      </c>
    </row>
    <row r="312" spans="3:6" x14ac:dyDescent="0.25">
      <c r="C312">
        <f t="shared" si="43"/>
        <v>68</v>
      </c>
      <c r="D312" t="str">
        <f t="shared" si="44"/>
        <v/>
      </c>
      <c r="E312">
        <f t="shared" si="43"/>
        <v>68</v>
      </c>
      <c r="F312" t="str">
        <f t="shared" si="45"/>
        <v/>
      </c>
    </row>
    <row r="313" spans="3:6" x14ac:dyDescent="0.25">
      <c r="C313">
        <f t="shared" si="43"/>
        <v>68</v>
      </c>
      <c r="D313" t="str">
        <f t="shared" si="44"/>
        <v/>
      </c>
      <c r="E313">
        <f t="shared" si="43"/>
        <v>68</v>
      </c>
      <c r="F313" t="str">
        <f t="shared" si="45"/>
        <v/>
      </c>
    </row>
    <row r="314" spans="3:6" x14ac:dyDescent="0.25">
      <c r="C314">
        <f t="shared" si="43"/>
        <v>68</v>
      </c>
      <c r="D314" t="str">
        <f t="shared" si="44"/>
        <v/>
      </c>
      <c r="E314">
        <f t="shared" si="43"/>
        <v>68</v>
      </c>
      <c r="F314" t="str">
        <f t="shared" si="45"/>
        <v/>
      </c>
    </row>
    <row r="315" spans="3:6" x14ac:dyDescent="0.25">
      <c r="C315">
        <f t="shared" si="43"/>
        <v>68</v>
      </c>
      <c r="D315" t="str">
        <f t="shared" si="44"/>
        <v/>
      </c>
      <c r="E315">
        <f t="shared" si="43"/>
        <v>68</v>
      </c>
      <c r="F315" t="str">
        <f t="shared" si="45"/>
        <v/>
      </c>
    </row>
    <row r="316" spans="3:6" x14ac:dyDescent="0.25">
      <c r="C316">
        <f t="shared" si="43"/>
        <v>68</v>
      </c>
      <c r="D316" t="str">
        <f t="shared" si="44"/>
        <v/>
      </c>
      <c r="E316">
        <f t="shared" si="43"/>
        <v>68</v>
      </c>
      <c r="F316" t="str">
        <f t="shared" si="45"/>
        <v/>
      </c>
    </row>
    <row r="317" spans="3:6" x14ac:dyDescent="0.25">
      <c r="C317">
        <f t="shared" si="43"/>
        <v>68</v>
      </c>
      <c r="D317" t="str">
        <f t="shared" si="44"/>
        <v/>
      </c>
      <c r="E317">
        <f t="shared" si="43"/>
        <v>68</v>
      </c>
      <c r="F317" t="str">
        <f t="shared" si="45"/>
        <v/>
      </c>
    </row>
    <row r="318" spans="3:6" x14ac:dyDescent="0.25">
      <c r="C318">
        <f t="shared" si="43"/>
        <v>68</v>
      </c>
      <c r="D318" t="str">
        <f t="shared" si="44"/>
        <v/>
      </c>
      <c r="E318">
        <f t="shared" si="43"/>
        <v>68</v>
      </c>
      <c r="F318" t="str">
        <f t="shared" si="45"/>
        <v/>
      </c>
    </row>
    <row r="319" spans="3:6" x14ac:dyDescent="0.25">
      <c r="C319">
        <f t="shared" si="43"/>
        <v>68</v>
      </c>
      <c r="D319" t="str">
        <f t="shared" si="44"/>
        <v/>
      </c>
      <c r="E319">
        <f t="shared" si="43"/>
        <v>68</v>
      </c>
      <c r="F319" t="str">
        <f t="shared" si="45"/>
        <v/>
      </c>
    </row>
    <row r="320" spans="3:6" x14ac:dyDescent="0.25">
      <c r="C320">
        <f t="shared" si="43"/>
        <v>68</v>
      </c>
      <c r="D320" t="str">
        <f t="shared" si="44"/>
        <v/>
      </c>
      <c r="E320">
        <f t="shared" si="43"/>
        <v>68</v>
      </c>
      <c r="F320" t="str">
        <f t="shared" si="45"/>
        <v/>
      </c>
    </row>
    <row r="321" spans="3:6" x14ac:dyDescent="0.25">
      <c r="C321">
        <f t="shared" si="43"/>
        <v>68</v>
      </c>
      <c r="D321" t="str">
        <f t="shared" si="44"/>
        <v/>
      </c>
      <c r="E321">
        <f t="shared" si="43"/>
        <v>68</v>
      </c>
      <c r="F321" t="str">
        <f t="shared" si="45"/>
        <v/>
      </c>
    </row>
    <row r="322" spans="3:6" x14ac:dyDescent="0.25">
      <c r="C322">
        <f t="shared" si="43"/>
        <v>68</v>
      </c>
      <c r="D322" t="str">
        <f t="shared" si="44"/>
        <v/>
      </c>
      <c r="E322">
        <f t="shared" si="43"/>
        <v>68</v>
      </c>
      <c r="F322" t="str">
        <f t="shared" si="45"/>
        <v/>
      </c>
    </row>
    <row r="323" spans="3:6" x14ac:dyDescent="0.25">
      <c r="C323">
        <f t="shared" ref="C323:E345" si="46">IF(ISNUMBER(CODE(D323)),C322+1,C322)</f>
        <v>68</v>
      </c>
      <c r="D323" t="str">
        <f t="shared" ref="D323:D386" si="47">IF(ISNUMBER(B323),IF(B323&gt;=0,B323,""),"")</f>
        <v/>
      </c>
      <c r="E323">
        <f t="shared" si="46"/>
        <v>68</v>
      </c>
      <c r="F323" t="str">
        <f t="shared" ref="F323:F345" si="48">IF(ISNUMBER(CODE(D324)),B323,"")</f>
        <v/>
      </c>
    </row>
    <row r="324" spans="3:6" x14ac:dyDescent="0.25">
      <c r="C324">
        <f t="shared" si="46"/>
        <v>68</v>
      </c>
      <c r="D324" t="str">
        <f t="shared" si="47"/>
        <v/>
      </c>
      <c r="E324">
        <f t="shared" si="46"/>
        <v>68</v>
      </c>
      <c r="F324" t="str">
        <f t="shared" si="48"/>
        <v/>
      </c>
    </row>
    <row r="325" spans="3:6" x14ac:dyDescent="0.25">
      <c r="C325">
        <f t="shared" si="46"/>
        <v>68</v>
      </c>
      <c r="D325" t="str">
        <f t="shared" si="47"/>
        <v/>
      </c>
      <c r="E325">
        <f t="shared" si="46"/>
        <v>68</v>
      </c>
      <c r="F325" t="str">
        <f t="shared" si="48"/>
        <v/>
      </c>
    </row>
    <row r="326" spans="3:6" x14ac:dyDescent="0.25">
      <c r="C326">
        <f t="shared" si="46"/>
        <v>68</v>
      </c>
      <c r="D326" t="str">
        <f t="shared" si="47"/>
        <v/>
      </c>
      <c r="E326">
        <f t="shared" si="46"/>
        <v>68</v>
      </c>
      <c r="F326" t="str">
        <f t="shared" si="48"/>
        <v/>
      </c>
    </row>
    <row r="327" spans="3:6" x14ac:dyDescent="0.25">
      <c r="C327">
        <f t="shared" si="46"/>
        <v>68</v>
      </c>
      <c r="D327" t="str">
        <f t="shared" si="47"/>
        <v/>
      </c>
      <c r="E327">
        <f t="shared" si="46"/>
        <v>68</v>
      </c>
      <c r="F327" t="str">
        <f t="shared" si="48"/>
        <v/>
      </c>
    </row>
    <row r="328" spans="3:6" x14ac:dyDescent="0.25">
      <c r="C328">
        <f t="shared" si="46"/>
        <v>68</v>
      </c>
      <c r="D328" t="str">
        <f t="shared" si="47"/>
        <v/>
      </c>
      <c r="E328">
        <f t="shared" si="46"/>
        <v>68</v>
      </c>
      <c r="F328" t="str">
        <f t="shared" si="48"/>
        <v/>
      </c>
    </row>
    <row r="329" spans="3:6" x14ac:dyDescent="0.25">
      <c r="C329">
        <f t="shared" si="46"/>
        <v>68</v>
      </c>
      <c r="D329" t="str">
        <f t="shared" si="47"/>
        <v/>
      </c>
      <c r="E329">
        <f t="shared" si="46"/>
        <v>68</v>
      </c>
      <c r="F329" t="str">
        <f t="shared" si="48"/>
        <v/>
      </c>
    </row>
    <row r="330" spans="3:6" x14ac:dyDescent="0.25">
      <c r="C330">
        <f t="shared" si="46"/>
        <v>68</v>
      </c>
      <c r="D330" t="str">
        <f t="shared" si="47"/>
        <v/>
      </c>
      <c r="E330">
        <f t="shared" si="46"/>
        <v>68</v>
      </c>
      <c r="F330" t="str">
        <f t="shared" si="48"/>
        <v/>
      </c>
    </row>
    <row r="331" spans="3:6" x14ac:dyDescent="0.25">
      <c r="C331">
        <f t="shared" si="46"/>
        <v>68</v>
      </c>
      <c r="D331" t="str">
        <f t="shared" si="47"/>
        <v/>
      </c>
      <c r="E331">
        <f t="shared" si="46"/>
        <v>68</v>
      </c>
      <c r="F331" t="str">
        <f t="shared" si="48"/>
        <v/>
      </c>
    </row>
    <row r="332" spans="3:6" x14ac:dyDescent="0.25">
      <c r="C332">
        <f t="shared" si="46"/>
        <v>68</v>
      </c>
      <c r="D332" t="str">
        <f t="shared" si="47"/>
        <v/>
      </c>
      <c r="E332">
        <f t="shared" si="46"/>
        <v>68</v>
      </c>
      <c r="F332" t="str">
        <f t="shared" si="48"/>
        <v/>
      </c>
    </row>
    <row r="333" spans="3:6" x14ac:dyDescent="0.25">
      <c r="C333">
        <f t="shared" si="46"/>
        <v>68</v>
      </c>
      <c r="D333" t="str">
        <f t="shared" si="47"/>
        <v/>
      </c>
      <c r="E333">
        <f t="shared" si="46"/>
        <v>68</v>
      </c>
      <c r="F333" t="str">
        <f t="shared" si="48"/>
        <v/>
      </c>
    </row>
    <row r="334" spans="3:6" x14ac:dyDescent="0.25">
      <c r="C334">
        <f t="shared" si="46"/>
        <v>68</v>
      </c>
      <c r="D334" t="str">
        <f t="shared" si="47"/>
        <v/>
      </c>
      <c r="E334">
        <f t="shared" si="46"/>
        <v>68</v>
      </c>
      <c r="F334" t="str">
        <f t="shared" si="48"/>
        <v/>
      </c>
    </row>
    <row r="335" spans="3:6" x14ac:dyDescent="0.25">
      <c r="C335">
        <f t="shared" si="46"/>
        <v>68</v>
      </c>
      <c r="D335" t="str">
        <f t="shared" si="47"/>
        <v/>
      </c>
      <c r="E335">
        <f t="shared" si="46"/>
        <v>68</v>
      </c>
      <c r="F335" t="str">
        <f t="shared" si="48"/>
        <v/>
      </c>
    </row>
    <row r="336" spans="3:6" x14ac:dyDescent="0.25">
      <c r="C336">
        <f t="shared" si="46"/>
        <v>68</v>
      </c>
      <c r="D336" t="str">
        <f t="shared" si="47"/>
        <v/>
      </c>
      <c r="E336">
        <f t="shared" si="46"/>
        <v>68</v>
      </c>
      <c r="F336" t="str">
        <f t="shared" si="48"/>
        <v/>
      </c>
    </row>
    <row r="337" spans="3:6" x14ac:dyDescent="0.25">
      <c r="C337">
        <f t="shared" si="46"/>
        <v>68</v>
      </c>
      <c r="D337" t="str">
        <f t="shared" si="47"/>
        <v/>
      </c>
      <c r="E337">
        <f t="shared" si="46"/>
        <v>68</v>
      </c>
      <c r="F337" t="str">
        <f t="shared" si="48"/>
        <v/>
      </c>
    </row>
    <row r="338" spans="3:6" x14ac:dyDescent="0.25">
      <c r="C338">
        <f t="shared" si="46"/>
        <v>68</v>
      </c>
      <c r="D338" t="str">
        <f t="shared" si="47"/>
        <v/>
      </c>
      <c r="E338">
        <f t="shared" si="46"/>
        <v>68</v>
      </c>
      <c r="F338" t="str">
        <f t="shared" si="48"/>
        <v/>
      </c>
    </row>
    <row r="339" spans="3:6" x14ac:dyDescent="0.25">
      <c r="C339">
        <f t="shared" si="46"/>
        <v>68</v>
      </c>
      <c r="D339" t="str">
        <f t="shared" si="47"/>
        <v/>
      </c>
      <c r="E339">
        <f t="shared" si="46"/>
        <v>68</v>
      </c>
      <c r="F339" t="str">
        <f t="shared" si="48"/>
        <v/>
      </c>
    </row>
    <row r="340" spans="3:6" x14ac:dyDescent="0.25">
      <c r="C340">
        <f t="shared" si="46"/>
        <v>68</v>
      </c>
      <c r="D340" t="str">
        <f t="shared" si="47"/>
        <v/>
      </c>
      <c r="E340">
        <f t="shared" si="46"/>
        <v>68</v>
      </c>
      <c r="F340" t="str">
        <f t="shared" si="48"/>
        <v/>
      </c>
    </row>
    <row r="341" spans="3:6" x14ac:dyDescent="0.25">
      <c r="C341">
        <f t="shared" si="46"/>
        <v>68</v>
      </c>
      <c r="D341" t="str">
        <f t="shared" si="47"/>
        <v/>
      </c>
      <c r="E341">
        <f t="shared" si="46"/>
        <v>68</v>
      </c>
      <c r="F341" t="str">
        <f t="shared" si="48"/>
        <v/>
      </c>
    </row>
    <row r="342" spans="3:6" x14ac:dyDescent="0.25">
      <c r="C342">
        <f t="shared" si="46"/>
        <v>68</v>
      </c>
      <c r="D342" t="str">
        <f t="shared" si="47"/>
        <v/>
      </c>
      <c r="E342">
        <f t="shared" si="46"/>
        <v>68</v>
      </c>
      <c r="F342" t="str">
        <f t="shared" si="48"/>
        <v/>
      </c>
    </row>
    <row r="343" spans="3:6" x14ac:dyDescent="0.25">
      <c r="C343">
        <f t="shared" si="46"/>
        <v>68</v>
      </c>
      <c r="D343" t="str">
        <f t="shared" si="47"/>
        <v/>
      </c>
      <c r="E343">
        <f t="shared" si="46"/>
        <v>68</v>
      </c>
      <c r="F343" t="str">
        <f t="shared" si="48"/>
        <v/>
      </c>
    </row>
    <row r="344" spans="3:6" x14ac:dyDescent="0.25">
      <c r="C344">
        <f t="shared" si="46"/>
        <v>68</v>
      </c>
      <c r="D344" t="str">
        <f t="shared" si="47"/>
        <v/>
      </c>
      <c r="E344">
        <f t="shared" si="46"/>
        <v>68</v>
      </c>
      <c r="F344" t="str">
        <f t="shared" si="48"/>
        <v/>
      </c>
    </row>
    <row r="345" spans="3:6" x14ac:dyDescent="0.25">
      <c r="C345">
        <f t="shared" si="46"/>
        <v>68</v>
      </c>
      <c r="D345" t="str">
        <f t="shared" si="47"/>
        <v/>
      </c>
      <c r="E345">
        <f t="shared" si="46"/>
        <v>68</v>
      </c>
      <c r="F345" t="str">
        <f t="shared" si="48"/>
        <v/>
      </c>
    </row>
    <row r="346" spans="3:6" x14ac:dyDescent="0.25">
      <c r="C346">
        <f t="shared" ref="C346:C409" si="49">IF(ISNUMBER(CODE(D346)),C345+1,C345)</f>
        <v>68</v>
      </c>
      <c r="D346" t="str">
        <f t="shared" si="47"/>
        <v/>
      </c>
      <c r="E346">
        <f t="shared" ref="E346:E409" si="50">IF(ISNUMBER(CODE(F346)),E345+1,E345)</f>
        <v>68</v>
      </c>
      <c r="F346" t="str">
        <f t="shared" ref="F346:F409" si="51">IF(ISNUMBER(CODE(D347)),B346,"")</f>
        <v/>
      </c>
    </row>
    <row r="347" spans="3:6" x14ac:dyDescent="0.25">
      <c r="C347">
        <f t="shared" si="49"/>
        <v>68</v>
      </c>
      <c r="D347" t="str">
        <f t="shared" si="47"/>
        <v/>
      </c>
      <c r="E347">
        <f t="shared" si="50"/>
        <v>68</v>
      </c>
      <c r="F347" t="str">
        <f t="shared" si="51"/>
        <v/>
      </c>
    </row>
    <row r="348" spans="3:6" x14ac:dyDescent="0.25">
      <c r="C348">
        <f t="shared" si="49"/>
        <v>68</v>
      </c>
      <c r="D348" t="str">
        <f t="shared" si="47"/>
        <v/>
      </c>
      <c r="E348">
        <f t="shared" si="50"/>
        <v>68</v>
      </c>
      <c r="F348" t="str">
        <f t="shared" si="51"/>
        <v/>
      </c>
    </row>
    <row r="349" spans="3:6" x14ac:dyDescent="0.25">
      <c r="C349">
        <f t="shared" si="49"/>
        <v>68</v>
      </c>
      <c r="D349" t="str">
        <f t="shared" si="47"/>
        <v/>
      </c>
      <c r="E349">
        <f t="shared" si="50"/>
        <v>68</v>
      </c>
      <c r="F349" t="str">
        <f t="shared" si="51"/>
        <v/>
      </c>
    </row>
    <row r="350" spans="3:6" x14ac:dyDescent="0.25">
      <c r="C350">
        <f t="shared" si="49"/>
        <v>68</v>
      </c>
      <c r="D350" t="str">
        <f t="shared" si="47"/>
        <v/>
      </c>
      <c r="E350">
        <f t="shared" si="50"/>
        <v>68</v>
      </c>
      <c r="F350" t="str">
        <f t="shared" si="51"/>
        <v/>
      </c>
    </row>
    <row r="351" spans="3:6" x14ac:dyDescent="0.25">
      <c r="C351">
        <f t="shared" si="49"/>
        <v>68</v>
      </c>
      <c r="D351" t="str">
        <f t="shared" si="47"/>
        <v/>
      </c>
      <c r="E351">
        <f t="shared" si="50"/>
        <v>68</v>
      </c>
      <c r="F351" t="str">
        <f t="shared" si="51"/>
        <v/>
      </c>
    </row>
    <row r="352" spans="3:6" x14ac:dyDescent="0.25">
      <c r="C352">
        <f t="shared" si="49"/>
        <v>68</v>
      </c>
      <c r="D352" t="str">
        <f t="shared" si="47"/>
        <v/>
      </c>
      <c r="E352">
        <f t="shared" si="50"/>
        <v>68</v>
      </c>
      <c r="F352" t="str">
        <f t="shared" si="51"/>
        <v/>
      </c>
    </row>
    <row r="353" spans="3:6" x14ac:dyDescent="0.25">
      <c r="C353">
        <f t="shared" si="49"/>
        <v>68</v>
      </c>
      <c r="D353" t="str">
        <f t="shared" si="47"/>
        <v/>
      </c>
      <c r="E353">
        <f t="shared" si="50"/>
        <v>68</v>
      </c>
      <c r="F353" t="str">
        <f t="shared" si="51"/>
        <v/>
      </c>
    </row>
    <row r="354" spans="3:6" x14ac:dyDescent="0.25">
      <c r="C354">
        <f t="shared" si="49"/>
        <v>68</v>
      </c>
      <c r="D354" t="str">
        <f t="shared" si="47"/>
        <v/>
      </c>
      <c r="E354">
        <f t="shared" si="50"/>
        <v>68</v>
      </c>
      <c r="F354" t="str">
        <f t="shared" si="51"/>
        <v/>
      </c>
    </row>
    <row r="355" spans="3:6" x14ac:dyDescent="0.25">
      <c r="C355">
        <f t="shared" si="49"/>
        <v>68</v>
      </c>
      <c r="D355" t="str">
        <f t="shared" si="47"/>
        <v/>
      </c>
      <c r="E355">
        <f t="shared" si="50"/>
        <v>68</v>
      </c>
      <c r="F355" t="str">
        <f t="shared" si="51"/>
        <v/>
      </c>
    </row>
    <row r="356" spans="3:6" x14ac:dyDescent="0.25">
      <c r="C356">
        <f t="shared" si="49"/>
        <v>68</v>
      </c>
      <c r="D356" t="str">
        <f t="shared" si="47"/>
        <v/>
      </c>
      <c r="E356">
        <f t="shared" si="50"/>
        <v>68</v>
      </c>
      <c r="F356" t="str">
        <f t="shared" si="51"/>
        <v/>
      </c>
    </row>
    <row r="357" spans="3:6" x14ac:dyDescent="0.25">
      <c r="C357">
        <f t="shared" si="49"/>
        <v>68</v>
      </c>
      <c r="D357" t="str">
        <f t="shared" si="47"/>
        <v/>
      </c>
      <c r="E357">
        <f t="shared" si="50"/>
        <v>68</v>
      </c>
      <c r="F357" t="str">
        <f t="shared" si="51"/>
        <v/>
      </c>
    </row>
    <row r="358" spans="3:6" x14ac:dyDescent="0.25">
      <c r="C358">
        <f t="shared" si="49"/>
        <v>68</v>
      </c>
      <c r="D358" t="str">
        <f t="shared" si="47"/>
        <v/>
      </c>
      <c r="E358">
        <f t="shared" si="50"/>
        <v>68</v>
      </c>
      <c r="F358" t="str">
        <f t="shared" si="51"/>
        <v/>
      </c>
    </row>
    <row r="359" spans="3:6" x14ac:dyDescent="0.25">
      <c r="C359">
        <f t="shared" si="49"/>
        <v>68</v>
      </c>
      <c r="D359" t="str">
        <f t="shared" si="47"/>
        <v/>
      </c>
      <c r="E359">
        <f t="shared" si="50"/>
        <v>68</v>
      </c>
      <c r="F359" t="str">
        <f t="shared" si="51"/>
        <v/>
      </c>
    </row>
    <row r="360" spans="3:6" x14ac:dyDescent="0.25">
      <c r="C360">
        <f t="shared" si="49"/>
        <v>68</v>
      </c>
      <c r="D360" t="str">
        <f t="shared" si="47"/>
        <v/>
      </c>
      <c r="E360">
        <f t="shared" si="50"/>
        <v>68</v>
      </c>
      <c r="F360" t="str">
        <f t="shared" si="51"/>
        <v/>
      </c>
    </row>
    <row r="361" spans="3:6" x14ac:dyDescent="0.25">
      <c r="C361">
        <f t="shared" si="49"/>
        <v>68</v>
      </c>
      <c r="D361" t="str">
        <f t="shared" si="47"/>
        <v/>
      </c>
      <c r="E361">
        <f t="shared" si="50"/>
        <v>68</v>
      </c>
      <c r="F361" t="str">
        <f t="shared" si="51"/>
        <v/>
      </c>
    </row>
    <row r="362" spans="3:6" x14ac:dyDescent="0.25">
      <c r="C362">
        <f t="shared" si="49"/>
        <v>68</v>
      </c>
      <c r="D362" t="str">
        <f t="shared" si="47"/>
        <v/>
      </c>
      <c r="E362">
        <f t="shared" si="50"/>
        <v>68</v>
      </c>
      <c r="F362" t="str">
        <f t="shared" si="51"/>
        <v/>
      </c>
    </row>
    <row r="363" spans="3:6" x14ac:dyDescent="0.25">
      <c r="C363">
        <f t="shared" si="49"/>
        <v>68</v>
      </c>
      <c r="D363" t="str">
        <f t="shared" si="47"/>
        <v/>
      </c>
      <c r="E363">
        <f t="shared" si="50"/>
        <v>68</v>
      </c>
      <c r="F363" t="str">
        <f t="shared" si="51"/>
        <v/>
      </c>
    </row>
    <row r="364" spans="3:6" x14ac:dyDescent="0.25">
      <c r="C364">
        <f t="shared" si="49"/>
        <v>68</v>
      </c>
      <c r="D364" t="str">
        <f t="shared" si="47"/>
        <v/>
      </c>
      <c r="E364">
        <f t="shared" si="50"/>
        <v>68</v>
      </c>
      <c r="F364" t="str">
        <f t="shared" si="51"/>
        <v/>
      </c>
    </row>
    <row r="365" spans="3:6" x14ac:dyDescent="0.25">
      <c r="C365">
        <f t="shared" si="49"/>
        <v>68</v>
      </c>
      <c r="D365" t="str">
        <f t="shared" si="47"/>
        <v/>
      </c>
      <c r="E365">
        <f t="shared" si="50"/>
        <v>68</v>
      </c>
      <c r="F365" t="str">
        <f t="shared" si="51"/>
        <v/>
      </c>
    </row>
    <row r="366" spans="3:6" x14ac:dyDescent="0.25">
      <c r="C366">
        <f t="shared" si="49"/>
        <v>68</v>
      </c>
      <c r="D366" t="str">
        <f t="shared" si="47"/>
        <v/>
      </c>
      <c r="E366">
        <f t="shared" si="50"/>
        <v>68</v>
      </c>
      <c r="F366" t="str">
        <f t="shared" si="51"/>
        <v/>
      </c>
    </row>
    <row r="367" spans="3:6" x14ac:dyDescent="0.25">
      <c r="C367">
        <f t="shared" si="49"/>
        <v>68</v>
      </c>
      <c r="D367" t="str">
        <f t="shared" si="47"/>
        <v/>
      </c>
      <c r="E367">
        <f t="shared" si="50"/>
        <v>68</v>
      </c>
      <c r="F367" t="str">
        <f t="shared" si="51"/>
        <v/>
      </c>
    </row>
    <row r="368" spans="3:6" x14ac:dyDescent="0.25">
      <c r="C368">
        <f t="shared" si="49"/>
        <v>68</v>
      </c>
      <c r="D368" t="str">
        <f t="shared" si="47"/>
        <v/>
      </c>
      <c r="E368">
        <f t="shared" si="50"/>
        <v>68</v>
      </c>
      <c r="F368" t="str">
        <f t="shared" si="51"/>
        <v/>
      </c>
    </row>
    <row r="369" spans="3:6" x14ac:dyDescent="0.25">
      <c r="C369">
        <f t="shared" si="49"/>
        <v>68</v>
      </c>
      <c r="D369" t="str">
        <f t="shared" si="47"/>
        <v/>
      </c>
      <c r="E369">
        <f t="shared" si="50"/>
        <v>68</v>
      </c>
      <c r="F369" t="str">
        <f t="shared" si="51"/>
        <v/>
      </c>
    </row>
    <row r="370" spans="3:6" x14ac:dyDescent="0.25">
      <c r="C370">
        <f t="shared" si="49"/>
        <v>68</v>
      </c>
      <c r="D370" t="str">
        <f t="shared" si="47"/>
        <v/>
      </c>
      <c r="E370">
        <f t="shared" si="50"/>
        <v>68</v>
      </c>
      <c r="F370" t="str">
        <f t="shared" si="51"/>
        <v/>
      </c>
    </row>
    <row r="371" spans="3:6" x14ac:dyDescent="0.25">
      <c r="C371">
        <f t="shared" si="49"/>
        <v>68</v>
      </c>
      <c r="D371" t="str">
        <f t="shared" si="47"/>
        <v/>
      </c>
      <c r="E371">
        <f t="shared" si="50"/>
        <v>68</v>
      </c>
      <c r="F371" t="str">
        <f t="shared" si="51"/>
        <v/>
      </c>
    </row>
    <row r="372" spans="3:6" x14ac:dyDescent="0.25">
      <c r="C372">
        <f t="shared" si="49"/>
        <v>68</v>
      </c>
      <c r="D372" t="str">
        <f t="shared" si="47"/>
        <v/>
      </c>
      <c r="E372">
        <f t="shared" si="50"/>
        <v>68</v>
      </c>
      <c r="F372" t="str">
        <f t="shared" si="51"/>
        <v/>
      </c>
    </row>
    <row r="373" spans="3:6" x14ac:dyDescent="0.25">
      <c r="C373">
        <f t="shared" si="49"/>
        <v>68</v>
      </c>
      <c r="D373" t="str">
        <f t="shared" si="47"/>
        <v/>
      </c>
      <c r="E373">
        <f t="shared" si="50"/>
        <v>68</v>
      </c>
      <c r="F373" t="str">
        <f t="shared" si="51"/>
        <v/>
      </c>
    </row>
    <row r="374" spans="3:6" x14ac:dyDescent="0.25">
      <c r="C374">
        <f t="shared" si="49"/>
        <v>68</v>
      </c>
      <c r="D374" t="str">
        <f t="shared" si="47"/>
        <v/>
      </c>
      <c r="E374">
        <f t="shared" si="50"/>
        <v>68</v>
      </c>
      <c r="F374" t="str">
        <f t="shared" si="51"/>
        <v/>
      </c>
    </row>
    <row r="375" spans="3:6" x14ac:dyDescent="0.25">
      <c r="C375">
        <f t="shared" si="49"/>
        <v>68</v>
      </c>
      <c r="D375" t="str">
        <f t="shared" si="47"/>
        <v/>
      </c>
      <c r="E375">
        <f t="shared" si="50"/>
        <v>68</v>
      </c>
      <c r="F375" t="str">
        <f t="shared" si="51"/>
        <v/>
      </c>
    </row>
    <row r="376" spans="3:6" x14ac:dyDescent="0.25">
      <c r="C376">
        <f t="shared" si="49"/>
        <v>68</v>
      </c>
      <c r="D376" t="str">
        <f t="shared" si="47"/>
        <v/>
      </c>
      <c r="E376">
        <f t="shared" si="50"/>
        <v>68</v>
      </c>
      <c r="F376" t="str">
        <f t="shared" si="51"/>
        <v/>
      </c>
    </row>
    <row r="377" spans="3:6" x14ac:dyDescent="0.25">
      <c r="C377">
        <f t="shared" si="49"/>
        <v>68</v>
      </c>
      <c r="D377" t="str">
        <f t="shared" si="47"/>
        <v/>
      </c>
      <c r="E377">
        <f t="shared" si="50"/>
        <v>68</v>
      </c>
      <c r="F377" t="str">
        <f t="shared" si="51"/>
        <v/>
      </c>
    </row>
    <row r="378" spans="3:6" x14ac:dyDescent="0.25">
      <c r="C378">
        <f t="shared" si="49"/>
        <v>68</v>
      </c>
      <c r="D378" t="str">
        <f t="shared" si="47"/>
        <v/>
      </c>
      <c r="E378">
        <f t="shared" si="50"/>
        <v>68</v>
      </c>
      <c r="F378" t="str">
        <f t="shared" si="51"/>
        <v/>
      </c>
    </row>
    <row r="379" spans="3:6" x14ac:dyDescent="0.25">
      <c r="C379">
        <f t="shared" si="49"/>
        <v>68</v>
      </c>
      <c r="D379" t="str">
        <f t="shared" si="47"/>
        <v/>
      </c>
      <c r="E379">
        <f t="shared" si="50"/>
        <v>68</v>
      </c>
      <c r="F379" t="str">
        <f t="shared" si="51"/>
        <v/>
      </c>
    </row>
    <row r="380" spans="3:6" x14ac:dyDescent="0.25">
      <c r="C380">
        <f t="shared" si="49"/>
        <v>68</v>
      </c>
      <c r="D380" t="str">
        <f t="shared" si="47"/>
        <v/>
      </c>
      <c r="E380">
        <f t="shared" si="50"/>
        <v>68</v>
      </c>
      <c r="F380" t="str">
        <f t="shared" si="51"/>
        <v/>
      </c>
    </row>
    <row r="381" spans="3:6" x14ac:dyDescent="0.25">
      <c r="C381">
        <f t="shared" si="49"/>
        <v>68</v>
      </c>
      <c r="D381" t="str">
        <f t="shared" si="47"/>
        <v/>
      </c>
      <c r="E381">
        <f t="shared" si="50"/>
        <v>68</v>
      </c>
      <c r="F381" t="str">
        <f t="shared" si="51"/>
        <v/>
      </c>
    </row>
    <row r="382" spans="3:6" x14ac:dyDescent="0.25">
      <c r="C382">
        <f t="shared" si="49"/>
        <v>68</v>
      </c>
      <c r="D382" t="str">
        <f t="shared" si="47"/>
        <v/>
      </c>
      <c r="E382">
        <f t="shared" si="50"/>
        <v>68</v>
      </c>
      <c r="F382" t="str">
        <f t="shared" si="51"/>
        <v/>
      </c>
    </row>
    <row r="383" spans="3:6" x14ac:dyDescent="0.25">
      <c r="C383">
        <f t="shared" si="49"/>
        <v>68</v>
      </c>
      <c r="D383" t="str">
        <f t="shared" si="47"/>
        <v/>
      </c>
      <c r="E383">
        <f t="shared" si="50"/>
        <v>68</v>
      </c>
      <c r="F383" t="str">
        <f t="shared" si="51"/>
        <v/>
      </c>
    </row>
    <row r="384" spans="3:6" x14ac:dyDescent="0.25">
      <c r="C384">
        <f t="shared" si="49"/>
        <v>68</v>
      </c>
      <c r="D384" t="str">
        <f t="shared" si="47"/>
        <v/>
      </c>
      <c r="E384">
        <f t="shared" si="50"/>
        <v>68</v>
      </c>
      <c r="F384" t="str">
        <f t="shared" si="51"/>
        <v/>
      </c>
    </row>
    <row r="385" spans="3:6" x14ac:dyDescent="0.25">
      <c r="C385">
        <f t="shared" si="49"/>
        <v>68</v>
      </c>
      <c r="D385" t="str">
        <f t="shared" si="47"/>
        <v/>
      </c>
      <c r="E385">
        <f t="shared" si="50"/>
        <v>68</v>
      </c>
      <c r="F385" t="str">
        <f t="shared" si="51"/>
        <v/>
      </c>
    </row>
    <row r="386" spans="3:6" x14ac:dyDescent="0.25">
      <c r="C386">
        <f t="shared" si="49"/>
        <v>68</v>
      </c>
      <c r="D386" t="str">
        <f t="shared" si="47"/>
        <v/>
      </c>
      <c r="E386">
        <f t="shared" si="50"/>
        <v>68</v>
      </c>
      <c r="F386" t="str">
        <f t="shared" si="51"/>
        <v/>
      </c>
    </row>
    <row r="387" spans="3:6" x14ac:dyDescent="0.25">
      <c r="C387">
        <f t="shared" si="49"/>
        <v>68</v>
      </c>
      <c r="D387" t="str">
        <f t="shared" ref="D387:D450" si="52">IF(ISNUMBER(B387),IF(B387&gt;=0,B387,""),"")</f>
        <v/>
      </c>
      <c r="E387">
        <f t="shared" si="50"/>
        <v>68</v>
      </c>
      <c r="F387" t="str">
        <f t="shared" si="51"/>
        <v/>
      </c>
    </row>
    <row r="388" spans="3:6" x14ac:dyDescent="0.25">
      <c r="C388">
        <f t="shared" si="49"/>
        <v>68</v>
      </c>
      <c r="D388" t="str">
        <f t="shared" si="52"/>
        <v/>
      </c>
      <c r="E388">
        <f t="shared" si="50"/>
        <v>68</v>
      </c>
      <c r="F388" t="str">
        <f t="shared" si="51"/>
        <v/>
      </c>
    </row>
    <row r="389" spans="3:6" x14ac:dyDescent="0.25">
      <c r="C389">
        <f t="shared" si="49"/>
        <v>68</v>
      </c>
      <c r="D389" t="str">
        <f t="shared" si="52"/>
        <v/>
      </c>
      <c r="E389">
        <f t="shared" si="50"/>
        <v>68</v>
      </c>
      <c r="F389" t="str">
        <f t="shared" si="51"/>
        <v/>
      </c>
    </row>
    <row r="390" spans="3:6" x14ac:dyDescent="0.25">
      <c r="C390">
        <f t="shared" si="49"/>
        <v>68</v>
      </c>
      <c r="D390" t="str">
        <f t="shared" si="52"/>
        <v/>
      </c>
      <c r="E390">
        <f t="shared" si="50"/>
        <v>68</v>
      </c>
      <c r="F390" t="str">
        <f t="shared" si="51"/>
        <v/>
      </c>
    </row>
    <row r="391" spans="3:6" x14ac:dyDescent="0.25">
      <c r="C391">
        <f t="shared" si="49"/>
        <v>68</v>
      </c>
      <c r="D391" t="str">
        <f t="shared" si="52"/>
        <v/>
      </c>
      <c r="E391">
        <f t="shared" si="50"/>
        <v>68</v>
      </c>
      <c r="F391" t="str">
        <f t="shared" si="51"/>
        <v/>
      </c>
    </row>
    <row r="392" spans="3:6" x14ac:dyDescent="0.25">
      <c r="C392">
        <f t="shared" si="49"/>
        <v>68</v>
      </c>
      <c r="D392" t="str">
        <f t="shared" si="52"/>
        <v/>
      </c>
      <c r="E392">
        <f t="shared" si="50"/>
        <v>68</v>
      </c>
      <c r="F392" t="str">
        <f t="shared" si="51"/>
        <v/>
      </c>
    </row>
    <row r="393" spans="3:6" x14ac:dyDescent="0.25">
      <c r="C393">
        <f t="shared" si="49"/>
        <v>68</v>
      </c>
      <c r="D393" t="str">
        <f t="shared" si="52"/>
        <v/>
      </c>
      <c r="E393">
        <f t="shared" si="50"/>
        <v>68</v>
      </c>
      <c r="F393" t="str">
        <f t="shared" si="51"/>
        <v/>
      </c>
    </row>
    <row r="394" spans="3:6" x14ac:dyDescent="0.25">
      <c r="C394">
        <f t="shared" si="49"/>
        <v>68</v>
      </c>
      <c r="D394" t="str">
        <f t="shared" si="52"/>
        <v/>
      </c>
      <c r="E394">
        <f t="shared" si="50"/>
        <v>68</v>
      </c>
      <c r="F394" t="str">
        <f t="shared" si="51"/>
        <v/>
      </c>
    </row>
    <row r="395" spans="3:6" x14ac:dyDescent="0.25">
      <c r="C395">
        <f t="shared" si="49"/>
        <v>68</v>
      </c>
      <c r="D395" t="str">
        <f t="shared" si="52"/>
        <v/>
      </c>
      <c r="E395">
        <f t="shared" si="50"/>
        <v>68</v>
      </c>
      <c r="F395" t="str">
        <f t="shared" si="51"/>
        <v/>
      </c>
    </row>
    <row r="396" spans="3:6" x14ac:dyDescent="0.25">
      <c r="C396">
        <f t="shared" si="49"/>
        <v>68</v>
      </c>
      <c r="D396" t="str">
        <f t="shared" si="52"/>
        <v/>
      </c>
      <c r="E396">
        <f t="shared" si="50"/>
        <v>68</v>
      </c>
      <c r="F396" t="str">
        <f t="shared" si="51"/>
        <v/>
      </c>
    </row>
    <row r="397" spans="3:6" x14ac:dyDescent="0.25">
      <c r="C397">
        <f t="shared" si="49"/>
        <v>68</v>
      </c>
      <c r="D397" t="str">
        <f t="shared" si="52"/>
        <v/>
      </c>
      <c r="E397">
        <f t="shared" si="50"/>
        <v>68</v>
      </c>
      <c r="F397" t="str">
        <f t="shared" si="51"/>
        <v/>
      </c>
    </row>
    <row r="398" spans="3:6" x14ac:dyDescent="0.25">
      <c r="C398">
        <f t="shared" si="49"/>
        <v>68</v>
      </c>
      <c r="D398" t="str">
        <f t="shared" si="52"/>
        <v/>
      </c>
      <c r="E398">
        <f t="shared" si="50"/>
        <v>68</v>
      </c>
      <c r="F398" t="str">
        <f t="shared" si="51"/>
        <v/>
      </c>
    </row>
    <row r="399" spans="3:6" x14ac:dyDescent="0.25">
      <c r="C399">
        <f t="shared" si="49"/>
        <v>68</v>
      </c>
      <c r="D399" t="str">
        <f t="shared" si="52"/>
        <v/>
      </c>
      <c r="E399">
        <f t="shared" si="50"/>
        <v>68</v>
      </c>
      <c r="F399" t="str">
        <f t="shared" si="51"/>
        <v/>
      </c>
    </row>
    <row r="400" spans="3:6" x14ac:dyDescent="0.25">
      <c r="C400">
        <f t="shared" si="49"/>
        <v>68</v>
      </c>
      <c r="D400" t="str">
        <f t="shared" si="52"/>
        <v/>
      </c>
      <c r="E400">
        <f t="shared" si="50"/>
        <v>68</v>
      </c>
      <c r="F400" t="str">
        <f t="shared" si="51"/>
        <v/>
      </c>
    </row>
    <row r="401" spans="3:6" x14ac:dyDescent="0.25">
      <c r="C401">
        <f t="shared" si="49"/>
        <v>68</v>
      </c>
      <c r="D401" t="str">
        <f t="shared" si="52"/>
        <v/>
      </c>
      <c r="E401">
        <f t="shared" si="50"/>
        <v>68</v>
      </c>
      <c r="F401" t="str">
        <f t="shared" si="51"/>
        <v/>
      </c>
    </row>
    <row r="402" spans="3:6" x14ac:dyDescent="0.25">
      <c r="C402">
        <f t="shared" si="49"/>
        <v>68</v>
      </c>
      <c r="D402" t="str">
        <f t="shared" si="52"/>
        <v/>
      </c>
      <c r="E402">
        <f t="shared" si="50"/>
        <v>68</v>
      </c>
      <c r="F402" t="str">
        <f t="shared" si="51"/>
        <v/>
      </c>
    </row>
    <row r="403" spans="3:6" x14ac:dyDescent="0.25">
      <c r="C403">
        <f t="shared" si="49"/>
        <v>68</v>
      </c>
      <c r="D403" t="str">
        <f t="shared" si="52"/>
        <v/>
      </c>
      <c r="E403">
        <f t="shared" si="50"/>
        <v>68</v>
      </c>
      <c r="F403" t="str">
        <f t="shared" si="51"/>
        <v/>
      </c>
    </row>
    <row r="404" spans="3:6" x14ac:dyDescent="0.25">
      <c r="C404">
        <f t="shared" si="49"/>
        <v>68</v>
      </c>
      <c r="D404" t="str">
        <f t="shared" si="52"/>
        <v/>
      </c>
      <c r="E404">
        <f t="shared" si="50"/>
        <v>68</v>
      </c>
      <c r="F404" t="str">
        <f t="shared" si="51"/>
        <v/>
      </c>
    </row>
    <row r="405" spans="3:6" x14ac:dyDescent="0.25">
      <c r="C405">
        <f t="shared" si="49"/>
        <v>68</v>
      </c>
      <c r="D405" t="str">
        <f t="shared" si="52"/>
        <v/>
      </c>
      <c r="E405">
        <f t="shared" si="50"/>
        <v>68</v>
      </c>
      <c r="F405" t="str">
        <f t="shared" si="51"/>
        <v/>
      </c>
    </row>
    <row r="406" spans="3:6" x14ac:dyDescent="0.25">
      <c r="C406">
        <f t="shared" si="49"/>
        <v>68</v>
      </c>
      <c r="D406" t="str">
        <f t="shared" si="52"/>
        <v/>
      </c>
      <c r="E406">
        <f t="shared" si="50"/>
        <v>68</v>
      </c>
      <c r="F406" t="str">
        <f t="shared" si="51"/>
        <v/>
      </c>
    </row>
    <row r="407" spans="3:6" x14ac:dyDescent="0.25">
      <c r="C407">
        <f t="shared" si="49"/>
        <v>68</v>
      </c>
      <c r="D407" t="str">
        <f t="shared" si="52"/>
        <v/>
      </c>
      <c r="E407">
        <f t="shared" si="50"/>
        <v>68</v>
      </c>
      <c r="F407" t="str">
        <f t="shared" si="51"/>
        <v/>
      </c>
    </row>
    <row r="408" spans="3:6" x14ac:dyDescent="0.25">
      <c r="C408">
        <f t="shared" si="49"/>
        <v>68</v>
      </c>
      <c r="D408" t="str">
        <f t="shared" si="52"/>
        <v/>
      </c>
      <c r="E408">
        <f t="shared" si="50"/>
        <v>68</v>
      </c>
      <c r="F408" t="str">
        <f t="shared" si="51"/>
        <v/>
      </c>
    </row>
    <row r="409" spans="3:6" x14ac:dyDescent="0.25">
      <c r="C409">
        <f t="shared" si="49"/>
        <v>68</v>
      </c>
      <c r="D409" t="str">
        <f t="shared" si="52"/>
        <v/>
      </c>
      <c r="E409">
        <f t="shared" si="50"/>
        <v>68</v>
      </c>
      <c r="F409" t="str">
        <f t="shared" si="51"/>
        <v/>
      </c>
    </row>
    <row r="410" spans="3:6" x14ac:dyDescent="0.25">
      <c r="C410">
        <f t="shared" ref="C410:C473" si="53">IF(ISNUMBER(CODE(D410)),C409+1,C409)</f>
        <v>68</v>
      </c>
      <c r="D410" t="str">
        <f t="shared" si="52"/>
        <v/>
      </c>
      <c r="E410">
        <f t="shared" ref="E410:E473" si="54">IF(ISNUMBER(CODE(F410)),E409+1,E409)</f>
        <v>68</v>
      </c>
      <c r="F410" t="str">
        <f t="shared" ref="F410:F473" si="55">IF(ISNUMBER(CODE(D411)),B410,"")</f>
        <v/>
      </c>
    </row>
    <row r="411" spans="3:6" x14ac:dyDescent="0.25">
      <c r="C411">
        <f t="shared" si="53"/>
        <v>68</v>
      </c>
      <c r="D411" t="str">
        <f t="shared" si="52"/>
        <v/>
      </c>
      <c r="E411">
        <f t="shared" si="54"/>
        <v>68</v>
      </c>
      <c r="F411" t="str">
        <f t="shared" si="55"/>
        <v/>
      </c>
    </row>
    <row r="412" spans="3:6" x14ac:dyDescent="0.25">
      <c r="C412">
        <f t="shared" si="53"/>
        <v>68</v>
      </c>
      <c r="D412" t="str">
        <f t="shared" si="52"/>
        <v/>
      </c>
      <c r="E412">
        <f t="shared" si="54"/>
        <v>68</v>
      </c>
      <c r="F412" t="str">
        <f t="shared" si="55"/>
        <v/>
      </c>
    </row>
    <row r="413" spans="3:6" x14ac:dyDescent="0.25">
      <c r="C413">
        <f t="shared" si="53"/>
        <v>68</v>
      </c>
      <c r="D413" t="str">
        <f t="shared" si="52"/>
        <v/>
      </c>
      <c r="E413">
        <f t="shared" si="54"/>
        <v>68</v>
      </c>
      <c r="F413" t="str">
        <f t="shared" si="55"/>
        <v/>
      </c>
    </row>
    <row r="414" spans="3:6" x14ac:dyDescent="0.25">
      <c r="C414">
        <f t="shared" si="53"/>
        <v>68</v>
      </c>
      <c r="D414" t="str">
        <f t="shared" si="52"/>
        <v/>
      </c>
      <c r="E414">
        <f t="shared" si="54"/>
        <v>68</v>
      </c>
      <c r="F414" t="str">
        <f t="shared" si="55"/>
        <v/>
      </c>
    </row>
    <row r="415" spans="3:6" x14ac:dyDescent="0.25">
      <c r="C415">
        <f t="shared" si="53"/>
        <v>68</v>
      </c>
      <c r="D415" t="str">
        <f t="shared" si="52"/>
        <v/>
      </c>
      <c r="E415">
        <f t="shared" si="54"/>
        <v>68</v>
      </c>
      <c r="F415" t="str">
        <f t="shared" si="55"/>
        <v/>
      </c>
    </row>
    <row r="416" spans="3:6" x14ac:dyDescent="0.25">
      <c r="C416">
        <f t="shared" si="53"/>
        <v>68</v>
      </c>
      <c r="D416" t="str">
        <f t="shared" si="52"/>
        <v/>
      </c>
      <c r="E416">
        <f t="shared" si="54"/>
        <v>68</v>
      </c>
      <c r="F416" t="str">
        <f t="shared" si="55"/>
        <v/>
      </c>
    </row>
    <row r="417" spans="3:6" x14ac:dyDescent="0.25">
      <c r="C417">
        <f t="shared" si="53"/>
        <v>68</v>
      </c>
      <c r="D417" t="str">
        <f t="shared" si="52"/>
        <v/>
      </c>
      <c r="E417">
        <f t="shared" si="54"/>
        <v>68</v>
      </c>
      <c r="F417" t="str">
        <f t="shared" si="55"/>
        <v/>
      </c>
    </row>
    <row r="418" spans="3:6" x14ac:dyDescent="0.25">
      <c r="C418">
        <f t="shared" si="53"/>
        <v>68</v>
      </c>
      <c r="D418" t="str">
        <f t="shared" si="52"/>
        <v/>
      </c>
      <c r="E418">
        <f t="shared" si="54"/>
        <v>68</v>
      </c>
      <c r="F418" t="str">
        <f t="shared" si="55"/>
        <v/>
      </c>
    </row>
    <row r="419" spans="3:6" x14ac:dyDescent="0.25">
      <c r="C419">
        <f t="shared" si="53"/>
        <v>68</v>
      </c>
      <c r="D419" t="str">
        <f t="shared" si="52"/>
        <v/>
      </c>
      <c r="E419">
        <f t="shared" si="54"/>
        <v>68</v>
      </c>
      <c r="F419" t="str">
        <f t="shared" si="55"/>
        <v/>
      </c>
    </row>
    <row r="420" spans="3:6" x14ac:dyDescent="0.25">
      <c r="C420">
        <f t="shared" si="53"/>
        <v>68</v>
      </c>
      <c r="D420" t="str">
        <f t="shared" si="52"/>
        <v/>
      </c>
      <c r="E420">
        <f t="shared" si="54"/>
        <v>68</v>
      </c>
      <c r="F420" t="str">
        <f t="shared" si="55"/>
        <v/>
      </c>
    </row>
    <row r="421" spans="3:6" x14ac:dyDescent="0.25">
      <c r="C421">
        <f t="shared" si="53"/>
        <v>68</v>
      </c>
      <c r="D421" t="str">
        <f t="shared" si="52"/>
        <v/>
      </c>
      <c r="E421">
        <f t="shared" si="54"/>
        <v>68</v>
      </c>
      <c r="F421" t="str">
        <f t="shared" si="55"/>
        <v/>
      </c>
    </row>
    <row r="422" spans="3:6" x14ac:dyDescent="0.25">
      <c r="C422">
        <f t="shared" si="53"/>
        <v>68</v>
      </c>
      <c r="D422" t="str">
        <f t="shared" si="52"/>
        <v/>
      </c>
      <c r="E422">
        <f t="shared" si="54"/>
        <v>68</v>
      </c>
      <c r="F422" t="str">
        <f t="shared" si="55"/>
        <v/>
      </c>
    </row>
    <row r="423" spans="3:6" x14ac:dyDescent="0.25">
      <c r="C423">
        <f t="shared" si="53"/>
        <v>68</v>
      </c>
      <c r="D423" t="str">
        <f t="shared" si="52"/>
        <v/>
      </c>
      <c r="E423">
        <f t="shared" si="54"/>
        <v>68</v>
      </c>
      <c r="F423" t="str">
        <f t="shared" si="55"/>
        <v/>
      </c>
    </row>
    <row r="424" spans="3:6" x14ac:dyDescent="0.25">
      <c r="C424">
        <f t="shared" si="53"/>
        <v>68</v>
      </c>
      <c r="D424" t="str">
        <f t="shared" si="52"/>
        <v/>
      </c>
      <c r="E424">
        <f t="shared" si="54"/>
        <v>68</v>
      </c>
      <c r="F424" t="str">
        <f t="shared" si="55"/>
        <v/>
      </c>
    </row>
    <row r="425" spans="3:6" x14ac:dyDescent="0.25">
      <c r="C425">
        <f t="shared" si="53"/>
        <v>68</v>
      </c>
      <c r="D425" t="str">
        <f t="shared" si="52"/>
        <v/>
      </c>
      <c r="E425">
        <f t="shared" si="54"/>
        <v>68</v>
      </c>
      <c r="F425" t="str">
        <f t="shared" si="55"/>
        <v/>
      </c>
    </row>
    <row r="426" spans="3:6" x14ac:dyDescent="0.25">
      <c r="C426">
        <f t="shared" si="53"/>
        <v>68</v>
      </c>
      <c r="D426" t="str">
        <f t="shared" si="52"/>
        <v/>
      </c>
      <c r="E426">
        <f t="shared" si="54"/>
        <v>68</v>
      </c>
      <c r="F426" t="str">
        <f t="shared" si="55"/>
        <v/>
      </c>
    </row>
    <row r="427" spans="3:6" x14ac:dyDescent="0.25">
      <c r="C427">
        <f t="shared" si="53"/>
        <v>68</v>
      </c>
      <c r="D427" t="str">
        <f t="shared" si="52"/>
        <v/>
      </c>
      <c r="E427">
        <f t="shared" si="54"/>
        <v>68</v>
      </c>
      <c r="F427" t="str">
        <f t="shared" si="55"/>
        <v/>
      </c>
    </row>
    <row r="428" spans="3:6" x14ac:dyDescent="0.25">
      <c r="C428">
        <f t="shared" si="53"/>
        <v>68</v>
      </c>
      <c r="D428" t="str">
        <f t="shared" si="52"/>
        <v/>
      </c>
      <c r="E428">
        <f t="shared" si="54"/>
        <v>68</v>
      </c>
      <c r="F428" t="str">
        <f t="shared" si="55"/>
        <v/>
      </c>
    </row>
    <row r="429" spans="3:6" x14ac:dyDescent="0.25">
      <c r="C429">
        <f t="shared" si="53"/>
        <v>68</v>
      </c>
      <c r="D429" t="str">
        <f t="shared" si="52"/>
        <v/>
      </c>
      <c r="E429">
        <f t="shared" si="54"/>
        <v>68</v>
      </c>
      <c r="F429" t="str">
        <f t="shared" si="55"/>
        <v/>
      </c>
    </row>
    <row r="430" spans="3:6" x14ac:dyDescent="0.25">
      <c r="C430">
        <f t="shared" si="53"/>
        <v>68</v>
      </c>
      <c r="D430" t="str">
        <f t="shared" si="52"/>
        <v/>
      </c>
      <c r="E430">
        <f t="shared" si="54"/>
        <v>68</v>
      </c>
      <c r="F430" t="str">
        <f t="shared" si="55"/>
        <v/>
      </c>
    </row>
    <row r="431" spans="3:6" x14ac:dyDescent="0.25">
      <c r="C431">
        <f t="shared" si="53"/>
        <v>68</v>
      </c>
      <c r="D431" t="str">
        <f t="shared" si="52"/>
        <v/>
      </c>
      <c r="E431">
        <f t="shared" si="54"/>
        <v>68</v>
      </c>
      <c r="F431" t="str">
        <f t="shared" si="55"/>
        <v/>
      </c>
    </row>
    <row r="432" spans="3:6" x14ac:dyDescent="0.25">
      <c r="C432">
        <f t="shared" si="53"/>
        <v>68</v>
      </c>
      <c r="D432" t="str">
        <f t="shared" si="52"/>
        <v/>
      </c>
      <c r="E432">
        <f t="shared" si="54"/>
        <v>68</v>
      </c>
      <c r="F432" t="str">
        <f t="shared" si="55"/>
        <v/>
      </c>
    </row>
    <row r="433" spans="3:6" x14ac:dyDescent="0.25">
      <c r="C433">
        <f t="shared" si="53"/>
        <v>68</v>
      </c>
      <c r="D433" t="str">
        <f t="shared" si="52"/>
        <v/>
      </c>
      <c r="E433">
        <f t="shared" si="54"/>
        <v>68</v>
      </c>
      <c r="F433" t="str">
        <f t="shared" si="55"/>
        <v/>
      </c>
    </row>
    <row r="434" spans="3:6" x14ac:dyDescent="0.25">
      <c r="C434">
        <f t="shared" si="53"/>
        <v>68</v>
      </c>
      <c r="D434" t="str">
        <f t="shared" si="52"/>
        <v/>
      </c>
      <c r="E434">
        <f t="shared" si="54"/>
        <v>68</v>
      </c>
      <c r="F434" t="str">
        <f t="shared" si="55"/>
        <v/>
      </c>
    </row>
    <row r="435" spans="3:6" x14ac:dyDescent="0.25">
      <c r="C435">
        <f t="shared" si="53"/>
        <v>68</v>
      </c>
      <c r="D435" t="str">
        <f t="shared" si="52"/>
        <v/>
      </c>
      <c r="E435">
        <f t="shared" si="54"/>
        <v>68</v>
      </c>
      <c r="F435" t="str">
        <f t="shared" si="55"/>
        <v/>
      </c>
    </row>
    <row r="436" spans="3:6" x14ac:dyDescent="0.25">
      <c r="C436">
        <f t="shared" si="53"/>
        <v>68</v>
      </c>
      <c r="D436" t="str">
        <f t="shared" si="52"/>
        <v/>
      </c>
      <c r="E436">
        <f t="shared" si="54"/>
        <v>68</v>
      </c>
      <c r="F436" t="str">
        <f t="shared" si="55"/>
        <v/>
      </c>
    </row>
    <row r="437" spans="3:6" x14ac:dyDescent="0.25">
      <c r="C437">
        <f t="shared" si="53"/>
        <v>68</v>
      </c>
      <c r="D437" t="str">
        <f t="shared" si="52"/>
        <v/>
      </c>
      <c r="E437">
        <f t="shared" si="54"/>
        <v>68</v>
      </c>
      <c r="F437" t="str">
        <f t="shared" si="55"/>
        <v/>
      </c>
    </row>
    <row r="438" spans="3:6" x14ac:dyDescent="0.25">
      <c r="C438">
        <f t="shared" si="53"/>
        <v>68</v>
      </c>
      <c r="D438" t="str">
        <f t="shared" si="52"/>
        <v/>
      </c>
      <c r="E438">
        <f t="shared" si="54"/>
        <v>68</v>
      </c>
      <c r="F438" t="str">
        <f t="shared" si="55"/>
        <v/>
      </c>
    </row>
    <row r="439" spans="3:6" x14ac:dyDescent="0.25">
      <c r="C439">
        <f t="shared" si="53"/>
        <v>68</v>
      </c>
      <c r="D439" t="str">
        <f t="shared" si="52"/>
        <v/>
      </c>
      <c r="E439">
        <f t="shared" si="54"/>
        <v>68</v>
      </c>
      <c r="F439" t="str">
        <f t="shared" si="55"/>
        <v/>
      </c>
    </row>
    <row r="440" spans="3:6" x14ac:dyDescent="0.25">
      <c r="C440">
        <f t="shared" si="53"/>
        <v>68</v>
      </c>
      <c r="D440" t="str">
        <f t="shared" si="52"/>
        <v/>
      </c>
      <c r="E440">
        <f t="shared" si="54"/>
        <v>68</v>
      </c>
      <c r="F440" t="str">
        <f t="shared" si="55"/>
        <v/>
      </c>
    </row>
    <row r="441" spans="3:6" x14ac:dyDescent="0.25">
      <c r="C441">
        <f t="shared" si="53"/>
        <v>68</v>
      </c>
      <c r="D441" t="str">
        <f t="shared" si="52"/>
        <v/>
      </c>
      <c r="E441">
        <f t="shared" si="54"/>
        <v>68</v>
      </c>
      <c r="F441" t="str">
        <f t="shared" si="55"/>
        <v/>
      </c>
    </row>
    <row r="442" spans="3:6" x14ac:dyDescent="0.25">
      <c r="C442">
        <f t="shared" si="53"/>
        <v>68</v>
      </c>
      <c r="D442" t="str">
        <f t="shared" si="52"/>
        <v/>
      </c>
      <c r="E442">
        <f t="shared" si="54"/>
        <v>68</v>
      </c>
      <c r="F442" t="str">
        <f t="shared" si="55"/>
        <v/>
      </c>
    </row>
    <row r="443" spans="3:6" x14ac:dyDescent="0.25">
      <c r="C443">
        <f t="shared" si="53"/>
        <v>68</v>
      </c>
      <c r="D443" t="str">
        <f t="shared" si="52"/>
        <v/>
      </c>
      <c r="E443">
        <f t="shared" si="54"/>
        <v>68</v>
      </c>
      <c r="F443" t="str">
        <f t="shared" si="55"/>
        <v/>
      </c>
    </row>
    <row r="444" spans="3:6" x14ac:dyDescent="0.25">
      <c r="C444">
        <f t="shared" si="53"/>
        <v>68</v>
      </c>
      <c r="D444" t="str">
        <f t="shared" si="52"/>
        <v/>
      </c>
      <c r="E444">
        <f t="shared" si="54"/>
        <v>68</v>
      </c>
      <c r="F444" t="str">
        <f t="shared" si="55"/>
        <v/>
      </c>
    </row>
    <row r="445" spans="3:6" x14ac:dyDescent="0.25">
      <c r="C445">
        <f t="shared" si="53"/>
        <v>68</v>
      </c>
      <c r="D445" t="str">
        <f t="shared" si="52"/>
        <v/>
      </c>
      <c r="E445">
        <f t="shared" si="54"/>
        <v>68</v>
      </c>
      <c r="F445" t="str">
        <f t="shared" si="55"/>
        <v/>
      </c>
    </row>
    <row r="446" spans="3:6" x14ac:dyDescent="0.25">
      <c r="C446">
        <f t="shared" si="53"/>
        <v>68</v>
      </c>
      <c r="D446" t="str">
        <f t="shared" si="52"/>
        <v/>
      </c>
      <c r="E446">
        <f t="shared" si="54"/>
        <v>68</v>
      </c>
      <c r="F446" t="str">
        <f t="shared" si="55"/>
        <v/>
      </c>
    </row>
    <row r="447" spans="3:6" x14ac:dyDescent="0.25">
      <c r="C447">
        <f t="shared" si="53"/>
        <v>68</v>
      </c>
      <c r="D447" t="str">
        <f t="shared" si="52"/>
        <v/>
      </c>
      <c r="E447">
        <f t="shared" si="54"/>
        <v>68</v>
      </c>
      <c r="F447" t="str">
        <f t="shared" si="55"/>
        <v/>
      </c>
    </row>
    <row r="448" spans="3:6" x14ac:dyDescent="0.25">
      <c r="C448">
        <f t="shared" si="53"/>
        <v>68</v>
      </c>
      <c r="D448" t="str">
        <f t="shared" si="52"/>
        <v/>
      </c>
      <c r="E448">
        <f t="shared" si="54"/>
        <v>68</v>
      </c>
      <c r="F448" t="str">
        <f t="shared" si="55"/>
        <v/>
      </c>
    </row>
    <row r="449" spans="3:6" x14ac:dyDescent="0.25">
      <c r="C449">
        <f t="shared" si="53"/>
        <v>68</v>
      </c>
      <c r="D449" t="str">
        <f t="shared" si="52"/>
        <v/>
      </c>
      <c r="E449">
        <f t="shared" si="54"/>
        <v>68</v>
      </c>
      <c r="F449" t="str">
        <f t="shared" si="55"/>
        <v/>
      </c>
    </row>
    <row r="450" spans="3:6" x14ac:dyDescent="0.25">
      <c r="C450">
        <f t="shared" si="53"/>
        <v>68</v>
      </c>
      <c r="D450" t="str">
        <f t="shared" si="52"/>
        <v/>
      </c>
      <c r="E450">
        <f t="shared" si="54"/>
        <v>68</v>
      </c>
      <c r="F450" t="str">
        <f t="shared" si="55"/>
        <v/>
      </c>
    </row>
    <row r="451" spans="3:6" x14ac:dyDescent="0.25">
      <c r="C451">
        <f t="shared" si="53"/>
        <v>68</v>
      </c>
      <c r="D451" t="str">
        <f t="shared" ref="D451:D514" si="56">IF(ISNUMBER(B451),IF(B451&gt;=0,B451,""),"")</f>
        <v/>
      </c>
      <c r="E451">
        <f t="shared" si="54"/>
        <v>68</v>
      </c>
      <c r="F451" t="str">
        <f t="shared" si="55"/>
        <v/>
      </c>
    </row>
    <row r="452" spans="3:6" x14ac:dyDescent="0.25">
      <c r="C452">
        <f t="shared" si="53"/>
        <v>68</v>
      </c>
      <c r="D452" t="str">
        <f t="shared" si="56"/>
        <v/>
      </c>
      <c r="E452">
        <f t="shared" si="54"/>
        <v>68</v>
      </c>
      <c r="F452" t="str">
        <f t="shared" si="55"/>
        <v/>
      </c>
    </row>
    <row r="453" spans="3:6" x14ac:dyDescent="0.25">
      <c r="C453">
        <f t="shared" si="53"/>
        <v>68</v>
      </c>
      <c r="D453" t="str">
        <f t="shared" si="56"/>
        <v/>
      </c>
      <c r="E453">
        <f t="shared" si="54"/>
        <v>68</v>
      </c>
      <c r="F453" t="str">
        <f t="shared" si="55"/>
        <v/>
      </c>
    </row>
    <row r="454" spans="3:6" x14ac:dyDescent="0.25">
      <c r="C454">
        <f t="shared" si="53"/>
        <v>68</v>
      </c>
      <c r="D454" t="str">
        <f t="shared" si="56"/>
        <v/>
      </c>
      <c r="E454">
        <f t="shared" si="54"/>
        <v>68</v>
      </c>
      <c r="F454" t="str">
        <f t="shared" si="55"/>
        <v/>
      </c>
    </row>
    <row r="455" spans="3:6" x14ac:dyDescent="0.25">
      <c r="C455">
        <f t="shared" si="53"/>
        <v>68</v>
      </c>
      <c r="D455" t="str">
        <f t="shared" si="56"/>
        <v/>
      </c>
      <c r="E455">
        <f t="shared" si="54"/>
        <v>68</v>
      </c>
      <c r="F455" t="str">
        <f t="shared" si="55"/>
        <v/>
      </c>
    </row>
    <row r="456" spans="3:6" x14ac:dyDescent="0.25">
      <c r="C456">
        <f t="shared" si="53"/>
        <v>68</v>
      </c>
      <c r="D456" t="str">
        <f t="shared" si="56"/>
        <v/>
      </c>
      <c r="E456">
        <f t="shared" si="54"/>
        <v>68</v>
      </c>
      <c r="F456" t="str">
        <f t="shared" si="55"/>
        <v/>
      </c>
    </row>
    <row r="457" spans="3:6" x14ac:dyDescent="0.25">
      <c r="C457">
        <f t="shared" si="53"/>
        <v>68</v>
      </c>
      <c r="D457" t="str">
        <f t="shared" si="56"/>
        <v/>
      </c>
      <c r="E457">
        <f t="shared" si="54"/>
        <v>68</v>
      </c>
      <c r="F457" t="str">
        <f t="shared" si="55"/>
        <v/>
      </c>
    </row>
    <row r="458" spans="3:6" x14ac:dyDescent="0.25">
      <c r="C458">
        <f t="shared" si="53"/>
        <v>68</v>
      </c>
      <c r="D458" t="str">
        <f t="shared" si="56"/>
        <v/>
      </c>
      <c r="E458">
        <f t="shared" si="54"/>
        <v>68</v>
      </c>
      <c r="F458" t="str">
        <f t="shared" si="55"/>
        <v/>
      </c>
    </row>
    <row r="459" spans="3:6" x14ac:dyDescent="0.25">
      <c r="C459">
        <f t="shared" si="53"/>
        <v>68</v>
      </c>
      <c r="D459" t="str">
        <f t="shared" si="56"/>
        <v/>
      </c>
      <c r="E459">
        <f t="shared" si="54"/>
        <v>68</v>
      </c>
      <c r="F459" t="str">
        <f t="shared" si="55"/>
        <v/>
      </c>
    </row>
    <row r="460" spans="3:6" x14ac:dyDescent="0.25">
      <c r="C460">
        <f t="shared" si="53"/>
        <v>68</v>
      </c>
      <c r="D460" t="str">
        <f t="shared" si="56"/>
        <v/>
      </c>
      <c r="E460">
        <f t="shared" si="54"/>
        <v>68</v>
      </c>
      <c r="F460" t="str">
        <f t="shared" si="55"/>
        <v/>
      </c>
    </row>
    <row r="461" spans="3:6" x14ac:dyDescent="0.25">
      <c r="C461">
        <f t="shared" si="53"/>
        <v>68</v>
      </c>
      <c r="D461" t="str">
        <f t="shared" si="56"/>
        <v/>
      </c>
      <c r="E461">
        <f t="shared" si="54"/>
        <v>68</v>
      </c>
      <c r="F461" t="str">
        <f t="shared" si="55"/>
        <v/>
      </c>
    </row>
    <row r="462" spans="3:6" x14ac:dyDescent="0.25">
      <c r="C462">
        <f t="shared" si="53"/>
        <v>68</v>
      </c>
      <c r="D462" t="str">
        <f t="shared" si="56"/>
        <v/>
      </c>
      <c r="E462">
        <f t="shared" si="54"/>
        <v>68</v>
      </c>
      <c r="F462" t="str">
        <f t="shared" si="55"/>
        <v/>
      </c>
    </row>
    <row r="463" spans="3:6" x14ac:dyDescent="0.25">
      <c r="C463">
        <f t="shared" si="53"/>
        <v>68</v>
      </c>
      <c r="D463" t="str">
        <f t="shared" si="56"/>
        <v/>
      </c>
      <c r="E463">
        <f t="shared" si="54"/>
        <v>68</v>
      </c>
      <c r="F463" t="str">
        <f t="shared" si="55"/>
        <v/>
      </c>
    </row>
    <row r="464" spans="3:6" x14ac:dyDescent="0.25">
      <c r="C464">
        <f t="shared" si="53"/>
        <v>68</v>
      </c>
      <c r="D464" t="str">
        <f t="shared" si="56"/>
        <v/>
      </c>
      <c r="E464">
        <f t="shared" si="54"/>
        <v>68</v>
      </c>
      <c r="F464" t="str">
        <f t="shared" si="55"/>
        <v/>
      </c>
    </row>
    <row r="465" spans="3:6" x14ac:dyDescent="0.25">
      <c r="C465">
        <f t="shared" si="53"/>
        <v>68</v>
      </c>
      <c r="D465" t="str">
        <f t="shared" si="56"/>
        <v/>
      </c>
      <c r="E465">
        <f t="shared" si="54"/>
        <v>68</v>
      </c>
      <c r="F465" t="str">
        <f t="shared" si="55"/>
        <v/>
      </c>
    </row>
    <row r="466" spans="3:6" x14ac:dyDescent="0.25">
      <c r="C466">
        <f t="shared" si="53"/>
        <v>68</v>
      </c>
      <c r="D466" t="str">
        <f t="shared" si="56"/>
        <v/>
      </c>
      <c r="E466">
        <f t="shared" si="54"/>
        <v>68</v>
      </c>
      <c r="F466" t="str">
        <f t="shared" si="55"/>
        <v/>
      </c>
    </row>
    <row r="467" spans="3:6" x14ac:dyDescent="0.25">
      <c r="C467">
        <f t="shared" si="53"/>
        <v>68</v>
      </c>
      <c r="D467" t="str">
        <f t="shared" si="56"/>
        <v/>
      </c>
      <c r="E467">
        <f t="shared" si="54"/>
        <v>68</v>
      </c>
      <c r="F467" t="str">
        <f t="shared" si="55"/>
        <v/>
      </c>
    </row>
    <row r="468" spans="3:6" x14ac:dyDescent="0.25">
      <c r="C468">
        <f t="shared" si="53"/>
        <v>68</v>
      </c>
      <c r="D468" t="str">
        <f t="shared" si="56"/>
        <v/>
      </c>
      <c r="E468">
        <f t="shared" si="54"/>
        <v>68</v>
      </c>
      <c r="F468" t="str">
        <f t="shared" si="55"/>
        <v/>
      </c>
    </row>
    <row r="469" spans="3:6" x14ac:dyDescent="0.25">
      <c r="C469">
        <f t="shared" si="53"/>
        <v>68</v>
      </c>
      <c r="D469" t="str">
        <f t="shared" si="56"/>
        <v/>
      </c>
      <c r="E469">
        <f t="shared" si="54"/>
        <v>68</v>
      </c>
      <c r="F469" t="str">
        <f t="shared" si="55"/>
        <v/>
      </c>
    </row>
    <row r="470" spans="3:6" x14ac:dyDescent="0.25">
      <c r="C470">
        <f t="shared" si="53"/>
        <v>68</v>
      </c>
      <c r="D470" t="str">
        <f t="shared" si="56"/>
        <v/>
      </c>
      <c r="E470">
        <f t="shared" si="54"/>
        <v>68</v>
      </c>
      <c r="F470" t="str">
        <f t="shared" si="55"/>
        <v/>
      </c>
    </row>
    <row r="471" spans="3:6" x14ac:dyDescent="0.25">
      <c r="C471">
        <f t="shared" si="53"/>
        <v>68</v>
      </c>
      <c r="D471" t="str">
        <f t="shared" si="56"/>
        <v/>
      </c>
      <c r="E471">
        <f t="shared" si="54"/>
        <v>68</v>
      </c>
      <c r="F471" t="str">
        <f t="shared" si="55"/>
        <v/>
      </c>
    </row>
    <row r="472" spans="3:6" x14ac:dyDescent="0.25">
      <c r="C472">
        <f t="shared" si="53"/>
        <v>68</v>
      </c>
      <c r="D472" t="str">
        <f t="shared" si="56"/>
        <v/>
      </c>
      <c r="E472">
        <f t="shared" si="54"/>
        <v>68</v>
      </c>
      <c r="F472" t="str">
        <f t="shared" si="55"/>
        <v/>
      </c>
    </row>
    <row r="473" spans="3:6" x14ac:dyDescent="0.25">
      <c r="C473">
        <f t="shared" si="53"/>
        <v>68</v>
      </c>
      <c r="D473" t="str">
        <f t="shared" si="56"/>
        <v/>
      </c>
      <c r="E473">
        <f t="shared" si="54"/>
        <v>68</v>
      </c>
      <c r="F473" t="str">
        <f t="shared" si="55"/>
        <v/>
      </c>
    </row>
    <row r="474" spans="3:6" x14ac:dyDescent="0.25">
      <c r="C474">
        <f t="shared" ref="C474:C537" si="57">IF(ISNUMBER(CODE(D474)),C473+1,C473)</f>
        <v>68</v>
      </c>
      <c r="D474" t="str">
        <f t="shared" si="56"/>
        <v/>
      </c>
      <c r="E474">
        <f t="shared" ref="E474:E537" si="58">IF(ISNUMBER(CODE(F474)),E473+1,E473)</f>
        <v>68</v>
      </c>
      <c r="F474" t="str">
        <f t="shared" ref="F474:F537" si="59">IF(ISNUMBER(CODE(D475)),B474,"")</f>
        <v/>
      </c>
    </row>
    <row r="475" spans="3:6" x14ac:dyDescent="0.25">
      <c r="C475">
        <f t="shared" si="57"/>
        <v>68</v>
      </c>
      <c r="D475" t="str">
        <f t="shared" si="56"/>
        <v/>
      </c>
      <c r="E475">
        <f t="shared" si="58"/>
        <v>68</v>
      </c>
      <c r="F475" t="str">
        <f t="shared" si="59"/>
        <v/>
      </c>
    </row>
    <row r="476" spans="3:6" x14ac:dyDescent="0.25">
      <c r="C476">
        <f t="shared" si="57"/>
        <v>68</v>
      </c>
      <c r="D476" t="str">
        <f t="shared" si="56"/>
        <v/>
      </c>
      <c r="E476">
        <f t="shared" si="58"/>
        <v>68</v>
      </c>
      <c r="F476" t="str">
        <f t="shared" si="59"/>
        <v/>
      </c>
    </row>
    <row r="477" spans="3:6" x14ac:dyDescent="0.25">
      <c r="C477">
        <f t="shared" si="57"/>
        <v>68</v>
      </c>
      <c r="D477" t="str">
        <f t="shared" si="56"/>
        <v/>
      </c>
      <c r="E477">
        <f t="shared" si="58"/>
        <v>68</v>
      </c>
      <c r="F477" t="str">
        <f t="shared" si="59"/>
        <v/>
      </c>
    </row>
    <row r="478" spans="3:6" x14ac:dyDescent="0.25">
      <c r="C478">
        <f t="shared" si="57"/>
        <v>68</v>
      </c>
      <c r="D478" t="str">
        <f t="shared" si="56"/>
        <v/>
      </c>
      <c r="E478">
        <f t="shared" si="58"/>
        <v>68</v>
      </c>
      <c r="F478" t="str">
        <f t="shared" si="59"/>
        <v/>
      </c>
    </row>
    <row r="479" spans="3:6" x14ac:dyDescent="0.25">
      <c r="C479">
        <f t="shared" si="57"/>
        <v>68</v>
      </c>
      <c r="D479" t="str">
        <f t="shared" si="56"/>
        <v/>
      </c>
      <c r="E479">
        <f t="shared" si="58"/>
        <v>68</v>
      </c>
      <c r="F479" t="str">
        <f t="shared" si="59"/>
        <v/>
      </c>
    </row>
    <row r="480" spans="3:6" x14ac:dyDescent="0.25">
      <c r="C480">
        <f t="shared" si="57"/>
        <v>68</v>
      </c>
      <c r="D480" t="str">
        <f t="shared" si="56"/>
        <v/>
      </c>
      <c r="E480">
        <f t="shared" si="58"/>
        <v>68</v>
      </c>
      <c r="F480" t="str">
        <f t="shared" si="59"/>
        <v/>
      </c>
    </row>
    <row r="481" spans="3:6" x14ac:dyDescent="0.25">
      <c r="C481">
        <f t="shared" si="57"/>
        <v>68</v>
      </c>
      <c r="D481" t="str">
        <f t="shared" si="56"/>
        <v/>
      </c>
      <c r="E481">
        <f t="shared" si="58"/>
        <v>68</v>
      </c>
      <c r="F481" t="str">
        <f t="shared" si="59"/>
        <v/>
      </c>
    </row>
    <row r="482" spans="3:6" x14ac:dyDescent="0.25">
      <c r="C482">
        <f t="shared" si="57"/>
        <v>68</v>
      </c>
      <c r="D482" t="str">
        <f t="shared" si="56"/>
        <v/>
      </c>
      <c r="E482">
        <f t="shared" si="58"/>
        <v>68</v>
      </c>
      <c r="F482" t="str">
        <f t="shared" si="59"/>
        <v/>
      </c>
    </row>
    <row r="483" spans="3:6" x14ac:dyDescent="0.25">
      <c r="C483">
        <f t="shared" si="57"/>
        <v>68</v>
      </c>
      <c r="D483" t="str">
        <f t="shared" si="56"/>
        <v/>
      </c>
      <c r="E483">
        <f t="shared" si="58"/>
        <v>68</v>
      </c>
      <c r="F483" t="str">
        <f t="shared" si="59"/>
        <v/>
      </c>
    </row>
    <row r="484" spans="3:6" x14ac:dyDescent="0.25">
      <c r="C484">
        <f t="shared" si="57"/>
        <v>68</v>
      </c>
      <c r="D484" t="str">
        <f t="shared" si="56"/>
        <v/>
      </c>
      <c r="E484">
        <f t="shared" si="58"/>
        <v>68</v>
      </c>
      <c r="F484" t="str">
        <f t="shared" si="59"/>
        <v/>
      </c>
    </row>
    <row r="485" spans="3:6" x14ac:dyDescent="0.25">
      <c r="C485">
        <f t="shared" si="57"/>
        <v>68</v>
      </c>
      <c r="D485" t="str">
        <f t="shared" si="56"/>
        <v/>
      </c>
      <c r="E485">
        <f t="shared" si="58"/>
        <v>68</v>
      </c>
      <c r="F485" t="str">
        <f t="shared" si="59"/>
        <v/>
      </c>
    </row>
    <row r="486" spans="3:6" x14ac:dyDescent="0.25">
      <c r="C486">
        <f t="shared" si="57"/>
        <v>68</v>
      </c>
      <c r="D486" t="str">
        <f t="shared" si="56"/>
        <v/>
      </c>
      <c r="E486">
        <f t="shared" si="58"/>
        <v>68</v>
      </c>
      <c r="F486" t="str">
        <f t="shared" si="59"/>
        <v/>
      </c>
    </row>
    <row r="487" spans="3:6" x14ac:dyDescent="0.25">
      <c r="C487">
        <f t="shared" si="57"/>
        <v>68</v>
      </c>
      <c r="D487" t="str">
        <f t="shared" si="56"/>
        <v/>
      </c>
      <c r="E487">
        <f t="shared" si="58"/>
        <v>68</v>
      </c>
      <c r="F487" t="str">
        <f t="shared" si="59"/>
        <v/>
      </c>
    </row>
    <row r="488" spans="3:6" x14ac:dyDescent="0.25">
      <c r="C488">
        <f t="shared" si="57"/>
        <v>68</v>
      </c>
      <c r="D488" t="str">
        <f t="shared" si="56"/>
        <v/>
      </c>
      <c r="E488">
        <f t="shared" si="58"/>
        <v>68</v>
      </c>
      <c r="F488" t="str">
        <f t="shared" si="59"/>
        <v/>
      </c>
    </row>
    <row r="489" spans="3:6" x14ac:dyDescent="0.25">
      <c r="C489">
        <f t="shared" si="57"/>
        <v>68</v>
      </c>
      <c r="D489" t="str">
        <f t="shared" si="56"/>
        <v/>
      </c>
      <c r="E489">
        <f t="shared" si="58"/>
        <v>68</v>
      </c>
      <c r="F489" t="str">
        <f t="shared" si="59"/>
        <v/>
      </c>
    </row>
    <row r="490" spans="3:6" x14ac:dyDescent="0.25">
      <c r="C490">
        <f t="shared" si="57"/>
        <v>68</v>
      </c>
      <c r="D490" t="str">
        <f t="shared" si="56"/>
        <v/>
      </c>
      <c r="E490">
        <f t="shared" si="58"/>
        <v>68</v>
      </c>
      <c r="F490" t="str">
        <f t="shared" si="59"/>
        <v/>
      </c>
    </row>
    <row r="491" spans="3:6" x14ac:dyDescent="0.25">
      <c r="C491">
        <f t="shared" si="57"/>
        <v>68</v>
      </c>
      <c r="D491" t="str">
        <f t="shared" si="56"/>
        <v/>
      </c>
      <c r="E491">
        <f t="shared" si="58"/>
        <v>68</v>
      </c>
      <c r="F491" t="str">
        <f t="shared" si="59"/>
        <v/>
      </c>
    </row>
    <row r="492" spans="3:6" x14ac:dyDescent="0.25">
      <c r="C492">
        <f t="shared" si="57"/>
        <v>68</v>
      </c>
      <c r="D492" t="str">
        <f t="shared" si="56"/>
        <v/>
      </c>
      <c r="E492">
        <f t="shared" si="58"/>
        <v>68</v>
      </c>
      <c r="F492" t="str">
        <f t="shared" si="59"/>
        <v/>
      </c>
    </row>
    <row r="493" spans="3:6" x14ac:dyDescent="0.25">
      <c r="C493">
        <f t="shared" si="57"/>
        <v>68</v>
      </c>
      <c r="D493" t="str">
        <f t="shared" si="56"/>
        <v/>
      </c>
      <c r="E493">
        <f t="shared" si="58"/>
        <v>68</v>
      </c>
      <c r="F493" t="str">
        <f t="shared" si="59"/>
        <v/>
      </c>
    </row>
    <row r="494" spans="3:6" x14ac:dyDescent="0.25">
      <c r="C494">
        <f t="shared" si="57"/>
        <v>68</v>
      </c>
      <c r="D494" t="str">
        <f t="shared" si="56"/>
        <v/>
      </c>
      <c r="E494">
        <f t="shared" si="58"/>
        <v>68</v>
      </c>
      <c r="F494" t="str">
        <f t="shared" si="59"/>
        <v/>
      </c>
    </row>
    <row r="495" spans="3:6" x14ac:dyDescent="0.25">
      <c r="C495">
        <f t="shared" si="57"/>
        <v>68</v>
      </c>
      <c r="D495" t="str">
        <f t="shared" si="56"/>
        <v/>
      </c>
      <c r="E495">
        <f t="shared" si="58"/>
        <v>68</v>
      </c>
      <c r="F495" t="str">
        <f t="shared" si="59"/>
        <v/>
      </c>
    </row>
    <row r="496" spans="3:6" x14ac:dyDescent="0.25">
      <c r="C496">
        <f t="shared" si="57"/>
        <v>68</v>
      </c>
      <c r="D496" t="str">
        <f t="shared" si="56"/>
        <v/>
      </c>
      <c r="E496">
        <f t="shared" si="58"/>
        <v>68</v>
      </c>
      <c r="F496" t="str">
        <f t="shared" si="59"/>
        <v/>
      </c>
    </row>
    <row r="497" spans="3:6" x14ac:dyDescent="0.25">
      <c r="C497">
        <f t="shared" si="57"/>
        <v>68</v>
      </c>
      <c r="D497" t="str">
        <f t="shared" si="56"/>
        <v/>
      </c>
      <c r="E497">
        <f t="shared" si="58"/>
        <v>68</v>
      </c>
      <c r="F497" t="str">
        <f t="shared" si="59"/>
        <v/>
      </c>
    </row>
    <row r="498" spans="3:6" x14ac:dyDescent="0.25">
      <c r="C498">
        <f t="shared" si="57"/>
        <v>68</v>
      </c>
      <c r="D498" t="str">
        <f t="shared" si="56"/>
        <v/>
      </c>
      <c r="E498">
        <f t="shared" si="58"/>
        <v>68</v>
      </c>
      <c r="F498" t="str">
        <f t="shared" si="59"/>
        <v/>
      </c>
    </row>
    <row r="499" spans="3:6" x14ac:dyDescent="0.25">
      <c r="C499">
        <f t="shared" si="57"/>
        <v>68</v>
      </c>
      <c r="D499" t="str">
        <f t="shared" si="56"/>
        <v/>
      </c>
      <c r="E499">
        <f t="shared" si="58"/>
        <v>68</v>
      </c>
      <c r="F499" t="str">
        <f t="shared" si="59"/>
        <v/>
      </c>
    </row>
    <row r="500" spans="3:6" x14ac:dyDescent="0.25">
      <c r="C500">
        <f t="shared" si="57"/>
        <v>68</v>
      </c>
      <c r="D500" t="str">
        <f t="shared" si="56"/>
        <v/>
      </c>
      <c r="E500">
        <f t="shared" si="58"/>
        <v>68</v>
      </c>
      <c r="F500" t="str">
        <f t="shared" si="59"/>
        <v/>
      </c>
    </row>
    <row r="501" spans="3:6" x14ac:dyDescent="0.25">
      <c r="C501">
        <f t="shared" si="57"/>
        <v>68</v>
      </c>
      <c r="D501" t="str">
        <f t="shared" si="56"/>
        <v/>
      </c>
      <c r="E501">
        <f t="shared" si="58"/>
        <v>68</v>
      </c>
      <c r="F501" t="str">
        <f t="shared" si="59"/>
        <v/>
      </c>
    </row>
    <row r="502" spans="3:6" x14ac:dyDescent="0.25">
      <c r="C502">
        <f t="shared" si="57"/>
        <v>68</v>
      </c>
      <c r="D502" t="str">
        <f t="shared" si="56"/>
        <v/>
      </c>
      <c r="E502">
        <f t="shared" si="58"/>
        <v>68</v>
      </c>
      <c r="F502" t="str">
        <f t="shared" si="59"/>
        <v/>
      </c>
    </row>
    <row r="503" spans="3:6" x14ac:dyDescent="0.25">
      <c r="C503">
        <f t="shared" si="57"/>
        <v>68</v>
      </c>
      <c r="D503" t="str">
        <f t="shared" si="56"/>
        <v/>
      </c>
      <c r="E503">
        <f t="shared" si="58"/>
        <v>68</v>
      </c>
      <c r="F503" t="str">
        <f t="shared" si="59"/>
        <v/>
      </c>
    </row>
    <row r="504" spans="3:6" x14ac:dyDescent="0.25">
      <c r="C504">
        <f t="shared" si="57"/>
        <v>68</v>
      </c>
      <c r="D504" t="str">
        <f t="shared" si="56"/>
        <v/>
      </c>
      <c r="E504">
        <f t="shared" si="58"/>
        <v>68</v>
      </c>
      <c r="F504" t="str">
        <f t="shared" si="59"/>
        <v/>
      </c>
    </row>
    <row r="505" spans="3:6" x14ac:dyDescent="0.25">
      <c r="C505">
        <f t="shared" si="57"/>
        <v>68</v>
      </c>
      <c r="D505" t="str">
        <f t="shared" si="56"/>
        <v/>
      </c>
      <c r="E505">
        <f t="shared" si="58"/>
        <v>68</v>
      </c>
      <c r="F505" t="str">
        <f t="shared" si="59"/>
        <v/>
      </c>
    </row>
    <row r="506" spans="3:6" x14ac:dyDescent="0.25">
      <c r="C506">
        <f t="shared" si="57"/>
        <v>68</v>
      </c>
      <c r="D506" t="str">
        <f t="shared" si="56"/>
        <v/>
      </c>
      <c r="E506">
        <f t="shared" si="58"/>
        <v>68</v>
      </c>
      <c r="F506" t="str">
        <f t="shared" si="59"/>
        <v/>
      </c>
    </row>
    <row r="507" spans="3:6" x14ac:dyDescent="0.25">
      <c r="C507">
        <f t="shared" si="57"/>
        <v>68</v>
      </c>
      <c r="D507" t="str">
        <f t="shared" si="56"/>
        <v/>
      </c>
      <c r="E507">
        <f t="shared" si="58"/>
        <v>68</v>
      </c>
      <c r="F507" t="str">
        <f t="shared" si="59"/>
        <v/>
      </c>
    </row>
    <row r="508" spans="3:6" x14ac:dyDescent="0.25">
      <c r="C508">
        <f t="shared" si="57"/>
        <v>68</v>
      </c>
      <c r="D508" t="str">
        <f t="shared" si="56"/>
        <v/>
      </c>
      <c r="E508">
        <f t="shared" si="58"/>
        <v>68</v>
      </c>
      <c r="F508" t="str">
        <f t="shared" si="59"/>
        <v/>
      </c>
    </row>
    <row r="509" spans="3:6" x14ac:dyDescent="0.25">
      <c r="C509">
        <f t="shared" si="57"/>
        <v>68</v>
      </c>
      <c r="D509" t="str">
        <f t="shared" si="56"/>
        <v/>
      </c>
      <c r="E509">
        <f t="shared" si="58"/>
        <v>68</v>
      </c>
      <c r="F509" t="str">
        <f t="shared" si="59"/>
        <v/>
      </c>
    </row>
    <row r="510" spans="3:6" x14ac:dyDescent="0.25">
      <c r="C510">
        <f t="shared" si="57"/>
        <v>68</v>
      </c>
      <c r="D510" t="str">
        <f t="shared" si="56"/>
        <v/>
      </c>
      <c r="E510">
        <f t="shared" si="58"/>
        <v>68</v>
      </c>
      <c r="F510" t="str">
        <f t="shared" si="59"/>
        <v/>
      </c>
    </row>
    <row r="511" spans="3:6" x14ac:dyDescent="0.25">
      <c r="C511">
        <f t="shared" si="57"/>
        <v>68</v>
      </c>
      <c r="D511" t="str">
        <f t="shared" si="56"/>
        <v/>
      </c>
      <c r="E511">
        <f t="shared" si="58"/>
        <v>68</v>
      </c>
      <c r="F511" t="str">
        <f t="shared" si="59"/>
        <v/>
      </c>
    </row>
    <row r="512" spans="3:6" x14ac:dyDescent="0.25">
      <c r="C512">
        <f t="shared" si="57"/>
        <v>68</v>
      </c>
      <c r="D512" t="str">
        <f t="shared" si="56"/>
        <v/>
      </c>
      <c r="E512">
        <f t="shared" si="58"/>
        <v>68</v>
      </c>
      <c r="F512" t="str">
        <f t="shared" si="59"/>
        <v/>
      </c>
    </row>
    <row r="513" spans="3:6" x14ac:dyDescent="0.25">
      <c r="C513">
        <f t="shared" si="57"/>
        <v>68</v>
      </c>
      <c r="D513" t="str">
        <f t="shared" si="56"/>
        <v/>
      </c>
      <c r="E513">
        <f t="shared" si="58"/>
        <v>68</v>
      </c>
      <c r="F513" t="str">
        <f t="shared" si="59"/>
        <v/>
      </c>
    </row>
    <row r="514" spans="3:6" x14ac:dyDescent="0.25">
      <c r="C514">
        <f t="shared" si="57"/>
        <v>68</v>
      </c>
      <c r="D514" t="str">
        <f t="shared" si="56"/>
        <v/>
      </c>
      <c r="E514">
        <f t="shared" si="58"/>
        <v>68</v>
      </c>
      <c r="F514" t="str">
        <f t="shared" si="59"/>
        <v/>
      </c>
    </row>
    <row r="515" spans="3:6" x14ac:dyDescent="0.25">
      <c r="C515">
        <f t="shared" si="57"/>
        <v>68</v>
      </c>
      <c r="D515" t="str">
        <f t="shared" ref="D515:D578" si="60">IF(ISNUMBER(B515),IF(B515&gt;=0,B515,""),"")</f>
        <v/>
      </c>
      <c r="E515">
        <f t="shared" si="58"/>
        <v>68</v>
      </c>
      <c r="F515" t="str">
        <f t="shared" si="59"/>
        <v/>
      </c>
    </row>
    <row r="516" spans="3:6" x14ac:dyDescent="0.25">
      <c r="C516">
        <f t="shared" si="57"/>
        <v>68</v>
      </c>
      <c r="D516" t="str">
        <f t="shared" si="60"/>
        <v/>
      </c>
      <c r="E516">
        <f t="shared" si="58"/>
        <v>68</v>
      </c>
      <c r="F516" t="str">
        <f t="shared" si="59"/>
        <v/>
      </c>
    </row>
    <row r="517" spans="3:6" x14ac:dyDescent="0.25">
      <c r="C517">
        <f t="shared" si="57"/>
        <v>68</v>
      </c>
      <c r="D517" t="str">
        <f t="shared" si="60"/>
        <v/>
      </c>
      <c r="E517">
        <f t="shared" si="58"/>
        <v>68</v>
      </c>
      <c r="F517" t="str">
        <f t="shared" si="59"/>
        <v/>
      </c>
    </row>
    <row r="518" spans="3:6" x14ac:dyDescent="0.25">
      <c r="C518">
        <f t="shared" si="57"/>
        <v>68</v>
      </c>
      <c r="D518" t="str">
        <f t="shared" si="60"/>
        <v/>
      </c>
      <c r="E518">
        <f t="shared" si="58"/>
        <v>68</v>
      </c>
      <c r="F518" t="str">
        <f t="shared" si="59"/>
        <v/>
      </c>
    </row>
    <row r="519" spans="3:6" x14ac:dyDescent="0.25">
      <c r="C519">
        <f t="shared" si="57"/>
        <v>68</v>
      </c>
      <c r="D519" t="str">
        <f t="shared" si="60"/>
        <v/>
      </c>
      <c r="E519">
        <f t="shared" si="58"/>
        <v>68</v>
      </c>
      <c r="F519" t="str">
        <f t="shared" si="59"/>
        <v/>
      </c>
    </row>
    <row r="520" spans="3:6" x14ac:dyDescent="0.25">
      <c r="C520">
        <f t="shared" si="57"/>
        <v>68</v>
      </c>
      <c r="D520" t="str">
        <f t="shared" si="60"/>
        <v/>
      </c>
      <c r="E520">
        <f t="shared" si="58"/>
        <v>68</v>
      </c>
      <c r="F520" t="str">
        <f t="shared" si="59"/>
        <v/>
      </c>
    </row>
    <row r="521" spans="3:6" x14ac:dyDescent="0.25">
      <c r="C521">
        <f t="shared" si="57"/>
        <v>68</v>
      </c>
      <c r="D521" t="str">
        <f t="shared" si="60"/>
        <v/>
      </c>
      <c r="E521">
        <f t="shared" si="58"/>
        <v>68</v>
      </c>
      <c r="F521" t="str">
        <f t="shared" si="59"/>
        <v/>
      </c>
    </row>
    <row r="522" spans="3:6" x14ac:dyDescent="0.25">
      <c r="C522">
        <f t="shared" si="57"/>
        <v>68</v>
      </c>
      <c r="D522" t="str">
        <f t="shared" si="60"/>
        <v/>
      </c>
      <c r="E522">
        <f t="shared" si="58"/>
        <v>68</v>
      </c>
      <c r="F522" t="str">
        <f t="shared" si="59"/>
        <v/>
      </c>
    </row>
    <row r="523" spans="3:6" x14ac:dyDescent="0.25">
      <c r="C523">
        <f t="shared" si="57"/>
        <v>68</v>
      </c>
      <c r="D523" t="str">
        <f t="shared" si="60"/>
        <v/>
      </c>
      <c r="E523">
        <f t="shared" si="58"/>
        <v>68</v>
      </c>
      <c r="F523" t="str">
        <f t="shared" si="59"/>
        <v/>
      </c>
    </row>
    <row r="524" spans="3:6" x14ac:dyDescent="0.25">
      <c r="C524">
        <f t="shared" si="57"/>
        <v>68</v>
      </c>
      <c r="D524" t="str">
        <f t="shared" si="60"/>
        <v/>
      </c>
      <c r="E524">
        <f t="shared" si="58"/>
        <v>68</v>
      </c>
      <c r="F524" t="str">
        <f t="shared" si="59"/>
        <v/>
      </c>
    </row>
    <row r="525" spans="3:6" x14ac:dyDescent="0.25">
      <c r="C525">
        <f t="shared" si="57"/>
        <v>68</v>
      </c>
      <c r="D525" t="str">
        <f t="shared" si="60"/>
        <v/>
      </c>
      <c r="E525">
        <f t="shared" si="58"/>
        <v>68</v>
      </c>
      <c r="F525" t="str">
        <f t="shared" si="59"/>
        <v/>
      </c>
    </row>
    <row r="526" spans="3:6" x14ac:dyDescent="0.25">
      <c r="C526">
        <f t="shared" si="57"/>
        <v>68</v>
      </c>
      <c r="D526" t="str">
        <f t="shared" si="60"/>
        <v/>
      </c>
      <c r="E526">
        <f t="shared" si="58"/>
        <v>68</v>
      </c>
      <c r="F526" t="str">
        <f t="shared" si="59"/>
        <v/>
      </c>
    </row>
    <row r="527" spans="3:6" x14ac:dyDescent="0.25">
      <c r="C527">
        <f t="shared" si="57"/>
        <v>68</v>
      </c>
      <c r="D527" t="str">
        <f t="shared" si="60"/>
        <v/>
      </c>
      <c r="E527">
        <f t="shared" si="58"/>
        <v>68</v>
      </c>
      <c r="F527" t="str">
        <f t="shared" si="59"/>
        <v/>
      </c>
    </row>
    <row r="528" spans="3:6" x14ac:dyDescent="0.25">
      <c r="C528">
        <f t="shared" si="57"/>
        <v>68</v>
      </c>
      <c r="D528" t="str">
        <f t="shared" si="60"/>
        <v/>
      </c>
      <c r="E528">
        <f t="shared" si="58"/>
        <v>68</v>
      </c>
      <c r="F528" t="str">
        <f t="shared" si="59"/>
        <v/>
      </c>
    </row>
    <row r="529" spans="3:6" x14ac:dyDescent="0.25">
      <c r="C529">
        <f t="shared" si="57"/>
        <v>68</v>
      </c>
      <c r="D529" t="str">
        <f t="shared" si="60"/>
        <v/>
      </c>
      <c r="E529">
        <f t="shared" si="58"/>
        <v>68</v>
      </c>
      <c r="F529" t="str">
        <f t="shared" si="59"/>
        <v/>
      </c>
    </row>
    <row r="530" spans="3:6" x14ac:dyDescent="0.25">
      <c r="C530">
        <f t="shared" si="57"/>
        <v>68</v>
      </c>
      <c r="D530" t="str">
        <f t="shared" si="60"/>
        <v/>
      </c>
      <c r="E530">
        <f t="shared" si="58"/>
        <v>68</v>
      </c>
      <c r="F530" t="str">
        <f t="shared" si="59"/>
        <v/>
      </c>
    </row>
    <row r="531" spans="3:6" x14ac:dyDescent="0.25">
      <c r="C531">
        <f t="shared" si="57"/>
        <v>68</v>
      </c>
      <c r="D531" t="str">
        <f t="shared" si="60"/>
        <v/>
      </c>
      <c r="E531">
        <f t="shared" si="58"/>
        <v>68</v>
      </c>
      <c r="F531" t="str">
        <f t="shared" si="59"/>
        <v/>
      </c>
    </row>
    <row r="532" spans="3:6" x14ac:dyDescent="0.25">
      <c r="C532">
        <f t="shared" si="57"/>
        <v>68</v>
      </c>
      <c r="D532" t="str">
        <f t="shared" si="60"/>
        <v/>
      </c>
      <c r="E532">
        <f t="shared" si="58"/>
        <v>68</v>
      </c>
      <c r="F532" t="str">
        <f t="shared" si="59"/>
        <v/>
      </c>
    </row>
    <row r="533" spans="3:6" x14ac:dyDescent="0.25">
      <c r="C533">
        <f t="shared" si="57"/>
        <v>68</v>
      </c>
      <c r="D533" t="str">
        <f t="shared" si="60"/>
        <v/>
      </c>
      <c r="E533">
        <f t="shared" si="58"/>
        <v>68</v>
      </c>
      <c r="F533" t="str">
        <f t="shared" si="59"/>
        <v/>
      </c>
    </row>
    <row r="534" spans="3:6" x14ac:dyDescent="0.25">
      <c r="C534">
        <f t="shared" si="57"/>
        <v>68</v>
      </c>
      <c r="D534" t="str">
        <f t="shared" si="60"/>
        <v/>
      </c>
      <c r="E534">
        <f t="shared" si="58"/>
        <v>68</v>
      </c>
      <c r="F534" t="str">
        <f t="shared" si="59"/>
        <v/>
      </c>
    </row>
    <row r="535" spans="3:6" x14ac:dyDescent="0.25">
      <c r="C535">
        <f t="shared" si="57"/>
        <v>68</v>
      </c>
      <c r="D535" t="str">
        <f t="shared" si="60"/>
        <v/>
      </c>
      <c r="E535">
        <f t="shared" si="58"/>
        <v>68</v>
      </c>
      <c r="F535" t="str">
        <f t="shared" si="59"/>
        <v/>
      </c>
    </row>
    <row r="536" spans="3:6" x14ac:dyDescent="0.25">
      <c r="C536">
        <f t="shared" si="57"/>
        <v>68</v>
      </c>
      <c r="D536" t="str">
        <f t="shared" si="60"/>
        <v/>
      </c>
      <c r="E536">
        <f t="shared" si="58"/>
        <v>68</v>
      </c>
      <c r="F536" t="str">
        <f t="shared" si="59"/>
        <v/>
      </c>
    </row>
    <row r="537" spans="3:6" x14ac:dyDescent="0.25">
      <c r="C537">
        <f t="shared" si="57"/>
        <v>68</v>
      </c>
      <c r="D537" t="str">
        <f t="shared" si="60"/>
        <v/>
      </c>
      <c r="E537">
        <f t="shared" si="58"/>
        <v>68</v>
      </c>
      <c r="F537" t="str">
        <f t="shared" si="59"/>
        <v/>
      </c>
    </row>
    <row r="538" spans="3:6" x14ac:dyDescent="0.25">
      <c r="C538">
        <f t="shared" ref="C538:C590" si="61">IF(ISNUMBER(CODE(D538)),C537+1,C537)</f>
        <v>68</v>
      </c>
      <c r="D538" t="str">
        <f t="shared" si="60"/>
        <v/>
      </c>
      <c r="E538">
        <f t="shared" ref="E538:E590" si="62">IF(ISNUMBER(CODE(F538)),E537+1,E537)</f>
        <v>68</v>
      </c>
      <c r="F538" t="str">
        <f t="shared" ref="F538:F590" si="63">IF(ISNUMBER(CODE(D539)),B538,"")</f>
        <v/>
      </c>
    </row>
    <row r="539" spans="3:6" x14ac:dyDescent="0.25">
      <c r="C539">
        <f t="shared" si="61"/>
        <v>68</v>
      </c>
      <c r="D539" t="str">
        <f t="shared" si="60"/>
        <v/>
      </c>
      <c r="E539">
        <f t="shared" si="62"/>
        <v>68</v>
      </c>
      <c r="F539" t="str">
        <f t="shared" si="63"/>
        <v/>
      </c>
    </row>
    <row r="540" spans="3:6" x14ac:dyDescent="0.25">
      <c r="C540">
        <f t="shared" si="61"/>
        <v>68</v>
      </c>
      <c r="D540" t="str">
        <f t="shared" si="60"/>
        <v/>
      </c>
      <c r="E540">
        <f t="shared" si="62"/>
        <v>68</v>
      </c>
      <c r="F540" t="str">
        <f t="shared" si="63"/>
        <v/>
      </c>
    </row>
    <row r="541" spans="3:6" x14ac:dyDescent="0.25">
      <c r="C541">
        <f t="shared" si="61"/>
        <v>68</v>
      </c>
      <c r="D541" t="str">
        <f t="shared" si="60"/>
        <v/>
      </c>
      <c r="E541">
        <f t="shared" si="62"/>
        <v>68</v>
      </c>
      <c r="F541" t="str">
        <f t="shared" si="63"/>
        <v/>
      </c>
    </row>
    <row r="542" spans="3:6" x14ac:dyDescent="0.25">
      <c r="C542">
        <f t="shared" si="61"/>
        <v>68</v>
      </c>
      <c r="D542" t="str">
        <f t="shared" si="60"/>
        <v/>
      </c>
      <c r="E542">
        <f t="shared" si="62"/>
        <v>68</v>
      </c>
      <c r="F542" t="str">
        <f t="shared" si="63"/>
        <v/>
      </c>
    </row>
    <row r="543" spans="3:6" x14ac:dyDescent="0.25">
      <c r="C543">
        <f t="shared" si="61"/>
        <v>68</v>
      </c>
      <c r="D543" t="str">
        <f t="shared" si="60"/>
        <v/>
      </c>
      <c r="E543">
        <f t="shared" si="62"/>
        <v>68</v>
      </c>
      <c r="F543" t="str">
        <f t="shared" si="63"/>
        <v/>
      </c>
    </row>
    <row r="544" spans="3:6" x14ac:dyDescent="0.25">
      <c r="C544">
        <f t="shared" si="61"/>
        <v>68</v>
      </c>
      <c r="D544" t="str">
        <f t="shared" si="60"/>
        <v/>
      </c>
      <c r="E544">
        <f t="shared" si="62"/>
        <v>68</v>
      </c>
      <c r="F544" t="str">
        <f t="shared" si="63"/>
        <v/>
      </c>
    </row>
    <row r="545" spans="3:6" x14ac:dyDescent="0.25">
      <c r="C545">
        <f t="shared" si="61"/>
        <v>68</v>
      </c>
      <c r="D545" t="str">
        <f t="shared" si="60"/>
        <v/>
      </c>
      <c r="E545">
        <f t="shared" si="62"/>
        <v>68</v>
      </c>
      <c r="F545" t="str">
        <f t="shared" si="63"/>
        <v/>
      </c>
    </row>
    <row r="546" spans="3:6" x14ac:dyDescent="0.25">
      <c r="C546">
        <f t="shared" si="61"/>
        <v>68</v>
      </c>
      <c r="D546" t="str">
        <f t="shared" si="60"/>
        <v/>
      </c>
      <c r="E546">
        <f t="shared" si="62"/>
        <v>68</v>
      </c>
      <c r="F546" t="str">
        <f t="shared" si="63"/>
        <v/>
      </c>
    </row>
    <row r="547" spans="3:6" x14ac:dyDescent="0.25">
      <c r="C547">
        <f t="shared" si="61"/>
        <v>68</v>
      </c>
      <c r="D547" t="str">
        <f t="shared" si="60"/>
        <v/>
      </c>
      <c r="E547">
        <f t="shared" si="62"/>
        <v>68</v>
      </c>
      <c r="F547" t="str">
        <f t="shared" si="63"/>
        <v/>
      </c>
    </row>
    <row r="548" spans="3:6" x14ac:dyDescent="0.25">
      <c r="C548">
        <f t="shared" si="61"/>
        <v>68</v>
      </c>
      <c r="D548" t="str">
        <f t="shared" si="60"/>
        <v/>
      </c>
      <c r="E548">
        <f t="shared" si="62"/>
        <v>68</v>
      </c>
      <c r="F548" t="str">
        <f t="shared" si="63"/>
        <v/>
      </c>
    </row>
    <row r="549" spans="3:6" x14ac:dyDescent="0.25">
      <c r="C549">
        <f t="shared" si="61"/>
        <v>68</v>
      </c>
      <c r="D549" t="str">
        <f t="shared" si="60"/>
        <v/>
      </c>
      <c r="E549">
        <f t="shared" si="62"/>
        <v>68</v>
      </c>
      <c r="F549" t="str">
        <f t="shared" si="63"/>
        <v/>
      </c>
    </row>
    <row r="550" spans="3:6" x14ac:dyDescent="0.25">
      <c r="C550">
        <f t="shared" si="61"/>
        <v>68</v>
      </c>
      <c r="D550" t="str">
        <f t="shared" si="60"/>
        <v/>
      </c>
      <c r="E550">
        <f t="shared" si="62"/>
        <v>68</v>
      </c>
      <c r="F550" t="str">
        <f t="shared" si="63"/>
        <v/>
      </c>
    </row>
    <row r="551" spans="3:6" x14ac:dyDescent="0.25">
      <c r="C551">
        <f t="shared" si="61"/>
        <v>68</v>
      </c>
      <c r="D551" t="str">
        <f t="shared" si="60"/>
        <v/>
      </c>
      <c r="E551">
        <f t="shared" si="62"/>
        <v>68</v>
      </c>
      <c r="F551" t="str">
        <f t="shared" si="63"/>
        <v/>
      </c>
    </row>
    <row r="552" spans="3:6" x14ac:dyDescent="0.25">
      <c r="C552">
        <f t="shared" si="61"/>
        <v>68</v>
      </c>
      <c r="D552" t="str">
        <f t="shared" si="60"/>
        <v/>
      </c>
      <c r="E552">
        <f t="shared" si="62"/>
        <v>68</v>
      </c>
      <c r="F552" t="str">
        <f t="shared" si="63"/>
        <v/>
      </c>
    </row>
    <row r="553" spans="3:6" x14ac:dyDescent="0.25">
      <c r="C553">
        <f t="shared" si="61"/>
        <v>68</v>
      </c>
      <c r="D553" t="str">
        <f t="shared" si="60"/>
        <v/>
      </c>
      <c r="E553">
        <f t="shared" si="62"/>
        <v>68</v>
      </c>
      <c r="F553" t="str">
        <f t="shared" si="63"/>
        <v/>
      </c>
    </row>
    <row r="554" spans="3:6" x14ac:dyDescent="0.25">
      <c r="C554">
        <f t="shared" si="61"/>
        <v>68</v>
      </c>
      <c r="D554" t="str">
        <f t="shared" si="60"/>
        <v/>
      </c>
      <c r="E554">
        <f t="shared" si="62"/>
        <v>68</v>
      </c>
      <c r="F554" t="str">
        <f t="shared" si="63"/>
        <v/>
      </c>
    </row>
    <row r="555" spans="3:6" x14ac:dyDescent="0.25">
      <c r="C555">
        <f t="shared" si="61"/>
        <v>68</v>
      </c>
      <c r="D555" t="str">
        <f t="shared" si="60"/>
        <v/>
      </c>
      <c r="E555">
        <f t="shared" si="62"/>
        <v>68</v>
      </c>
      <c r="F555" t="str">
        <f t="shared" si="63"/>
        <v/>
      </c>
    </row>
    <row r="556" spans="3:6" x14ac:dyDescent="0.25">
      <c r="C556">
        <f t="shared" si="61"/>
        <v>68</v>
      </c>
      <c r="D556" t="str">
        <f t="shared" si="60"/>
        <v/>
      </c>
      <c r="E556">
        <f t="shared" si="62"/>
        <v>68</v>
      </c>
      <c r="F556" t="str">
        <f t="shared" si="63"/>
        <v/>
      </c>
    </row>
    <row r="557" spans="3:6" x14ac:dyDescent="0.25">
      <c r="C557">
        <f t="shared" si="61"/>
        <v>68</v>
      </c>
      <c r="D557" t="str">
        <f t="shared" si="60"/>
        <v/>
      </c>
      <c r="E557">
        <f t="shared" si="62"/>
        <v>68</v>
      </c>
      <c r="F557" t="str">
        <f t="shared" si="63"/>
        <v/>
      </c>
    </row>
    <row r="558" spans="3:6" x14ac:dyDescent="0.25">
      <c r="C558">
        <f t="shared" si="61"/>
        <v>68</v>
      </c>
      <c r="D558" t="str">
        <f t="shared" si="60"/>
        <v/>
      </c>
      <c r="E558">
        <f t="shared" si="62"/>
        <v>68</v>
      </c>
      <c r="F558" t="str">
        <f t="shared" si="63"/>
        <v/>
      </c>
    </row>
    <row r="559" spans="3:6" x14ac:dyDescent="0.25">
      <c r="C559">
        <f t="shared" si="61"/>
        <v>68</v>
      </c>
      <c r="D559" t="str">
        <f t="shared" si="60"/>
        <v/>
      </c>
      <c r="E559">
        <f t="shared" si="62"/>
        <v>68</v>
      </c>
      <c r="F559" t="str">
        <f t="shared" si="63"/>
        <v/>
      </c>
    </row>
    <row r="560" spans="3:6" x14ac:dyDescent="0.25">
      <c r="C560">
        <f t="shared" si="61"/>
        <v>68</v>
      </c>
      <c r="D560" t="str">
        <f t="shared" si="60"/>
        <v/>
      </c>
      <c r="E560">
        <f t="shared" si="62"/>
        <v>68</v>
      </c>
      <c r="F560" t="str">
        <f t="shared" si="63"/>
        <v/>
      </c>
    </row>
    <row r="561" spans="3:6" x14ac:dyDescent="0.25">
      <c r="C561">
        <f t="shared" si="61"/>
        <v>68</v>
      </c>
      <c r="D561" t="str">
        <f t="shared" si="60"/>
        <v/>
      </c>
      <c r="E561">
        <f t="shared" si="62"/>
        <v>68</v>
      </c>
      <c r="F561" t="str">
        <f t="shared" si="63"/>
        <v/>
      </c>
    </row>
    <row r="562" spans="3:6" x14ac:dyDescent="0.25">
      <c r="C562">
        <f t="shared" si="61"/>
        <v>68</v>
      </c>
      <c r="D562" t="str">
        <f t="shared" si="60"/>
        <v/>
      </c>
      <c r="E562">
        <f t="shared" si="62"/>
        <v>68</v>
      </c>
      <c r="F562" t="str">
        <f t="shared" si="63"/>
        <v/>
      </c>
    </row>
    <row r="563" spans="3:6" x14ac:dyDescent="0.25">
      <c r="C563">
        <f t="shared" si="61"/>
        <v>68</v>
      </c>
      <c r="D563" t="str">
        <f t="shared" si="60"/>
        <v/>
      </c>
      <c r="E563">
        <f t="shared" si="62"/>
        <v>68</v>
      </c>
      <c r="F563" t="str">
        <f t="shared" si="63"/>
        <v/>
      </c>
    </row>
    <row r="564" spans="3:6" x14ac:dyDescent="0.25">
      <c r="C564">
        <f t="shared" si="61"/>
        <v>68</v>
      </c>
      <c r="D564" t="str">
        <f t="shared" si="60"/>
        <v/>
      </c>
      <c r="E564">
        <f t="shared" si="62"/>
        <v>68</v>
      </c>
      <c r="F564" t="str">
        <f t="shared" si="63"/>
        <v/>
      </c>
    </row>
    <row r="565" spans="3:6" x14ac:dyDescent="0.25">
      <c r="C565">
        <f t="shared" si="61"/>
        <v>68</v>
      </c>
      <c r="D565" t="str">
        <f t="shared" si="60"/>
        <v/>
      </c>
      <c r="E565">
        <f t="shared" si="62"/>
        <v>68</v>
      </c>
      <c r="F565" t="str">
        <f t="shared" si="63"/>
        <v/>
      </c>
    </row>
    <row r="566" spans="3:6" x14ac:dyDescent="0.25">
      <c r="C566">
        <f t="shared" si="61"/>
        <v>68</v>
      </c>
      <c r="D566" t="str">
        <f t="shared" si="60"/>
        <v/>
      </c>
      <c r="E566">
        <f t="shared" si="62"/>
        <v>68</v>
      </c>
      <c r="F566" t="str">
        <f t="shared" si="63"/>
        <v/>
      </c>
    </row>
    <row r="567" spans="3:6" x14ac:dyDescent="0.25">
      <c r="C567">
        <f t="shared" si="61"/>
        <v>68</v>
      </c>
      <c r="D567" t="str">
        <f t="shared" si="60"/>
        <v/>
      </c>
      <c r="E567">
        <f t="shared" si="62"/>
        <v>68</v>
      </c>
      <c r="F567" t="str">
        <f t="shared" si="63"/>
        <v/>
      </c>
    </row>
    <row r="568" spans="3:6" x14ac:dyDescent="0.25">
      <c r="C568">
        <f t="shared" si="61"/>
        <v>68</v>
      </c>
      <c r="D568" t="str">
        <f t="shared" si="60"/>
        <v/>
      </c>
      <c r="E568">
        <f t="shared" si="62"/>
        <v>68</v>
      </c>
      <c r="F568" t="str">
        <f t="shared" si="63"/>
        <v/>
      </c>
    </row>
    <row r="569" spans="3:6" x14ac:dyDescent="0.25">
      <c r="C569">
        <f t="shared" si="61"/>
        <v>68</v>
      </c>
      <c r="D569" t="str">
        <f t="shared" si="60"/>
        <v/>
      </c>
      <c r="E569">
        <f t="shared" si="62"/>
        <v>68</v>
      </c>
      <c r="F569" t="str">
        <f t="shared" si="63"/>
        <v/>
      </c>
    </row>
    <row r="570" spans="3:6" x14ac:dyDescent="0.25">
      <c r="C570">
        <f t="shared" si="61"/>
        <v>68</v>
      </c>
      <c r="D570" t="str">
        <f t="shared" si="60"/>
        <v/>
      </c>
      <c r="E570">
        <f t="shared" si="62"/>
        <v>68</v>
      </c>
      <c r="F570" t="str">
        <f t="shared" si="63"/>
        <v/>
      </c>
    </row>
    <row r="571" spans="3:6" x14ac:dyDescent="0.25">
      <c r="C571">
        <f t="shared" si="61"/>
        <v>68</v>
      </c>
      <c r="D571" t="str">
        <f t="shared" si="60"/>
        <v/>
      </c>
      <c r="E571">
        <f t="shared" si="62"/>
        <v>68</v>
      </c>
      <c r="F571" t="str">
        <f t="shared" si="63"/>
        <v/>
      </c>
    </row>
    <row r="572" spans="3:6" x14ac:dyDescent="0.25">
      <c r="C572">
        <f t="shared" si="61"/>
        <v>68</v>
      </c>
      <c r="D572" t="str">
        <f t="shared" si="60"/>
        <v/>
      </c>
      <c r="E572">
        <f t="shared" si="62"/>
        <v>68</v>
      </c>
      <c r="F572" t="str">
        <f t="shared" si="63"/>
        <v/>
      </c>
    </row>
    <row r="573" spans="3:6" x14ac:dyDescent="0.25">
      <c r="C573">
        <f t="shared" si="61"/>
        <v>68</v>
      </c>
      <c r="D573" t="str">
        <f t="shared" si="60"/>
        <v/>
      </c>
      <c r="E573">
        <f t="shared" si="62"/>
        <v>68</v>
      </c>
      <c r="F573" t="str">
        <f t="shared" si="63"/>
        <v/>
      </c>
    </row>
    <row r="574" spans="3:6" x14ac:dyDescent="0.25">
      <c r="C574">
        <f t="shared" si="61"/>
        <v>68</v>
      </c>
      <c r="D574" t="str">
        <f t="shared" si="60"/>
        <v/>
      </c>
      <c r="E574">
        <f t="shared" si="62"/>
        <v>68</v>
      </c>
      <c r="F574" t="str">
        <f t="shared" si="63"/>
        <v/>
      </c>
    </row>
    <row r="575" spans="3:6" x14ac:dyDescent="0.25">
      <c r="C575">
        <f t="shared" si="61"/>
        <v>68</v>
      </c>
      <c r="D575" t="str">
        <f t="shared" si="60"/>
        <v/>
      </c>
      <c r="E575">
        <f t="shared" si="62"/>
        <v>68</v>
      </c>
      <c r="F575" t="str">
        <f t="shared" si="63"/>
        <v/>
      </c>
    </row>
    <row r="576" spans="3:6" x14ac:dyDescent="0.25">
      <c r="C576">
        <f t="shared" si="61"/>
        <v>68</v>
      </c>
      <c r="D576" t="str">
        <f t="shared" si="60"/>
        <v/>
      </c>
      <c r="E576">
        <f t="shared" si="62"/>
        <v>68</v>
      </c>
      <c r="F576" t="str">
        <f t="shared" si="63"/>
        <v/>
      </c>
    </row>
    <row r="577" spans="3:6" x14ac:dyDescent="0.25">
      <c r="C577">
        <f t="shared" si="61"/>
        <v>68</v>
      </c>
      <c r="D577" t="str">
        <f t="shared" si="60"/>
        <v/>
      </c>
      <c r="E577">
        <f t="shared" si="62"/>
        <v>68</v>
      </c>
      <c r="F577" t="str">
        <f t="shared" si="63"/>
        <v/>
      </c>
    </row>
    <row r="578" spans="3:6" x14ac:dyDescent="0.25">
      <c r="C578">
        <f t="shared" si="61"/>
        <v>68</v>
      </c>
      <c r="D578" t="str">
        <f t="shared" si="60"/>
        <v/>
      </c>
      <c r="E578">
        <f t="shared" si="62"/>
        <v>68</v>
      </c>
      <c r="F578" t="str">
        <f t="shared" si="63"/>
        <v/>
      </c>
    </row>
    <row r="579" spans="3:6" x14ac:dyDescent="0.25">
      <c r="C579">
        <f t="shared" si="61"/>
        <v>68</v>
      </c>
      <c r="D579" t="str">
        <f t="shared" ref="D579:D590" si="64">IF(ISNUMBER(B579),IF(B579&gt;=0,B579,""),"")</f>
        <v/>
      </c>
      <c r="E579">
        <f t="shared" si="62"/>
        <v>68</v>
      </c>
      <c r="F579" t="str">
        <f t="shared" si="63"/>
        <v/>
      </c>
    </row>
    <row r="580" spans="3:6" x14ac:dyDescent="0.25">
      <c r="C580">
        <f t="shared" si="61"/>
        <v>68</v>
      </c>
      <c r="D580" t="str">
        <f t="shared" si="64"/>
        <v/>
      </c>
      <c r="E580">
        <f t="shared" si="62"/>
        <v>68</v>
      </c>
      <c r="F580" t="str">
        <f t="shared" si="63"/>
        <v/>
      </c>
    </row>
    <row r="581" spans="3:6" x14ac:dyDescent="0.25">
      <c r="C581">
        <f t="shared" si="61"/>
        <v>68</v>
      </c>
      <c r="D581" t="str">
        <f t="shared" si="64"/>
        <v/>
      </c>
      <c r="E581">
        <f t="shared" si="62"/>
        <v>68</v>
      </c>
      <c r="F581" t="str">
        <f t="shared" si="63"/>
        <v/>
      </c>
    </row>
    <row r="582" spans="3:6" x14ac:dyDescent="0.25">
      <c r="C582">
        <f t="shared" si="61"/>
        <v>68</v>
      </c>
      <c r="D582" t="str">
        <f t="shared" si="64"/>
        <v/>
      </c>
      <c r="E582">
        <f t="shared" si="62"/>
        <v>68</v>
      </c>
      <c r="F582" t="str">
        <f t="shared" si="63"/>
        <v/>
      </c>
    </row>
    <row r="583" spans="3:6" x14ac:dyDescent="0.25">
      <c r="C583">
        <f t="shared" si="61"/>
        <v>68</v>
      </c>
      <c r="D583" t="str">
        <f t="shared" si="64"/>
        <v/>
      </c>
      <c r="E583">
        <f t="shared" si="62"/>
        <v>68</v>
      </c>
      <c r="F583" t="str">
        <f t="shared" si="63"/>
        <v/>
      </c>
    </row>
    <row r="584" spans="3:6" x14ac:dyDescent="0.25">
      <c r="C584">
        <f t="shared" si="61"/>
        <v>68</v>
      </c>
      <c r="D584" t="str">
        <f t="shared" si="64"/>
        <v/>
      </c>
      <c r="E584">
        <f t="shared" si="62"/>
        <v>68</v>
      </c>
      <c r="F584" t="str">
        <f t="shared" si="63"/>
        <v/>
      </c>
    </row>
    <row r="585" spans="3:6" x14ac:dyDescent="0.25">
      <c r="C585">
        <f t="shared" si="61"/>
        <v>68</v>
      </c>
      <c r="D585" t="str">
        <f t="shared" si="64"/>
        <v/>
      </c>
      <c r="E585">
        <f t="shared" si="62"/>
        <v>68</v>
      </c>
      <c r="F585" t="str">
        <f t="shared" si="63"/>
        <v/>
      </c>
    </row>
    <row r="586" spans="3:6" x14ac:dyDescent="0.25">
      <c r="C586">
        <f t="shared" si="61"/>
        <v>68</v>
      </c>
      <c r="D586" t="str">
        <f t="shared" si="64"/>
        <v/>
      </c>
      <c r="E586">
        <f t="shared" si="62"/>
        <v>68</v>
      </c>
      <c r="F586" t="str">
        <f t="shared" si="63"/>
        <v/>
      </c>
    </row>
    <row r="587" spans="3:6" x14ac:dyDescent="0.25">
      <c r="C587">
        <f t="shared" si="61"/>
        <v>68</v>
      </c>
      <c r="D587" t="str">
        <f t="shared" si="64"/>
        <v/>
      </c>
      <c r="E587">
        <f t="shared" si="62"/>
        <v>68</v>
      </c>
      <c r="F587" t="str">
        <f t="shared" si="63"/>
        <v/>
      </c>
    </row>
    <row r="588" spans="3:6" x14ac:dyDescent="0.25">
      <c r="C588">
        <f t="shared" si="61"/>
        <v>68</v>
      </c>
      <c r="D588" t="str">
        <f t="shared" si="64"/>
        <v/>
      </c>
      <c r="E588">
        <f t="shared" si="62"/>
        <v>68</v>
      </c>
      <c r="F588" t="str">
        <f t="shared" si="63"/>
        <v/>
      </c>
    </row>
    <row r="589" spans="3:6" x14ac:dyDescent="0.25">
      <c r="C589">
        <f t="shared" si="61"/>
        <v>68</v>
      </c>
      <c r="D589" t="str">
        <f t="shared" si="64"/>
        <v/>
      </c>
      <c r="E589">
        <f t="shared" si="62"/>
        <v>68</v>
      </c>
      <c r="F589" t="str">
        <f t="shared" si="63"/>
        <v/>
      </c>
    </row>
    <row r="590" spans="3:6" x14ac:dyDescent="0.25">
      <c r="C590">
        <f t="shared" si="61"/>
        <v>68</v>
      </c>
      <c r="D590" t="str">
        <f t="shared" si="64"/>
        <v/>
      </c>
      <c r="E590">
        <f t="shared" si="62"/>
        <v>68</v>
      </c>
      <c r="F590" t="str">
        <f t="shared" si="63"/>
        <v/>
      </c>
    </row>
  </sheetData>
  <conditionalFormatting sqref="I2:I199">
    <cfRule type="expression" dxfId="32" priority="3">
      <formula>IF($J2&gt;0,1,0)</formula>
    </cfRule>
    <cfRule type="expression" dxfId="31" priority="4">
      <formula>IF($J2&lt;1,1,0)</formula>
    </cfRule>
  </conditionalFormatting>
  <conditionalFormatting sqref="R3:S3">
    <cfRule type="expression" dxfId="30" priority="2">
      <formula>IF($B3=$B1048570,0,1)</formula>
    </cfRule>
  </conditionalFormatting>
  <conditionalFormatting sqref="R4:S14">
    <cfRule type="expression" dxfId="29" priority="1">
      <formula>IF($B4=$B3,0,1)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19"/>
  <sheetViews>
    <sheetView topLeftCell="A289" workbookViewId="0">
      <selection activeCell="F294" sqref="F294:F304"/>
    </sheetView>
  </sheetViews>
  <sheetFormatPr defaultRowHeight="15" x14ac:dyDescent="0.25"/>
  <cols>
    <col min="4" max="4" width="39.42578125" bestFit="1" customWidth="1"/>
    <col min="5" max="5" width="29.85546875" bestFit="1" customWidth="1"/>
    <col min="6" max="6" width="11.140625" bestFit="1" customWidth="1"/>
    <col min="7" max="7" width="11.28515625" bestFit="1" customWidth="1"/>
  </cols>
  <sheetData>
    <row r="1" spans="2:15" x14ac:dyDescent="0.25">
      <c r="D1" t="s">
        <v>155</v>
      </c>
      <c r="E1" t="s">
        <v>156</v>
      </c>
      <c r="F1" t="s">
        <v>153</v>
      </c>
      <c r="G1" t="s">
        <v>154</v>
      </c>
      <c r="I1" s="83" t="s">
        <v>484</v>
      </c>
    </row>
    <row r="2" spans="2:15" x14ac:dyDescent="0.25">
      <c r="D2" t="str">
        <f>COUNTIFS(Results[Sport],D1,Results[Result],"W")&amp;"-"&amp;COUNTIFS(Results[Sport],D1,Results[Result],"L")&amp;"-"&amp;COUNTIFS(Results[Sport],D1,Results[Result],"Push")</f>
        <v>26-13-2</v>
      </c>
      <c r="E2" t="str">
        <f>COUNTIFS(Results[Sport],E1,Results[Result],"W")&amp;"-"&amp;COUNTIFS(Results[Sport],E1,Results[Result],"L")&amp;"-"&amp;COUNTIFS(Results[Sport],E1,Results[Result],"Push")</f>
        <v>37-29-1</v>
      </c>
      <c r="F2" t="str">
        <f>COUNTIFS(Results[Sport],F1,Results[Result],"W")&amp;"-"&amp;COUNTIFS(Results[Sport],F1,Results[Result],"L")&amp;"-"&amp;COUNTIFS(Results[Sport],F1,Results[Result],"Push")</f>
        <v>35-31-3</v>
      </c>
      <c r="G2" t="str">
        <f>COUNTIFS(Results[Sport],G1,Results[Result],"W")&amp;"-"&amp;COUNTIFS(Results[Sport],G1,Results[Result],"L")&amp;"-"&amp;COUNTIFS(Results[Sport],G1,Results[Result],"Push")</f>
        <v>71-63-3</v>
      </c>
      <c r="I2" s="83"/>
    </row>
    <row r="3" spans="2:15" x14ac:dyDescent="0.25">
      <c r="D3" t="str">
        <f>ROUND(SUMIF(Results[Sport],D1,Results[Net]),2)&amp;" Units"</f>
        <v>10.88 Units</v>
      </c>
      <c r="E3" t="str">
        <f>ROUND(SUMIF(Results[Sport],E1,Results[Net]),2)&amp;" Units"</f>
        <v>9.39 Units</v>
      </c>
      <c r="F3" t="str">
        <f>ROUND(SUMIF(Results[Sport],F1,Results[Net]),2)&amp;" Units"</f>
        <v>0.82 Units</v>
      </c>
      <c r="G3" t="str">
        <f>ROUND(SUMIF(Results[Sport],G1,Results[Net]),2)&amp;" Units"</f>
        <v>1.55 Units</v>
      </c>
      <c r="I3" s="11">
        <f>SUM(L3:O3)</f>
        <v>22.640000000000004</v>
      </c>
      <c r="L3">
        <f>_xlfn.NUMBERVALUE(LEFT(D3,SEARCH(" ",D3)-1))</f>
        <v>10.88</v>
      </c>
      <c r="M3">
        <f>_xlfn.NUMBERVALUE(LEFT(E3,SEARCH(" ",E3)-1))</f>
        <v>9.39</v>
      </c>
      <c r="N3">
        <f>_xlfn.NUMBERVALUE(LEFT(F3,SEARCH(" ",F3)-1))</f>
        <v>0.82</v>
      </c>
      <c r="O3">
        <f>_xlfn.NUMBERVALUE(LEFT(G3,SEARCH(" ",G3)-1))</f>
        <v>1.55</v>
      </c>
    </row>
    <row r="5" spans="2:15" x14ac:dyDescent="0.25">
      <c r="B5" s="11" t="s">
        <v>147</v>
      </c>
      <c r="C5" s="11" t="s">
        <v>148</v>
      </c>
      <c r="D5" s="11" t="s">
        <v>137</v>
      </c>
      <c r="E5" s="11" t="s">
        <v>138</v>
      </c>
      <c r="F5" s="11" t="s">
        <v>150</v>
      </c>
      <c r="G5" s="11" t="s">
        <v>149</v>
      </c>
      <c r="H5" s="11" t="s">
        <v>151</v>
      </c>
      <c r="I5" s="11" t="s">
        <v>152</v>
      </c>
      <c r="J5" s="11"/>
      <c r="K5" s="11"/>
      <c r="L5" s="11"/>
    </row>
    <row r="6" spans="2:15" x14ac:dyDescent="0.25">
      <c r="B6" s="12">
        <v>43789</v>
      </c>
      <c r="C6" s="12" t="s">
        <v>153</v>
      </c>
      <c r="D6" s="13" t="s">
        <v>11</v>
      </c>
      <c r="E6" s="23" t="s">
        <v>12</v>
      </c>
      <c r="F6" s="16" t="s">
        <v>2</v>
      </c>
      <c r="G6" s="15">
        <v>-110</v>
      </c>
      <c r="H6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6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  <c r="J6" s="59"/>
      <c r="K6" s="59"/>
      <c r="L6" s="59"/>
    </row>
    <row r="7" spans="2:15" x14ac:dyDescent="0.25">
      <c r="B7" s="12">
        <v>43789</v>
      </c>
      <c r="C7" s="12" t="s">
        <v>153</v>
      </c>
      <c r="D7" s="13" t="s">
        <v>11</v>
      </c>
      <c r="E7" s="23" t="s">
        <v>13</v>
      </c>
      <c r="F7" s="16" t="s">
        <v>1</v>
      </c>
      <c r="G7" s="15">
        <v>-110</v>
      </c>
      <c r="H7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7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7" s="59"/>
      <c r="K7" s="59"/>
      <c r="L7" s="59"/>
    </row>
    <row r="8" spans="2:15" x14ac:dyDescent="0.25">
      <c r="B8" s="12">
        <v>43789</v>
      </c>
      <c r="C8" s="12" t="s">
        <v>153</v>
      </c>
      <c r="D8" s="13" t="s">
        <v>14</v>
      </c>
      <c r="E8" s="23" t="s">
        <v>15</v>
      </c>
      <c r="F8" s="16" t="s">
        <v>2</v>
      </c>
      <c r="G8" s="15">
        <v>-110</v>
      </c>
      <c r="H8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8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8" s="59"/>
      <c r="K8" s="59"/>
      <c r="L8" s="59"/>
    </row>
    <row r="9" spans="2:15" x14ac:dyDescent="0.25">
      <c r="B9" s="12">
        <v>43790</v>
      </c>
      <c r="C9" s="12" t="s">
        <v>153</v>
      </c>
      <c r="D9" s="13" t="s">
        <v>16</v>
      </c>
      <c r="E9" s="23" t="s">
        <v>17</v>
      </c>
      <c r="F9" s="16" t="s">
        <v>1</v>
      </c>
      <c r="G9" s="15">
        <v>-110</v>
      </c>
      <c r="H9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9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  <c r="J9" s="59"/>
      <c r="K9" s="59"/>
      <c r="L9" s="59"/>
    </row>
    <row r="10" spans="2:15" x14ac:dyDescent="0.25">
      <c r="B10" s="12">
        <v>43791</v>
      </c>
      <c r="C10" s="12" t="s">
        <v>153</v>
      </c>
      <c r="D10" s="13" t="s">
        <v>18</v>
      </c>
      <c r="E10" s="23" t="s">
        <v>19</v>
      </c>
      <c r="F10" s="16" t="s">
        <v>2</v>
      </c>
      <c r="G10" s="15">
        <v>-110</v>
      </c>
      <c r="H10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10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10" s="59"/>
      <c r="K10" s="59"/>
      <c r="L10" s="59"/>
    </row>
    <row r="11" spans="2:15" x14ac:dyDescent="0.25">
      <c r="B11" s="12">
        <v>43791</v>
      </c>
      <c r="C11" s="12" t="s">
        <v>153</v>
      </c>
      <c r="D11" s="13" t="s">
        <v>20</v>
      </c>
      <c r="E11" s="23" t="s">
        <v>21</v>
      </c>
      <c r="F11" s="16" t="s">
        <v>1</v>
      </c>
      <c r="G11" s="15">
        <v>-110</v>
      </c>
      <c r="H11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11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11" s="59"/>
      <c r="K11" s="59"/>
      <c r="L11" s="59"/>
    </row>
    <row r="12" spans="2:15" x14ac:dyDescent="0.25">
      <c r="B12" s="12">
        <v>43791</v>
      </c>
      <c r="C12" s="12" t="s">
        <v>153</v>
      </c>
      <c r="D12" s="13" t="s">
        <v>22</v>
      </c>
      <c r="E12" s="23" t="s">
        <v>23</v>
      </c>
      <c r="F12" s="16" t="s">
        <v>2</v>
      </c>
      <c r="G12" s="15">
        <v>-110</v>
      </c>
      <c r="H12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12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  <c r="J12" s="59"/>
      <c r="K12" s="59"/>
      <c r="L12" s="59"/>
    </row>
    <row r="13" spans="2:15" x14ac:dyDescent="0.25">
      <c r="B13" s="12">
        <v>43791</v>
      </c>
      <c r="C13" s="12" t="s">
        <v>153</v>
      </c>
      <c r="D13" s="13" t="s">
        <v>22</v>
      </c>
      <c r="E13" s="23" t="s">
        <v>24</v>
      </c>
      <c r="F13" s="16" t="s">
        <v>2</v>
      </c>
      <c r="G13" s="15">
        <v>-110</v>
      </c>
      <c r="H13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13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U</v>
      </c>
      <c r="J13" s="59"/>
      <c r="K13" s="59"/>
      <c r="L13" s="59"/>
    </row>
    <row r="14" spans="2:15" x14ac:dyDescent="0.25">
      <c r="B14" s="12">
        <v>43791</v>
      </c>
      <c r="C14" s="12" t="s">
        <v>153</v>
      </c>
      <c r="D14" s="13" t="s">
        <v>25</v>
      </c>
      <c r="E14" s="23" t="s">
        <v>26</v>
      </c>
      <c r="F14" s="16" t="s">
        <v>1</v>
      </c>
      <c r="G14" s="15">
        <v>-110</v>
      </c>
      <c r="H14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14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14" s="59"/>
      <c r="K14" s="59"/>
      <c r="L14" s="59"/>
    </row>
    <row r="15" spans="2:15" x14ac:dyDescent="0.25">
      <c r="B15" s="12">
        <v>43791</v>
      </c>
      <c r="C15" s="12" t="s">
        <v>153</v>
      </c>
      <c r="D15" s="13" t="s">
        <v>27</v>
      </c>
      <c r="E15" s="23" t="s">
        <v>28</v>
      </c>
      <c r="F15" s="16" t="s">
        <v>1</v>
      </c>
      <c r="G15" s="15">
        <v>-110</v>
      </c>
      <c r="H15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15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15" s="59"/>
      <c r="K15" s="59"/>
      <c r="L15" s="59"/>
    </row>
    <row r="16" spans="2:15" x14ac:dyDescent="0.25">
      <c r="B16" s="12">
        <v>43791</v>
      </c>
      <c r="C16" s="12" t="s">
        <v>153</v>
      </c>
      <c r="D16" s="13" t="s">
        <v>27</v>
      </c>
      <c r="E16" s="23" t="s">
        <v>29</v>
      </c>
      <c r="F16" s="16" t="s">
        <v>1</v>
      </c>
      <c r="G16" s="15">
        <v>-110</v>
      </c>
      <c r="H16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16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U</v>
      </c>
      <c r="J16" s="59"/>
      <c r="K16" s="59"/>
      <c r="L16" s="59"/>
    </row>
    <row r="17" spans="2:12" x14ac:dyDescent="0.25">
      <c r="B17" s="12">
        <v>43791</v>
      </c>
      <c r="C17" s="12" t="s">
        <v>153</v>
      </c>
      <c r="D17" s="13" t="s">
        <v>30</v>
      </c>
      <c r="E17" s="23" t="s">
        <v>31</v>
      </c>
      <c r="F17" s="16" t="s">
        <v>1</v>
      </c>
      <c r="G17" s="15">
        <v>-110</v>
      </c>
      <c r="H17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17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17" s="59"/>
      <c r="K17" s="59"/>
      <c r="L17" s="59"/>
    </row>
    <row r="18" spans="2:12" x14ac:dyDescent="0.25">
      <c r="B18" s="12">
        <v>43791</v>
      </c>
      <c r="C18" s="12" t="s">
        <v>153</v>
      </c>
      <c r="D18" s="13" t="s">
        <v>32</v>
      </c>
      <c r="E18" s="23" t="s">
        <v>33</v>
      </c>
      <c r="F18" s="16" t="s">
        <v>2</v>
      </c>
      <c r="G18" s="15">
        <v>-110</v>
      </c>
      <c r="H18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18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18" s="59"/>
      <c r="K18" s="59"/>
      <c r="L18" s="59"/>
    </row>
    <row r="19" spans="2:12" x14ac:dyDescent="0.25">
      <c r="B19" s="12">
        <v>43791</v>
      </c>
      <c r="C19" s="12" t="s">
        <v>153</v>
      </c>
      <c r="D19" s="13" t="s">
        <v>32</v>
      </c>
      <c r="E19" s="23" t="s">
        <v>34</v>
      </c>
      <c r="F19" s="16" t="s">
        <v>1</v>
      </c>
      <c r="G19" s="15">
        <v>-110</v>
      </c>
      <c r="H19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19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19" s="59"/>
      <c r="K19" s="59"/>
      <c r="L19" s="59"/>
    </row>
    <row r="20" spans="2:12" x14ac:dyDescent="0.25">
      <c r="B20" s="12">
        <v>43791</v>
      </c>
      <c r="C20" s="12" t="s">
        <v>153</v>
      </c>
      <c r="D20" s="13" t="s">
        <v>35</v>
      </c>
      <c r="E20" s="23" t="s">
        <v>36</v>
      </c>
      <c r="F20" s="16" t="s">
        <v>1</v>
      </c>
      <c r="G20" s="15">
        <v>-110</v>
      </c>
      <c r="H20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20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20" s="59"/>
      <c r="K20" s="59"/>
      <c r="L20" s="59"/>
    </row>
    <row r="21" spans="2:12" x14ac:dyDescent="0.25">
      <c r="B21" s="12">
        <v>43791</v>
      </c>
      <c r="C21" s="12" t="s">
        <v>153</v>
      </c>
      <c r="D21" s="13" t="s">
        <v>35</v>
      </c>
      <c r="E21" s="23" t="s">
        <v>37</v>
      </c>
      <c r="F21" s="16" t="s">
        <v>2</v>
      </c>
      <c r="G21" s="15">
        <v>-110</v>
      </c>
      <c r="H21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21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U</v>
      </c>
      <c r="J21" s="59"/>
      <c r="K21" s="59"/>
      <c r="L21" s="59"/>
    </row>
    <row r="22" spans="2:12" x14ac:dyDescent="0.25">
      <c r="B22" s="12">
        <v>43791</v>
      </c>
      <c r="C22" s="12" t="s">
        <v>153</v>
      </c>
      <c r="D22" s="13" t="s">
        <v>38</v>
      </c>
      <c r="E22" s="23" t="s">
        <v>39</v>
      </c>
      <c r="F22" s="16" t="s">
        <v>1</v>
      </c>
      <c r="G22" s="15">
        <v>-110</v>
      </c>
      <c r="H22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22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22" s="59"/>
      <c r="K22" s="59"/>
      <c r="L22" s="59"/>
    </row>
    <row r="23" spans="2:12" x14ac:dyDescent="0.25">
      <c r="B23" s="12">
        <v>43791</v>
      </c>
      <c r="C23" s="12" t="s">
        <v>153</v>
      </c>
      <c r="D23" s="13" t="s">
        <v>40</v>
      </c>
      <c r="E23" s="23" t="s">
        <v>41</v>
      </c>
      <c r="F23" s="16" t="s">
        <v>2</v>
      </c>
      <c r="G23" s="15">
        <v>-110</v>
      </c>
      <c r="H23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23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23" s="59"/>
      <c r="K23" s="59"/>
      <c r="L23" s="59"/>
    </row>
    <row r="24" spans="2:12" x14ac:dyDescent="0.25">
      <c r="B24" s="12">
        <v>43791</v>
      </c>
      <c r="C24" s="12" t="s">
        <v>153</v>
      </c>
      <c r="D24" s="13" t="s">
        <v>40</v>
      </c>
      <c r="E24" s="23" t="s">
        <v>42</v>
      </c>
      <c r="F24" s="16" t="s">
        <v>2</v>
      </c>
      <c r="G24" s="15">
        <v>-110</v>
      </c>
      <c r="H24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24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24" s="59"/>
      <c r="K24" s="59"/>
      <c r="L24" s="59"/>
    </row>
    <row r="25" spans="2:12" x14ac:dyDescent="0.25">
      <c r="B25" s="12">
        <v>43791</v>
      </c>
      <c r="C25" s="12" t="s">
        <v>153</v>
      </c>
      <c r="D25" s="13" t="s">
        <v>43</v>
      </c>
      <c r="E25" s="23" t="s">
        <v>44</v>
      </c>
      <c r="F25" s="16" t="s">
        <v>2</v>
      </c>
      <c r="G25" s="15">
        <v>-110</v>
      </c>
      <c r="H25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25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25" s="59"/>
      <c r="K25" s="59"/>
      <c r="L25" s="59"/>
    </row>
    <row r="26" spans="2:12" x14ac:dyDescent="0.25">
      <c r="B26" s="12">
        <v>43791</v>
      </c>
      <c r="C26" s="12" t="s">
        <v>153</v>
      </c>
      <c r="D26" s="13" t="s">
        <v>43</v>
      </c>
      <c r="E26" s="23" t="s">
        <v>45</v>
      </c>
      <c r="F26" s="16" t="s">
        <v>1</v>
      </c>
      <c r="G26" s="15">
        <v>-110</v>
      </c>
      <c r="H26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26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26" s="59"/>
      <c r="K26" s="59"/>
      <c r="L26" s="59"/>
    </row>
    <row r="27" spans="2:12" x14ac:dyDescent="0.25">
      <c r="B27" s="12">
        <v>43791</v>
      </c>
      <c r="C27" s="12" t="s">
        <v>153</v>
      </c>
      <c r="D27" s="13" t="s">
        <v>46</v>
      </c>
      <c r="E27" s="23" t="s">
        <v>47</v>
      </c>
      <c r="F27" s="16" t="s">
        <v>3</v>
      </c>
      <c r="G27" s="15">
        <v>-110</v>
      </c>
      <c r="H27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</v>
      </c>
      <c r="I27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27" s="59"/>
      <c r="K27" s="59"/>
      <c r="L27" s="59"/>
    </row>
    <row r="28" spans="2:12" x14ac:dyDescent="0.25">
      <c r="B28" s="12">
        <v>43791</v>
      </c>
      <c r="C28" s="12" t="s">
        <v>153</v>
      </c>
      <c r="D28" s="13" t="s">
        <v>48</v>
      </c>
      <c r="E28" s="23" t="s">
        <v>49</v>
      </c>
      <c r="F28" s="16" t="s">
        <v>1</v>
      </c>
      <c r="G28" s="15">
        <v>-110</v>
      </c>
      <c r="H28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28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28" s="59"/>
      <c r="K28" s="59"/>
      <c r="L28" s="59"/>
    </row>
    <row r="29" spans="2:12" x14ac:dyDescent="0.25">
      <c r="B29" s="12">
        <v>43791</v>
      </c>
      <c r="C29" s="12" t="s">
        <v>153</v>
      </c>
      <c r="D29" s="13" t="s">
        <v>48</v>
      </c>
      <c r="E29" s="23" t="s">
        <v>50</v>
      </c>
      <c r="F29" s="16" t="s">
        <v>1</v>
      </c>
      <c r="G29" s="15">
        <v>-110</v>
      </c>
      <c r="H29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29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29" s="59"/>
      <c r="K29" s="59"/>
      <c r="L29" s="59"/>
    </row>
    <row r="30" spans="2:12" x14ac:dyDescent="0.25">
      <c r="B30" s="12">
        <v>43791</v>
      </c>
      <c r="C30" s="12" t="s">
        <v>153</v>
      </c>
      <c r="D30" s="13" t="s">
        <v>51</v>
      </c>
      <c r="E30" s="23" t="s">
        <v>52</v>
      </c>
      <c r="F30" s="16" t="s">
        <v>2</v>
      </c>
      <c r="G30" s="15">
        <v>-110</v>
      </c>
      <c r="H30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30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30" s="59"/>
      <c r="K30" s="59"/>
      <c r="L30" s="59"/>
    </row>
    <row r="31" spans="2:12" x14ac:dyDescent="0.25">
      <c r="B31" s="12">
        <v>43791</v>
      </c>
      <c r="C31" s="12" t="s">
        <v>153</v>
      </c>
      <c r="D31" s="13" t="s">
        <v>53</v>
      </c>
      <c r="E31" s="23" t="s">
        <v>54</v>
      </c>
      <c r="F31" s="16" t="s">
        <v>2</v>
      </c>
      <c r="G31" s="15">
        <v>-110</v>
      </c>
      <c r="H31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31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31" s="59"/>
      <c r="K31" s="59"/>
      <c r="L31" s="59"/>
    </row>
    <row r="32" spans="2:12" x14ac:dyDescent="0.25">
      <c r="B32" s="12">
        <v>43791</v>
      </c>
      <c r="C32" s="12" t="s">
        <v>153</v>
      </c>
      <c r="D32" s="13" t="s">
        <v>53</v>
      </c>
      <c r="E32" s="23" t="s">
        <v>55</v>
      </c>
      <c r="F32" s="16" t="s">
        <v>2</v>
      </c>
      <c r="G32" s="15">
        <v>-110</v>
      </c>
      <c r="H32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32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32" s="59"/>
      <c r="K32" s="59"/>
      <c r="L32" s="59"/>
    </row>
    <row r="33" spans="2:12" x14ac:dyDescent="0.25">
      <c r="B33" s="12">
        <v>43791</v>
      </c>
      <c r="C33" s="12" t="s">
        <v>153</v>
      </c>
      <c r="D33" s="13" t="s">
        <v>56</v>
      </c>
      <c r="E33" s="23" t="s">
        <v>57</v>
      </c>
      <c r="F33" s="16" t="s">
        <v>3</v>
      </c>
      <c r="G33" s="15">
        <v>-110</v>
      </c>
      <c r="H33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</v>
      </c>
      <c r="I33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  <c r="J33" s="59"/>
      <c r="K33" s="59"/>
      <c r="L33" s="59"/>
    </row>
    <row r="34" spans="2:12" x14ac:dyDescent="0.25">
      <c r="B34" s="12">
        <v>43791</v>
      </c>
      <c r="C34" s="12" t="s">
        <v>153</v>
      </c>
      <c r="D34" s="13" t="s">
        <v>58</v>
      </c>
      <c r="E34" s="23" t="s">
        <v>59</v>
      </c>
      <c r="F34" s="16" t="s">
        <v>2</v>
      </c>
      <c r="G34" s="15">
        <v>-110</v>
      </c>
      <c r="H34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34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34" s="59"/>
      <c r="K34" s="59"/>
      <c r="L34" s="59"/>
    </row>
    <row r="35" spans="2:12" x14ac:dyDescent="0.25">
      <c r="B35" s="12">
        <v>43791</v>
      </c>
      <c r="C35" s="12" t="s">
        <v>153</v>
      </c>
      <c r="D35" s="13" t="s">
        <v>60</v>
      </c>
      <c r="E35" s="23" t="s">
        <v>61</v>
      </c>
      <c r="F35" s="16" t="s">
        <v>1</v>
      </c>
      <c r="G35" s="15">
        <v>-110</v>
      </c>
      <c r="H35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35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35" s="59"/>
      <c r="K35" s="59"/>
      <c r="L35" s="59"/>
    </row>
    <row r="36" spans="2:12" x14ac:dyDescent="0.25">
      <c r="B36" s="12">
        <v>43791</v>
      </c>
      <c r="C36" s="12" t="s">
        <v>153</v>
      </c>
      <c r="D36" s="13" t="s">
        <v>62</v>
      </c>
      <c r="E36" s="23" t="s">
        <v>63</v>
      </c>
      <c r="F36" s="16" t="s">
        <v>2</v>
      </c>
      <c r="G36" s="15">
        <v>-110</v>
      </c>
      <c r="H36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36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36" s="59"/>
      <c r="K36" s="59"/>
      <c r="L36" s="59"/>
    </row>
    <row r="37" spans="2:12" x14ac:dyDescent="0.25">
      <c r="B37" s="12">
        <v>43791</v>
      </c>
      <c r="C37" s="12" t="s">
        <v>153</v>
      </c>
      <c r="D37" s="13" t="s">
        <v>64</v>
      </c>
      <c r="E37" s="23" t="s">
        <v>65</v>
      </c>
      <c r="F37" s="16" t="s">
        <v>2</v>
      </c>
      <c r="G37" s="15">
        <v>-110</v>
      </c>
      <c r="H37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37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37" s="59"/>
      <c r="K37" s="59"/>
      <c r="L37" s="59"/>
    </row>
    <row r="38" spans="2:12" x14ac:dyDescent="0.25">
      <c r="B38" s="12">
        <v>43791</v>
      </c>
      <c r="C38" s="12" t="s">
        <v>153</v>
      </c>
      <c r="D38" s="13" t="s">
        <v>66</v>
      </c>
      <c r="E38" s="23" t="s">
        <v>67</v>
      </c>
      <c r="F38" s="16" t="s">
        <v>1</v>
      </c>
      <c r="G38" s="15">
        <v>-110</v>
      </c>
      <c r="H38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38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38" s="59"/>
      <c r="K38" s="59"/>
      <c r="L38" s="59"/>
    </row>
    <row r="39" spans="2:12" x14ac:dyDescent="0.25">
      <c r="B39" s="12">
        <v>43791</v>
      </c>
      <c r="C39" s="12" t="s">
        <v>153</v>
      </c>
      <c r="D39" s="13" t="s">
        <v>68</v>
      </c>
      <c r="E39" s="23" t="s">
        <v>69</v>
      </c>
      <c r="F39" s="16" t="s">
        <v>1</v>
      </c>
      <c r="G39" s="15">
        <v>-110</v>
      </c>
      <c r="H39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39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39" s="59"/>
      <c r="K39" s="59"/>
      <c r="L39" s="59"/>
    </row>
    <row r="40" spans="2:12" x14ac:dyDescent="0.25">
      <c r="B40" s="12">
        <v>43791</v>
      </c>
      <c r="C40" s="12" t="s">
        <v>153</v>
      </c>
      <c r="D40" s="13" t="s">
        <v>70</v>
      </c>
      <c r="E40" s="23" t="s">
        <v>71</v>
      </c>
      <c r="F40" s="16" t="s">
        <v>2</v>
      </c>
      <c r="G40" s="15">
        <v>-110</v>
      </c>
      <c r="H40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40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  <c r="J40" s="59"/>
      <c r="K40" s="59"/>
      <c r="L40" s="59"/>
    </row>
    <row r="41" spans="2:12" x14ac:dyDescent="0.25">
      <c r="B41" s="12">
        <v>43791</v>
      </c>
      <c r="C41" s="12" t="s">
        <v>153</v>
      </c>
      <c r="D41" s="13" t="s">
        <v>70</v>
      </c>
      <c r="E41" s="23" t="s">
        <v>42</v>
      </c>
      <c r="F41" s="16" t="s">
        <v>2</v>
      </c>
      <c r="G41" s="15">
        <v>-110</v>
      </c>
      <c r="H41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41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41" s="59"/>
      <c r="K41" s="59"/>
      <c r="L41" s="59"/>
    </row>
    <row r="42" spans="2:12" x14ac:dyDescent="0.25">
      <c r="B42" s="12">
        <v>43791</v>
      </c>
      <c r="C42" s="12" t="s">
        <v>153</v>
      </c>
      <c r="D42" s="13" t="s">
        <v>72</v>
      </c>
      <c r="E42" s="23" t="s">
        <v>73</v>
      </c>
      <c r="F42" s="16" t="s">
        <v>1</v>
      </c>
      <c r="G42" s="15">
        <v>-110</v>
      </c>
      <c r="H42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42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42" s="59"/>
      <c r="K42" s="59"/>
      <c r="L42" s="59"/>
    </row>
    <row r="43" spans="2:12" x14ac:dyDescent="0.25">
      <c r="B43" s="12">
        <v>43791</v>
      </c>
      <c r="C43" s="12" t="s">
        <v>153</v>
      </c>
      <c r="D43" s="13" t="s">
        <v>72</v>
      </c>
      <c r="E43" s="23" t="s">
        <v>74</v>
      </c>
      <c r="F43" s="16" t="s">
        <v>1</v>
      </c>
      <c r="G43" s="15">
        <v>-110</v>
      </c>
      <c r="H43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43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U</v>
      </c>
      <c r="J43" s="59"/>
      <c r="K43" s="59"/>
      <c r="L43" s="59"/>
    </row>
    <row r="44" spans="2:12" x14ac:dyDescent="0.25">
      <c r="B44" s="12">
        <v>43791</v>
      </c>
      <c r="C44" s="12" t="s">
        <v>153</v>
      </c>
      <c r="D44" s="13" t="s">
        <v>75</v>
      </c>
      <c r="E44" s="23" t="s">
        <v>76</v>
      </c>
      <c r="F44" s="16" t="s">
        <v>2</v>
      </c>
      <c r="G44" s="15">
        <v>-110</v>
      </c>
      <c r="H44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44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44" s="59"/>
      <c r="K44" s="59"/>
      <c r="L44" s="59"/>
    </row>
    <row r="45" spans="2:12" x14ac:dyDescent="0.25">
      <c r="B45" s="12">
        <v>43791</v>
      </c>
      <c r="C45" s="12" t="s">
        <v>153</v>
      </c>
      <c r="D45" s="13" t="s">
        <v>77</v>
      </c>
      <c r="E45" s="23" t="s">
        <v>78</v>
      </c>
      <c r="F45" s="16" t="s">
        <v>1</v>
      </c>
      <c r="G45" s="15">
        <v>-110</v>
      </c>
      <c r="H45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45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  <c r="J45" s="59"/>
      <c r="K45" s="59"/>
      <c r="L45" s="59"/>
    </row>
    <row r="46" spans="2:12" x14ac:dyDescent="0.25">
      <c r="B46" s="12">
        <v>43791</v>
      </c>
      <c r="C46" s="12" t="s">
        <v>153</v>
      </c>
      <c r="D46" s="13" t="s">
        <v>77</v>
      </c>
      <c r="E46" s="23" t="s">
        <v>79</v>
      </c>
      <c r="F46" s="16" t="s">
        <v>2</v>
      </c>
      <c r="G46" s="15">
        <v>-110</v>
      </c>
      <c r="H46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46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46" s="59"/>
      <c r="K46" s="59"/>
      <c r="L46" s="59"/>
    </row>
    <row r="47" spans="2:12" x14ac:dyDescent="0.25">
      <c r="B47" s="12">
        <v>43791</v>
      </c>
      <c r="C47" s="12" t="s">
        <v>153</v>
      </c>
      <c r="D47" s="13" t="s">
        <v>80</v>
      </c>
      <c r="E47" s="23" t="s">
        <v>81</v>
      </c>
      <c r="F47" s="16" t="s">
        <v>2</v>
      </c>
      <c r="G47" s="15">
        <v>-110</v>
      </c>
      <c r="H47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47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47" s="59"/>
      <c r="K47" s="59"/>
      <c r="L47" s="59"/>
    </row>
    <row r="48" spans="2:12" x14ac:dyDescent="0.25">
      <c r="B48" s="12">
        <v>43791</v>
      </c>
      <c r="C48" s="12" t="s">
        <v>153</v>
      </c>
      <c r="D48" s="13" t="s">
        <v>82</v>
      </c>
      <c r="E48" s="23" t="s">
        <v>83</v>
      </c>
      <c r="F48" s="16" t="s">
        <v>2</v>
      </c>
      <c r="G48" s="15">
        <v>-110</v>
      </c>
      <c r="H48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48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  <c r="J48" s="59"/>
      <c r="K48" s="59"/>
      <c r="L48" s="59"/>
    </row>
    <row r="49" spans="2:12" x14ac:dyDescent="0.25">
      <c r="B49" s="12">
        <v>43791</v>
      </c>
      <c r="C49" s="12" t="s">
        <v>153</v>
      </c>
      <c r="D49" s="13" t="s">
        <v>84</v>
      </c>
      <c r="E49" s="23" t="s">
        <v>85</v>
      </c>
      <c r="F49" s="16" t="s">
        <v>1</v>
      </c>
      <c r="G49" s="15">
        <v>-110</v>
      </c>
      <c r="H49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49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49" s="59"/>
      <c r="K49" s="59"/>
      <c r="L49" s="59"/>
    </row>
    <row r="50" spans="2:12" x14ac:dyDescent="0.25">
      <c r="B50" s="12">
        <v>43791</v>
      </c>
      <c r="C50" s="12" t="s">
        <v>153</v>
      </c>
      <c r="D50" s="13" t="s">
        <v>86</v>
      </c>
      <c r="E50" s="23" t="s">
        <v>87</v>
      </c>
      <c r="F50" s="16" t="s">
        <v>2</v>
      </c>
      <c r="G50" s="15">
        <v>-110</v>
      </c>
      <c r="H50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50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  <c r="J50" s="59"/>
      <c r="K50" s="59"/>
      <c r="L50" s="59"/>
    </row>
    <row r="51" spans="2:12" x14ac:dyDescent="0.25">
      <c r="B51" s="12">
        <v>43791</v>
      </c>
      <c r="C51" s="12" t="s">
        <v>153</v>
      </c>
      <c r="D51" s="13" t="s">
        <v>88</v>
      </c>
      <c r="E51" s="23" t="s">
        <v>89</v>
      </c>
      <c r="F51" s="16" t="s">
        <v>1</v>
      </c>
      <c r="G51" s="15">
        <v>-110</v>
      </c>
      <c r="H51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51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51" s="59"/>
      <c r="K51" s="59"/>
      <c r="L51" s="59"/>
    </row>
    <row r="52" spans="2:12" x14ac:dyDescent="0.25">
      <c r="B52" s="12">
        <v>43791</v>
      </c>
      <c r="C52" s="12" t="s">
        <v>153</v>
      </c>
      <c r="D52" s="13" t="s">
        <v>90</v>
      </c>
      <c r="E52" s="23" t="s">
        <v>91</v>
      </c>
      <c r="F52" s="16" t="s">
        <v>1</v>
      </c>
      <c r="G52" s="15">
        <v>-110</v>
      </c>
      <c r="H52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52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52" s="59"/>
      <c r="K52" s="59"/>
      <c r="L52" s="59"/>
    </row>
    <row r="53" spans="2:12" x14ac:dyDescent="0.25">
      <c r="B53" s="12">
        <v>43791</v>
      </c>
      <c r="C53" s="12" t="s">
        <v>153</v>
      </c>
      <c r="D53" s="13" t="s">
        <v>92</v>
      </c>
      <c r="E53" s="23" t="s">
        <v>93</v>
      </c>
      <c r="F53" s="16" t="s">
        <v>1</v>
      </c>
      <c r="G53" s="15">
        <v>-110</v>
      </c>
      <c r="H53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53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53" s="59"/>
      <c r="K53" s="59"/>
      <c r="L53" s="59"/>
    </row>
    <row r="54" spans="2:12" x14ac:dyDescent="0.25">
      <c r="B54" s="12">
        <v>43791</v>
      </c>
      <c r="C54" s="12" t="s">
        <v>153</v>
      </c>
      <c r="D54" s="13" t="s">
        <v>94</v>
      </c>
      <c r="E54" s="23" t="s">
        <v>95</v>
      </c>
      <c r="F54" s="16" t="s">
        <v>1</v>
      </c>
      <c r="G54" s="15">
        <v>-110</v>
      </c>
      <c r="H54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54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54" s="59"/>
      <c r="K54" s="59"/>
      <c r="L54" s="59"/>
    </row>
    <row r="55" spans="2:12" x14ac:dyDescent="0.25">
      <c r="B55" s="12">
        <v>43791</v>
      </c>
      <c r="C55" s="12" t="s">
        <v>153</v>
      </c>
      <c r="D55" s="13" t="s">
        <v>96</v>
      </c>
      <c r="E55" s="23" t="s">
        <v>97</v>
      </c>
      <c r="F55" s="16" t="s">
        <v>2</v>
      </c>
      <c r="G55" s="15">
        <v>-110</v>
      </c>
      <c r="H55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55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55" s="59"/>
      <c r="K55" s="59"/>
      <c r="L55" s="59"/>
    </row>
    <row r="56" spans="2:12" x14ac:dyDescent="0.25">
      <c r="B56" s="12">
        <v>43791</v>
      </c>
      <c r="C56" s="12" t="s">
        <v>153</v>
      </c>
      <c r="D56" s="13" t="s">
        <v>96</v>
      </c>
      <c r="E56" s="23" t="s">
        <v>98</v>
      </c>
      <c r="F56" s="16" t="s">
        <v>2</v>
      </c>
      <c r="G56" s="15">
        <v>-110</v>
      </c>
      <c r="H56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56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56" s="59"/>
      <c r="K56" s="59"/>
      <c r="L56" s="59"/>
    </row>
    <row r="57" spans="2:12" x14ac:dyDescent="0.25">
      <c r="B57" s="12">
        <v>43791</v>
      </c>
      <c r="C57" s="12" t="s">
        <v>153</v>
      </c>
      <c r="D57" s="13" t="s">
        <v>99</v>
      </c>
      <c r="E57" s="23" t="s">
        <v>100</v>
      </c>
      <c r="F57" s="16" t="s">
        <v>2</v>
      </c>
      <c r="G57" s="15">
        <v>-110</v>
      </c>
      <c r="H57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57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U</v>
      </c>
      <c r="J57" s="59"/>
      <c r="K57" s="59"/>
      <c r="L57" s="59"/>
    </row>
    <row r="58" spans="2:12" x14ac:dyDescent="0.25">
      <c r="B58" s="12">
        <v>43791</v>
      </c>
      <c r="C58" s="12" t="s">
        <v>153</v>
      </c>
      <c r="D58" s="13" t="s">
        <v>101</v>
      </c>
      <c r="E58" s="23" t="s">
        <v>102</v>
      </c>
      <c r="F58" s="16" t="s">
        <v>1</v>
      </c>
      <c r="G58" s="15">
        <v>-110</v>
      </c>
      <c r="H58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58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58" s="59"/>
      <c r="K58" s="59"/>
      <c r="L58" s="59"/>
    </row>
    <row r="59" spans="2:12" x14ac:dyDescent="0.25">
      <c r="B59" s="12">
        <v>43791</v>
      </c>
      <c r="C59" s="12" t="s">
        <v>153</v>
      </c>
      <c r="D59" s="13" t="s">
        <v>103</v>
      </c>
      <c r="E59" s="23" t="s">
        <v>104</v>
      </c>
      <c r="F59" s="16" t="s">
        <v>2</v>
      </c>
      <c r="G59" s="15">
        <v>-110</v>
      </c>
      <c r="H59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59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  <c r="J59" s="59"/>
      <c r="K59" s="59"/>
      <c r="L59" s="59"/>
    </row>
    <row r="60" spans="2:12" x14ac:dyDescent="0.25">
      <c r="B60" s="12">
        <v>43791</v>
      </c>
      <c r="C60" s="12" t="s">
        <v>153</v>
      </c>
      <c r="D60" s="13" t="s">
        <v>105</v>
      </c>
      <c r="E60" s="23" t="s">
        <v>106</v>
      </c>
      <c r="F60" s="16" t="s">
        <v>2</v>
      </c>
      <c r="G60" s="15">
        <v>-110</v>
      </c>
      <c r="H60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60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60" s="59"/>
      <c r="K60" s="59"/>
      <c r="L60" s="59"/>
    </row>
    <row r="61" spans="2:12" x14ac:dyDescent="0.25">
      <c r="B61" s="12">
        <v>43791</v>
      </c>
      <c r="C61" s="12" t="s">
        <v>153</v>
      </c>
      <c r="D61" s="13" t="s">
        <v>107</v>
      </c>
      <c r="E61" s="23" t="s">
        <v>108</v>
      </c>
      <c r="F61" s="16" t="s">
        <v>1</v>
      </c>
      <c r="G61" s="15">
        <v>-110</v>
      </c>
      <c r="H61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61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61" s="59"/>
      <c r="K61" s="59"/>
      <c r="L61" s="59"/>
    </row>
    <row r="62" spans="2:12" x14ac:dyDescent="0.25">
      <c r="B62" s="12">
        <v>43791</v>
      </c>
      <c r="C62" s="12" t="s">
        <v>153</v>
      </c>
      <c r="D62" s="13" t="s">
        <v>109</v>
      </c>
      <c r="E62" s="23" t="s">
        <v>110</v>
      </c>
      <c r="F62" s="16" t="s">
        <v>2</v>
      </c>
      <c r="G62" s="15">
        <v>-110</v>
      </c>
      <c r="H62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62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62" s="59"/>
      <c r="K62" s="59"/>
      <c r="L62" s="59"/>
    </row>
    <row r="63" spans="2:12" x14ac:dyDescent="0.25">
      <c r="B63" s="12">
        <v>43791</v>
      </c>
      <c r="C63" s="12" t="s">
        <v>153</v>
      </c>
      <c r="D63" s="13" t="s">
        <v>111</v>
      </c>
      <c r="E63" s="23" t="s">
        <v>112</v>
      </c>
      <c r="F63" s="16" t="s">
        <v>2</v>
      </c>
      <c r="G63" s="15">
        <v>-110</v>
      </c>
      <c r="H63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63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63" s="59"/>
      <c r="K63" s="59"/>
      <c r="L63" s="59"/>
    </row>
    <row r="64" spans="2:12" x14ac:dyDescent="0.25">
      <c r="B64" s="12">
        <v>43791</v>
      </c>
      <c r="C64" s="12" t="s">
        <v>153</v>
      </c>
      <c r="D64" s="13" t="s">
        <v>113</v>
      </c>
      <c r="E64" s="23" t="s">
        <v>114</v>
      </c>
      <c r="F64" s="16" t="s">
        <v>3</v>
      </c>
      <c r="G64" s="15">
        <v>-110</v>
      </c>
      <c r="H64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</v>
      </c>
      <c r="I64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  <c r="J64" s="59"/>
      <c r="K64" s="59"/>
      <c r="L64" s="59"/>
    </row>
    <row r="65" spans="2:12" x14ac:dyDescent="0.25">
      <c r="B65" s="12">
        <v>43793</v>
      </c>
      <c r="C65" s="12" t="s">
        <v>155</v>
      </c>
      <c r="D65" s="13" t="s">
        <v>181</v>
      </c>
      <c r="E65" s="23" t="s">
        <v>182</v>
      </c>
      <c r="F65" s="16" t="s">
        <v>1</v>
      </c>
      <c r="G65" s="15">
        <v>-110</v>
      </c>
      <c r="H65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65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65" s="59"/>
      <c r="K65" s="59"/>
      <c r="L65" s="59"/>
    </row>
    <row r="66" spans="2:12" x14ac:dyDescent="0.25">
      <c r="B66" s="12">
        <v>43793</v>
      </c>
      <c r="C66" s="12" t="s">
        <v>155</v>
      </c>
      <c r="D66" s="13" t="s">
        <v>183</v>
      </c>
      <c r="E66" s="23" t="s">
        <v>184</v>
      </c>
      <c r="F66" s="16" t="s">
        <v>2</v>
      </c>
      <c r="G66" s="15">
        <v>-110</v>
      </c>
      <c r="H66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66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  <c r="J66" s="59"/>
      <c r="K66" s="59"/>
      <c r="L66" s="59"/>
    </row>
    <row r="67" spans="2:12" x14ac:dyDescent="0.25">
      <c r="B67" s="12">
        <v>43793</v>
      </c>
      <c r="C67" s="12" t="s">
        <v>155</v>
      </c>
      <c r="D67" s="13" t="s">
        <v>185</v>
      </c>
      <c r="E67" s="23" t="s">
        <v>186</v>
      </c>
      <c r="F67" s="16" t="s">
        <v>1</v>
      </c>
      <c r="G67" s="15">
        <v>-110</v>
      </c>
      <c r="H67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67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67" s="59"/>
      <c r="K67" s="59"/>
      <c r="L67" s="59"/>
    </row>
    <row r="68" spans="2:12" x14ac:dyDescent="0.25">
      <c r="B68" s="12">
        <v>43793</v>
      </c>
      <c r="C68" s="12" t="s">
        <v>155</v>
      </c>
      <c r="D68" s="13" t="s">
        <v>187</v>
      </c>
      <c r="E68" s="23" t="s">
        <v>188</v>
      </c>
      <c r="F68" s="16" t="s">
        <v>2</v>
      </c>
      <c r="G68" s="15">
        <v>-110</v>
      </c>
      <c r="H68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68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  <c r="J68" s="59"/>
      <c r="K68" s="59"/>
      <c r="L68" s="59"/>
    </row>
    <row r="69" spans="2:12" x14ac:dyDescent="0.25">
      <c r="B69" s="12">
        <v>43793</v>
      </c>
      <c r="C69" s="12" t="s">
        <v>155</v>
      </c>
      <c r="D69" s="13" t="s">
        <v>189</v>
      </c>
      <c r="E69" s="23" t="s">
        <v>190</v>
      </c>
      <c r="F69" s="16" t="s">
        <v>1</v>
      </c>
      <c r="G69" s="15">
        <v>-110</v>
      </c>
      <c r="H69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69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69" s="59"/>
      <c r="K69" s="59"/>
      <c r="L69" s="59"/>
    </row>
    <row r="70" spans="2:12" x14ac:dyDescent="0.25">
      <c r="B70" s="12">
        <v>43793</v>
      </c>
      <c r="C70" s="12" t="s">
        <v>155</v>
      </c>
      <c r="D70" s="13" t="s">
        <v>191</v>
      </c>
      <c r="E70" s="23" t="s">
        <v>192</v>
      </c>
      <c r="F70" s="16" t="s">
        <v>1</v>
      </c>
      <c r="G70" s="15">
        <v>-110</v>
      </c>
      <c r="H70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70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70" s="59"/>
      <c r="K70" s="59"/>
      <c r="L70" s="59"/>
    </row>
    <row r="71" spans="2:12" x14ac:dyDescent="0.25">
      <c r="B71" s="12">
        <v>43793</v>
      </c>
      <c r="C71" s="12" t="s">
        <v>155</v>
      </c>
      <c r="D71" s="13" t="s">
        <v>191</v>
      </c>
      <c r="E71" s="23" t="s">
        <v>193</v>
      </c>
      <c r="F71" s="16" t="s">
        <v>1</v>
      </c>
      <c r="G71" s="15">
        <v>-110</v>
      </c>
      <c r="H71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71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71" s="59"/>
      <c r="K71" s="59"/>
      <c r="L71" s="59"/>
    </row>
    <row r="72" spans="2:12" x14ac:dyDescent="0.25">
      <c r="B72" s="12">
        <v>43793</v>
      </c>
      <c r="C72" s="12" t="s">
        <v>155</v>
      </c>
      <c r="D72" s="13" t="s">
        <v>194</v>
      </c>
      <c r="E72" s="23" t="s">
        <v>195</v>
      </c>
      <c r="F72" s="16" t="s">
        <v>2</v>
      </c>
      <c r="G72" s="15">
        <v>-110</v>
      </c>
      <c r="H72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72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  <c r="J72" s="59"/>
      <c r="K72" s="59"/>
      <c r="L72" s="59"/>
    </row>
    <row r="73" spans="2:12" x14ac:dyDescent="0.25">
      <c r="B73" s="12">
        <v>43793</v>
      </c>
      <c r="C73" s="12" t="s">
        <v>155</v>
      </c>
      <c r="D73" s="13" t="s">
        <v>196</v>
      </c>
      <c r="E73" s="23" t="s">
        <v>197</v>
      </c>
      <c r="F73" s="16" t="s">
        <v>2</v>
      </c>
      <c r="G73" s="15">
        <v>-110</v>
      </c>
      <c r="H73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73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73" s="59"/>
      <c r="K73" s="59"/>
      <c r="L73" s="59"/>
    </row>
    <row r="74" spans="2:12" x14ac:dyDescent="0.25">
      <c r="B74" s="29">
        <v>43794</v>
      </c>
      <c r="C74" s="12" t="s">
        <v>156</v>
      </c>
      <c r="D74" s="27" t="s">
        <v>157</v>
      </c>
      <c r="E74" s="20" t="s">
        <v>158</v>
      </c>
      <c r="F74" s="16" t="s">
        <v>2</v>
      </c>
      <c r="G74" s="16">
        <v>-110</v>
      </c>
      <c r="H74" s="28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74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U</v>
      </c>
      <c r="J74" s="59"/>
      <c r="K74" s="59"/>
      <c r="L74" s="59"/>
    </row>
    <row r="75" spans="2:12" x14ac:dyDescent="0.25">
      <c r="B75" s="12">
        <v>43794</v>
      </c>
      <c r="C75" s="12" t="s">
        <v>156</v>
      </c>
      <c r="D75" s="27" t="s">
        <v>115</v>
      </c>
      <c r="E75" s="20" t="s">
        <v>116</v>
      </c>
      <c r="F75" s="16" t="s">
        <v>2</v>
      </c>
      <c r="G75" s="16">
        <v>-110</v>
      </c>
      <c r="H75" s="28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75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  <c r="J75" s="59"/>
      <c r="K75" s="59"/>
      <c r="L75" s="59"/>
    </row>
    <row r="76" spans="2:12" x14ac:dyDescent="0.25">
      <c r="B76" s="12">
        <v>43794</v>
      </c>
      <c r="C76" s="12" t="s">
        <v>156</v>
      </c>
      <c r="D76" s="27" t="s">
        <v>159</v>
      </c>
      <c r="E76" s="20" t="s">
        <v>160</v>
      </c>
      <c r="F76" s="16" t="s">
        <v>1</v>
      </c>
      <c r="G76" s="16">
        <v>-110</v>
      </c>
      <c r="H76" s="28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76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  <c r="J76" s="59"/>
      <c r="K76" s="59"/>
      <c r="L76" s="59"/>
    </row>
    <row r="77" spans="2:12" x14ac:dyDescent="0.25">
      <c r="B77" s="12">
        <v>43794</v>
      </c>
      <c r="C77" s="12" t="s">
        <v>156</v>
      </c>
      <c r="D77" s="27" t="s">
        <v>161</v>
      </c>
      <c r="E77" s="20" t="s">
        <v>162</v>
      </c>
      <c r="F77" s="16" t="s">
        <v>2</v>
      </c>
      <c r="G77" s="16">
        <v>-110</v>
      </c>
      <c r="H77" s="28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77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77" s="59"/>
      <c r="K77" s="59"/>
      <c r="L77" s="59"/>
    </row>
    <row r="78" spans="2:12" x14ac:dyDescent="0.25">
      <c r="B78" s="12">
        <v>43794</v>
      </c>
      <c r="C78" s="12" t="s">
        <v>156</v>
      </c>
      <c r="D78" s="27" t="s">
        <v>161</v>
      </c>
      <c r="E78" s="20" t="s">
        <v>163</v>
      </c>
      <c r="F78" s="16" t="s">
        <v>1</v>
      </c>
      <c r="G78" s="16">
        <v>-110</v>
      </c>
      <c r="H78" s="28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78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U</v>
      </c>
      <c r="J78" s="59"/>
      <c r="K78" s="59"/>
      <c r="L78" s="59"/>
    </row>
    <row r="79" spans="2:12" x14ac:dyDescent="0.25">
      <c r="B79" s="12">
        <v>43794</v>
      </c>
      <c r="C79" s="12" t="s">
        <v>156</v>
      </c>
      <c r="D79" s="27" t="s">
        <v>164</v>
      </c>
      <c r="E79" s="20" t="s">
        <v>165</v>
      </c>
      <c r="F79" s="16" t="s">
        <v>2</v>
      </c>
      <c r="G79" s="16">
        <v>-110</v>
      </c>
      <c r="H79" s="28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79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79" s="59"/>
      <c r="K79" s="59"/>
      <c r="L79" s="59"/>
    </row>
    <row r="80" spans="2:12" x14ac:dyDescent="0.25">
      <c r="B80" s="12">
        <v>43794</v>
      </c>
      <c r="C80" s="12" t="s">
        <v>156</v>
      </c>
      <c r="D80" s="27" t="s">
        <v>117</v>
      </c>
      <c r="E80" s="20" t="s">
        <v>118</v>
      </c>
      <c r="F80" s="16" t="s">
        <v>2</v>
      </c>
      <c r="G80" s="16">
        <v>-110</v>
      </c>
      <c r="H80" s="28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80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  <c r="J80" s="59"/>
      <c r="K80" s="59"/>
      <c r="L80" s="59"/>
    </row>
    <row r="81" spans="2:12" x14ac:dyDescent="0.25">
      <c r="B81" s="12">
        <v>43794</v>
      </c>
      <c r="C81" s="12" t="s">
        <v>156</v>
      </c>
      <c r="D81" s="27" t="s">
        <v>166</v>
      </c>
      <c r="E81" s="20" t="s">
        <v>167</v>
      </c>
      <c r="F81" s="16" t="s">
        <v>2</v>
      </c>
      <c r="G81" s="16">
        <v>-110</v>
      </c>
      <c r="H81" s="28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81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81" s="59"/>
      <c r="K81" s="59"/>
      <c r="L81" s="59"/>
    </row>
    <row r="82" spans="2:12" x14ac:dyDescent="0.25">
      <c r="B82" s="12">
        <v>43794</v>
      </c>
      <c r="C82" s="12" t="s">
        <v>156</v>
      </c>
      <c r="D82" s="27" t="s">
        <v>166</v>
      </c>
      <c r="E82" s="20" t="s">
        <v>168</v>
      </c>
      <c r="F82" s="16" t="s">
        <v>2</v>
      </c>
      <c r="G82" s="16">
        <v>-110</v>
      </c>
      <c r="H82" s="28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82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U</v>
      </c>
      <c r="J82" s="59"/>
      <c r="K82" s="59"/>
      <c r="L82" s="59"/>
    </row>
    <row r="83" spans="2:12" x14ac:dyDescent="0.25">
      <c r="B83" s="12">
        <v>43794</v>
      </c>
      <c r="C83" s="12" t="s">
        <v>156</v>
      </c>
      <c r="D83" s="27" t="s">
        <v>169</v>
      </c>
      <c r="E83" s="20" t="s">
        <v>170</v>
      </c>
      <c r="F83" s="16" t="s">
        <v>1</v>
      </c>
      <c r="G83" s="16">
        <v>-110</v>
      </c>
      <c r="H83" s="28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83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83" s="59"/>
      <c r="K83" s="59"/>
      <c r="L83" s="59"/>
    </row>
    <row r="84" spans="2:12" x14ac:dyDescent="0.25">
      <c r="B84" s="12">
        <v>43794</v>
      </c>
      <c r="C84" s="12" t="s">
        <v>156</v>
      </c>
      <c r="D84" s="27" t="s">
        <v>169</v>
      </c>
      <c r="E84" s="20" t="s">
        <v>171</v>
      </c>
      <c r="F84" s="16" t="s">
        <v>1</v>
      </c>
      <c r="G84" s="16">
        <v>-110</v>
      </c>
      <c r="H84" s="28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84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84" s="59"/>
      <c r="K84" s="59"/>
      <c r="L84" s="59"/>
    </row>
    <row r="85" spans="2:12" x14ac:dyDescent="0.25">
      <c r="B85" s="12">
        <v>43794</v>
      </c>
      <c r="C85" s="12" t="s">
        <v>156</v>
      </c>
      <c r="D85" s="27" t="s">
        <v>119</v>
      </c>
      <c r="E85" s="20" t="s">
        <v>172</v>
      </c>
      <c r="F85" s="16" t="s">
        <v>2</v>
      </c>
      <c r="G85" s="16">
        <v>-110</v>
      </c>
      <c r="H85" s="28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85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85" s="59"/>
      <c r="K85" s="59"/>
      <c r="L85" s="59"/>
    </row>
    <row r="86" spans="2:12" x14ac:dyDescent="0.25">
      <c r="B86" s="12">
        <v>43794</v>
      </c>
      <c r="C86" s="12" t="s">
        <v>156</v>
      </c>
      <c r="D86" s="27" t="s">
        <v>173</v>
      </c>
      <c r="E86" s="20" t="s">
        <v>174</v>
      </c>
      <c r="F86" s="16" t="s">
        <v>1</v>
      </c>
      <c r="G86" s="16">
        <v>-110</v>
      </c>
      <c r="H86" s="28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86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86" s="59"/>
      <c r="K86" s="59"/>
      <c r="L86" s="59"/>
    </row>
    <row r="87" spans="2:12" ht="90" x14ac:dyDescent="0.25">
      <c r="B87" s="12">
        <v>43794</v>
      </c>
      <c r="C87" s="12" t="s">
        <v>156</v>
      </c>
      <c r="D87" s="27" t="s">
        <v>175</v>
      </c>
      <c r="E87" s="20" t="s">
        <v>176</v>
      </c>
      <c r="F87" s="16" t="s">
        <v>2</v>
      </c>
      <c r="G87" s="16">
        <v>532</v>
      </c>
      <c r="H87" s="28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5.32</v>
      </c>
      <c r="I87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P</v>
      </c>
      <c r="J87" s="59"/>
      <c r="K87" s="59"/>
      <c r="L87" s="59"/>
    </row>
    <row r="88" spans="2:12" x14ac:dyDescent="0.25">
      <c r="B88" s="12">
        <v>43794</v>
      </c>
      <c r="C88" s="12" t="s">
        <v>155</v>
      </c>
      <c r="D88" s="13" t="s">
        <v>120</v>
      </c>
      <c r="E88" s="23" t="s">
        <v>121</v>
      </c>
      <c r="F88" s="16" t="s">
        <v>2</v>
      </c>
      <c r="G88" s="15">
        <v>-110</v>
      </c>
      <c r="H88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88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88" s="59"/>
      <c r="K88" s="59"/>
      <c r="L88" s="59"/>
    </row>
    <row r="89" spans="2:12" x14ac:dyDescent="0.25">
      <c r="B89" s="12">
        <v>43794</v>
      </c>
      <c r="C89" s="12" t="s">
        <v>155</v>
      </c>
      <c r="D89" s="31" t="s">
        <v>120</v>
      </c>
      <c r="E89" s="33" t="s">
        <v>122</v>
      </c>
      <c r="F89" s="39" t="s">
        <v>2</v>
      </c>
      <c r="G89" s="15">
        <v>-110</v>
      </c>
      <c r="H89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89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89" s="59"/>
      <c r="K89" s="59"/>
      <c r="L89" s="59"/>
    </row>
    <row r="90" spans="2:12" x14ac:dyDescent="0.25">
      <c r="B90" s="38">
        <v>43794</v>
      </c>
      <c r="C90" s="12" t="s">
        <v>154</v>
      </c>
      <c r="D90" s="71" t="s">
        <v>198</v>
      </c>
      <c r="E90" s="13" t="s">
        <v>199</v>
      </c>
      <c r="F90" s="15" t="s">
        <v>1</v>
      </c>
      <c r="G90" s="15">
        <v>-110</v>
      </c>
      <c r="H90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90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  <c r="J90" s="59"/>
      <c r="K90" s="59"/>
      <c r="L90" s="59"/>
    </row>
    <row r="91" spans="2:12" x14ac:dyDescent="0.25">
      <c r="B91" s="12">
        <v>43794</v>
      </c>
      <c r="C91" s="12" t="s">
        <v>154</v>
      </c>
      <c r="D91" s="71" t="s">
        <v>198</v>
      </c>
      <c r="E91" s="13" t="s">
        <v>4</v>
      </c>
      <c r="F91" s="15" t="s">
        <v>2</v>
      </c>
      <c r="G91" s="15">
        <v>-110</v>
      </c>
      <c r="H91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91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91" s="59"/>
      <c r="K91" s="59"/>
      <c r="L91" s="59"/>
    </row>
    <row r="92" spans="2:12" x14ac:dyDescent="0.25">
      <c r="B92" s="12">
        <v>43794</v>
      </c>
      <c r="C92" s="12" t="s">
        <v>154</v>
      </c>
      <c r="D92" s="71" t="s">
        <v>200</v>
      </c>
      <c r="E92" s="13" t="s">
        <v>201</v>
      </c>
      <c r="F92" s="15" t="s">
        <v>1</v>
      </c>
      <c r="G92" s="15">
        <v>-110</v>
      </c>
      <c r="H92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92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92" s="59"/>
      <c r="K92" s="59"/>
      <c r="L92" s="59"/>
    </row>
    <row r="93" spans="2:12" x14ac:dyDescent="0.25">
      <c r="B93" s="12">
        <v>43794</v>
      </c>
      <c r="C93" s="12" t="s">
        <v>154</v>
      </c>
      <c r="D93" s="71" t="s">
        <v>200</v>
      </c>
      <c r="E93" s="13" t="s">
        <v>131</v>
      </c>
      <c r="F93" s="15" t="s">
        <v>1</v>
      </c>
      <c r="G93" s="15">
        <v>-110</v>
      </c>
      <c r="H93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93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93" s="59"/>
      <c r="K93" s="59"/>
      <c r="L93" s="59"/>
    </row>
    <row r="94" spans="2:12" x14ac:dyDescent="0.25">
      <c r="B94" s="12">
        <v>43794</v>
      </c>
      <c r="C94" s="12" t="s">
        <v>154</v>
      </c>
      <c r="D94" s="71" t="s">
        <v>202</v>
      </c>
      <c r="E94" s="13" t="s">
        <v>203</v>
      </c>
      <c r="F94" s="15" t="s">
        <v>2</v>
      </c>
      <c r="G94" s="15">
        <v>-110</v>
      </c>
      <c r="H94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94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94" s="59"/>
      <c r="K94" s="59"/>
      <c r="L94" s="59"/>
    </row>
    <row r="95" spans="2:12" x14ac:dyDescent="0.25">
      <c r="B95" s="12">
        <v>43794</v>
      </c>
      <c r="C95" s="12" t="s">
        <v>154</v>
      </c>
      <c r="D95" s="71" t="s">
        <v>202</v>
      </c>
      <c r="E95" s="13" t="s">
        <v>9</v>
      </c>
      <c r="F95" s="15" t="s">
        <v>1</v>
      </c>
      <c r="G95" s="15">
        <v>-110</v>
      </c>
      <c r="H95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95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95" s="59"/>
      <c r="K95" s="59"/>
      <c r="L95" s="59"/>
    </row>
    <row r="96" spans="2:12" x14ac:dyDescent="0.25">
      <c r="B96" s="12">
        <v>43794</v>
      </c>
      <c r="C96" s="12" t="s">
        <v>154</v>
      </c>
      <c r="D96" s="71" t="s">
        <v>204</v>
      </c>
      <c r="E96" s="13" t="s">
        <v>205</v>
      </c>
      <c r="F96" s="15" t="s">
        <v>1</v>
      </c>
      <c r="G96" s="15">
        <v>-110</v>
      </c>
      <c r="H96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96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96" s="59"/>
      <c r="K96" s="59"/>
      <c r="L96" s="59"/>
    </row>
    <row r="97" spans="2:12" x14ac:dyDescent="0.25">
      <c r="B97" s="12">
        <v>43794</v>
      </c>
      <c r="C97" s="12" t="s">
        <v>154</v>
      </c>
      <c r="D97" s="71" t="s">
        <v>204</v>
      </c>
      <c r="E97" s="13" t="s">
        <v>206</v>
      </c>
      <c r="F97" s="15" t="s">
        <v>1</v>
      </c>
      <c r="G97" s="15">
        <v>-110</v>
      </c>
      <c r="H97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97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97" s="59"/>
      <c r="K97" s="59"/>
      <c r="L97" s="59"/>
    </row>
    <row r="98" spans="2:12" x14ac:dyDescent="0.25">
      <c r="B98" s="12">
        <v>43794</v>
      </c>
      <c r="C98" s="12" t="s">
        <v>154</v>
      </c>
      <c r="D98" s="71" t="s">
        <v>207</v>
      </c>
      <c r="E98" s="13" t="s">
        <v>208</v>
      </c>
      <c r="F98" s="15" t="s">
        <v>1</v>
      </c>
      <c r="G98" s="15">
        <v>-110</v>
      </c>
      <c r="H98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98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98" s="59"/>
      <c r="K98" s="59"/>
      <c r="L98" s="59"/>
    </row>
    <row r="99" spans="2:12" x14ac:dyDescent="0.25">
      <c r="B99" s="12">
        <v>43794</v>
      </c>
      <c r="C99" s="12" t="s">
        <v>154</v>
      </c>
      <c r="D99" s="71" t="s">
        <v>207</v>
      </c>
      <c r="E99" s="13" t="s">
        <v>209</v>
      </c>
      <c r="F99" s="15" t="s">
        <v>1</v>
      </c>
      <c r="G99" s="15">
        <v>-110</v>
      </c>
      <c r="H99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99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99" s="59"/>
      <c r="K99" s="59"/>
      <c r="L99" s="59"/>
    </row>
    <row r="100" spans="2:12" x14ac:dyDescent="0.25">
      <c r="B100" s="12">
        <v>43794</v>
      </c>
      <c r="C100" s="12" t="s">
        <v>154</v>
      </c>
      <c r="D100" s="71" t="s">
        <v>210</v>
      </c>
      <c r="E100" s="13" t="s">
        <v>211</v>
      </c>
      <c r="F100" s="15" t="s">
        <v>1</v>
      </c>
      <c r="G100" s="15">
        <v>-110</v>
      </c>
      <c r="H100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100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  <c r="J100" s="59"/>
      <c r="K100" s="59"/>
      <c r="L100" s="59"/>
    </row>
    <row r="101" spans="2:12" x14ac:dyDescent="0.25">
      <c r="B101" s="12">
        <v>43794</v>
      </c>
      <c r="C101" s="12" t="s">
        <v>154</v>
      </c>
      <c r="D101" s="71" t="s">
        <v>210</v>
      </c>
      <c r="E101" s="13" t="s">
        <v>10</v>
      </c>
      <c r="F101" s="15" t="s">
        <v>2</v>
      </c>
      <c r="G101" s="15">
        <v>-110</v>
      </c>
      <c r="H101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101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101" s="59"/>
      <c r="K101" s="59"/>
      <c r="L101" s="59"/>
    </row>
    <row r="102" spans="2:12" x14ac:dyDescent="0.25">
      <c r="B102" s="12">
        <v>43794</v>
      </c>
      <c r="C102" s="12" t="s">
        <v>154</v>
      </c>
      <c r="D102" s="71" t="s">
        <v>212</v>
      </c>
      <c r="E102" s="13" t="s">
        <v>213</v>
      </c>
      <c r="F102" s="15" t="s">
        <v>1</v>
      </c>
      <c r="G102" s="15">
        <v>-110</v>
      </c>
      <c r="H102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102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102" s="59"/>
      <c r="K102" s="59"/>
      <c r="L102" s="59"/>
    </row>
    <row r="103" spans="2:12" x14ac:dyDescent="0.25">
      <c r="B103" s="12">
        <v>43794</v>
      </c>
      <c r="C103" s="12" t="s">
        <v>154</v>
      </c>
      <c r="D103" s="71" t="s">
        <v>214</v>
      </c>
      <c r="E103" s="13" t="s">
        <v>215</v>
      </c>
      <c r="F103" s="15" t="s">
        <v>2</v>
      </c>
      <c r="G103" s="15">
        <v>-110</v>
      </c>
      <c r="H103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103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  <c r="J103" s="59"/>
      <c r="K103" s="59"/>
      <c r="L103" s="59"/>
    </row>
    <row r="104" spans="2:12" x14ac:dyDescent="0.25">
      <c r="B104" s="12">
        <v>43794</v>
      </c>
      <c r="C104" s="12" t="s">
        <v>154</v>
      </c>
      <c r="D104" s="71" t="s">
        <v>214</v>
      </c>
      <c r="E104" s="13" t="s">
        <v>6</v>
      </c>
      <c r="F104" s="15" t="s">
        <v>2</v>
      </c>
      <c r="G104" s="15">
        <v>-110</v>
      </c>
      <c r="H104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104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104" s="59"/>
      <c r="K104" s="59"/>
      <c r="L104" s="59"/>
    </row>
    <row r="105" spans="2:12" x14ac:dyDescent="0.25">
      <c r="B105" s="12">
        <v>43794</v>
      </c>
      <c r="C105" s="12" t="s">
        <v>154</v>
      </c>
      <c r="D105" s="71" t="s">
        <v>216</v>
      </c>
      <c r="E105" s="13" t="s">
        <v>136</v>
      </c>
      <c r="F105" s="15" t="s">
        <v>1</v>
      </c>
      <c r="G105" s="15">
        <v>-110</v>
      </c>
      <c r="H105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105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105" s="59"/>
      <c r="K105" s="59"/>
      <c r="L105" s="59"/>
    </row>
    <row r="106" spans="2:12" x14ac:dyDescent="0.25">
      <c r="B106" s="12">
        <v>43794</v>
      </c>
      <c r="C106" s="12" t="s">
        <v>154</v>
      </c>
      <c r="D106" s="71" t="s">
        <v>217</v>
      </c>
      <c r="E106" s="13" t="s">
        <v>218</v>
      </c>
      <c r="F106" s="15" t="s">
        <v>2</v>
      </c>
      <c r="G106" s="15">
        <v>-110</v>
      </c>
      <c r="H106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106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106" s="59"/>
      <c r="K106" s="59"/>
      <c r="L106" s="59"/>
    </row>
    <row r="107" spans="2:12" x14ac:dyDescent="0.25">
      <c r="B107" s="12">
        <v>43794</v>
      </c>
      <c r="C107" s="12" t="s">
        <v>154</v>
      </c>
      <c r="D107" s="71" t="s">
        <v>217</v>
      </c>
      <c r="E107" s="13" t="s">
        <v>5</v>
      </c>
      <c r="F107" s="15" t="s">
        <v>1</v>
      </c>
      <c r="G107" s="15">
        <v>-110</v>
      </c>
      <c r="H107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107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107" s="59"/>
      <c r="K107" s="59"/>
      <c r="L107" s="59"/>
    </row>
    <row r="108" spans="2:12" x14ac:dyDescent="0.25">
      <c r="B108" s="12">
        <v>43794</v>
      </c>
      <c r="C108" s="12" t="s">
        <v>154</v>
      </c>
      <c r="D108" s="71" t="s">
        <v>219</v>
      </c>
      <c r="E108" s="13" t="s">
        <v>7</v>
      </c>
      <c r="F108" s="15" t="s">
        <v>1</v>
      </c>
      <c r="G108" s="15">
        <v>-110</v>
      </c>
      <c r="H108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108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U</v>
      </c>
      <c r="J108" s="59"/>
      <c r="K108" s="59"/>
      <c r="L108" s="59"/>
    </row>
    <row r="109" spans="2:12" x14ac:dyDescent="0.25">
      <c r="B109" s="12">
        <v>43794</v>
      </c>
      <c r="C109" s="12" t="s">
        <v>154</v>
      </c>
      <c r="D109" s="71" t="s">
        <v>220</v>
      </c>
      <c r="E109" s="13" t="s">
        <v>221</v>
      </c>
      <c r="F109" s="15" t="s">
        <v>2</v>
      </c>
      <c r="G109" s="15">
        <v>-110</v>
      </c>
      <c r="H109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109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  <c r="J109" s="59"/>
      <c r="K109" s="59"/>
      <c r="L109" s="59"/>
    </row>
    <row r="110" spans="2:12" x14ac:dyDescent="0.25">
      <c r="B110" s="12">
        <v>43794</v>
      </c>
      <c r="C110" s="12" t="s">
        <v>154</v>
      </c>
      <c r="D110" s="71" t="s">
        <v>220</v>
      </c>
      <c r="E110" s="13" t="s">
        <v>222</v>
      </c>
      <c r="F110" s="15" t="s">
        <v>2</v>
      </c>
      <c r="G110" s="15">
        <v>-110</v>
      </c>
      <c r="H110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110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110" s="59"/>
      <c r="K110" s="59"/>
      <c r="L110" s="59"/>
    </row>
    <row r="111" spans="2:12" x14ac:dyDescent="0.25">
      <c r="B111" s="12">
        <v>43794</v>
      </c>
      <c r="C111" s="12" t="s">
        <v>154</v>
      </c>
      <c r="D111" s="71" t="s">
        <v>223</v>
      </c>
      <c r="E111" s="13" t="s">
        <v>132</v>
      </c>
      <c r="F111" s="15" t="s">
        <v>1</v>
      </c>
      <c r="G111" s="15">
        <v>-110</v>
      </c>
      <c r="H111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111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111" s="59"/>
      <c r="K111" s="59"/>
      <c r="L111" s="59"/>
    </row>
    <row r="112" spans="2:12" x14ac:dyDescent="0.25">
      <c r="B112" s="12">
        <v>43794</v>
      </c>
      <c r="C112" s="12" t="s">
        <v>154</v>
      </c>
      <c r="D112" s="71" t="s">
        <v>123</v>
      </c>
      <c r="E112" s="13" t="s">
        <v>124</v>
      </c>
      <c r="F112" s="15" t="s">
        <v>1</v>
      </c>
      <c r="G112" s="15">
        <v>-110</v>
      </c>
      <c r="H112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112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112" s="59"/>
      <c r="K112" s="59"/>
      <c r="L112" s="59"/>
    </row>
    <row r="113" spans="2:12" x14ac:dyDescent="0.25">
      <c r="B113" s="12">
        <v>43794</v>
      </c>
      <c r="C113" s="12" t="s">
        <v>154</v>
      </c>
      <c r="D113" s="71" t="s">
        <v>123</v>
      </c>
      <c r="E113" s="13" t="s">
        <v>7</v>
      </c>
      <c r="F113" s="15" t="s">
        <v>2</v>
      </c>
      <c r="G113" s="15">
        <v>-110</v>
      </c>
      <c r="H113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113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U</v>
      </c>
      <c r="J113" s="59"/>
      <c r="K113" s="59"/>
      <c r="L113" s="59"/>
    </row>
    <row r="114" spans="2:12" x14ac:dyDescent="0.25">
      <c r="B114" s="12">
        <v>43794</v>
      </c>
      <c r="C114" s="12" t="s">
        <v>154</v>
      </c>
      <c r="D114" s="71" t="s">
        <v>224</v>
      </c>
      <c r="E114" s="13" t="s">
        <v>225</v>
      </c>
      <c r="F114" s="15" t="s">
        <v>2</v>
      </c>
      <c r="G114" s="15">
        <v>-110</v>
      </c>
      <c r="H114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114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  <c r="J114" s="59"/>
      <c r="K114" s="59"/>
      <c r="L114" s="59"/>
    </row>
    <row r="115" spans="2:12" x14ac:dyDescent="0.25">
      <c r="B115" s="12">
        <v>43794</v>
      </c>
      <c r="C115" s="12" t="s">
        <v>154</v>
      </c>
      <c r="D115" s="71" t="s">
        <v>125</v>
      </c>
      <c r="E115" s="13" t="s">
        <v>226</v>
      </c>
      <c r="F115" s="15" t="s">
        <v>2</v>
      </c>
      <c r="G115" s="15">
        <v>-110</v>
      </c>
      <c r="H115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115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  <c r="J115" s="59"/>
      <c r="K115" s="59"/>
      <c r="L115" s="59"/>
    </row>
    <row r="116" spans="2:12" x14ac:dyDescent="0.25">
      <c r="B116" s="12">
        <v>43794</v>
      </c>
      <c r="C116" s="12" t="s">
        <v>154</v>
      </c>
      <c r="D116" s="71" t="s">
        <v>125</v>
      </c>
      <c r="E116" s="13" t="s">
        <v>126</v>
      </c>
      <c r="F116" s="15" t="s">
        <v>1</v>
      </c>
      <c r="G116" s="15">
        <v>-110</v>
      </c>
      <c r="H116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116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116" s="59"/>
      <c r="K116" s="59"/>
      <c r="L116" s="59"/>
    </row>
    <row r="117" spans="2:12" x14ac:dyDescent="0.25">
      <c r="B117" s="12">
        <v>43794</v>
      </c>
      <c r="C117" s="12" t="s">
        <v>154</v>
      </c>
      <c r="D117" s="71" t="s">
        <v>227</v>
      </c>
      <c r="E117" s="13" t="s">
        <v>228</v>
      </c>
      <c r="F117" s="15" t="s">
        <v>1</v>
      </c>
      <c r="G117" s="15">
        <v>-110</v>
      </c>
      <c r="H117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117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117" s="59"/>
      <c r="K117" s="59"/>
      <c r="L117" s="59"/>
    </row>
    <row r="118" spans="2:12" x14ac:dyDescent="0.25">
      <c r="B118" s="12">
        <v>43794</v>
      </c>
      <c r="C118" s="12" t="s">
        <v>154</v>
      </c>
      <c r="D118" s="71" t="s">
        <v>227</v>
      </c>
      <c r="E118" s="13" t="s">
        <v>229</v>
      </c>
      <c r="F118" s="15" t="s">
        <v>1</v>
      </c>
      <c r="G118" s="15">
        <v>-110</v>
      </c>
      <c r="H118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118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U</v>
      </c>
      <c r="J118" s="59"/>
      <c r="K118" s="59"/>
      <c r="L118" s="59"/>
    </row>
    <row r="119" spans="2:12" x14ac:dyDescent="0.25">
      <c r="B119" s="12">
        <v>43794</v>
      </c>
      <c r="C119" s="12" t="s">
        <v>154</v>
      </c>
      <c r="D119" s="71" t="s">
        <v>230</v>
      </c>
      <c r="E119" s="13" t="s">
        <v>231</v>
      </c>
      <c r="F119" s="15" t="s">
        <v>1</v>
      </c>
      <c r="G119" s="15">
        <v>-110</v>
      </c>
      <c r="H119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119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119" s="59"/>
      <c r="K119" s="59"/>
      <c r="L119" s="59"/>
    </row>
    <row r="120" spans="2:12" x14ac:dyDescent="0.25">
      <c r="B120" s="12">
        <v>43794</v>
      </c>
      <c r="C120" s="12" t="s">
        <v>154</v>
      </c>
      <c r="D120" s="71" t="s">
        <v>230</v>
      </c>
      <c r="E120" s="13" t="s">
        <v>232</v>
      </c>
      <c r="F120" s="15" t="s">
        <v>1</v>
      </c>
      <c r="G120" s="15">
        <v>-110</v>
      </c>
      <c r="H120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120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U</v>
      </c>
      <c r="J120" s="59"/>
      <c r="K120" s="59"/>
      <c r="L120" s="59"/>
    </row>
    <row r="121" spans="2:12" x14ac:dyDescent="0.25">
      <c r="B121" s="12">
        <v>43794</v>
      </c>
      <c r="C121" s="12" t="s">
        <v>154</v>
      </c>
      <c r="D121" s="71" t="s">
        <v>233</v>
      </c>
      <c r="E121" s="13" t="s">
        <v>234</v>
      </c>
      <c r="F121" s="15" t="s">
        <v>1</v>
      </c>
      <c r="G121" s="15">
        <v>-110</v>
      </c>
      <c r="H121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121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  <c r="J121" s="59"/>
      <c r="K121" s="59"/>
      <c r="L121" s="59"/>
    </row>
    <row r="122" spans="2:12" x14ac:dyDescent="0.25">
      <c r="B122" s="12">
        <v>43794</v>
      </c>
      <c r="C122" s="12" t="s">
        <v>154</v>
      </c>
      <c r="D122" s="71" t="s">
        <v>235</v>
      </c>
      <c r="E122" s="13" t="s">
        <v>236</v>
      </c>
      <c r="F122" s="15" t="s">
        <v>1</v>
      </c>
      <c r="G122" s="15">
        <v>-110</v>
      </c>
      <c r="H122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122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  <c r="J122" s="59"/>
      <c r="K122" s="59"/>
      <c r="L122" s="59"/>
    </row>
    <row r="123" spans="2:12" x14ac:dyDescent="0.25">
      <c r="B123" s="12">
        <v>43794</v>
      </c>
      <c r="C123" s="12" t="s">
        <v>154</v>
      </c>
      <c r="D123" s="71" t="s">
        <v>235</v>
      </c>
      <c r="E123" s="13" t="s">
        <v>237</v>
      </c>
      <c r="F123" s="15" t="s">
        <v>1</v>
      </c>
      <c r="G123" s="15">
        <v>-110</v>
      </c>
      <c r="H123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123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123" s="59"/>
      <c r="K123" s="59"/>
      <c r="L123" s="59"/>
    </row>
    <row r="124" spans="2:12" x14ac:dyDescent="0.25">
      <c r="B124" s="12">
        <v>43794</v>
      </c>
      <c r="C124" s="12" t="s">
        <v>154</v>
      </c>
      <c r="D124" s="71" t="s">
        <v>238</v>
      </c>
      <c r="E124" s="13" t="s">
        <v>239</v>
      </c>
      <c r="F124" s="15" t="s">
        <v>2</v>
      </c>
      <c r="G124" s="15">
        <v>-110</v>
      </c>
      <c r="H124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124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124" s="59"/>
      <c r="K124" s="59"/>
      <c r="L124" s="59"/>
    </row>
    <row r="125" spans="2:12" x14ac:dyDescent="0.25">
      <c r="B125" s="12">
        <v>43794</v>
      </c>
      <c r="C125" s="12" t="s">
        <v>154</v>
      </c>
      <c r="D125" s="71" t="s">
        <v>240</v>
      </c>
      <c r="E125" s="13" t="s">
        <v>241</v>
      </c>
      <c r="F125" s="15" t="s">
        <v>1</v>
      </c>
      <c r="G125" s="15">
        <v>-110</v>
      </c>
      <c r="H125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125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125" s="59"/>
      <c r="K125" s="59"/>
      <c r="L125" s="59"/>
    </row>
    <row r="126" spans="2:12" x14ac:dyDescent="0.25">
      <c r="B126" s="12">
        <v>43794</v>
      </c>
      <c r="C126" s="12" t="s">
        <v>154</v>
      </c>
      <c r="D126" s="71" t="s">
        <v>240</v>
      </c>
      <c r="E126" s="13" t="s">
        <v>242</v>
      </c>
      <c r="F126" s="15" t="s">
        <v>2</v>
      </c>
      <c r="G126" s="15">
        <v>-110</v>
      </c>
      <c r="H126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126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126" s="59"/>
      <c r="K126" s="59"/>
      <c r="L126" s="59"/>
    </row>
    <row r="127" spans="2:12" x14ac:dyDescent="0.25">
      <c r="B127" s="12">
        <v>43794</v>
      </c>
      <c r="C127" s="12" t="s">
        <v>154</v>
      </c>
      <c r="D127" s="71" t="s">
        <v>243</v>
      </c>
      <c r="E127" s="13" t="s">
        <v>244</v>
      </c>
      <c r="F127" s="15" t="s">
        <v>2</v>
      </c>
      <c r="G127" s="15">
        <v>-110</v>
      </c>
      <c r="H127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127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  <c r="J127" s="59"/>
      <c r="K127" s="59"/>
      <c r="L127" s="59"/>
    </row>
    <row r="128" spans="2:12" x14ac:dyDescent="0.25">
      <c r="B128" s="12">
        <v>43794</v>
      </c>
      <c r="C128" s="12" t="s">
        <v>154</v>
      </c>
      <c r="D128" s="71" t="s">
        <v>245</v>
      </c>
      <c r="E128" s="13" t="s">
        <v>246</v>
      </c>
      <c r="F128" s="15" t="s">
        <v>2</v>
      </c>
      <c r="G128" s="15">
        <v>-110</v>
      </c>
      <c r="H128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128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  <c r="J128" s="59"/>
      <c r="K128" s="59"/>
      <c r="L128" s="59"/>
    </row>
    <row r="129" spans="2:12" x14ac:dyDescent="0.25">
      <c r="B129" s="12">
        <v>43794</v>
      </c>
      <c r="C129" s="12" t="s">
        <v>154</v>
      </c>
      <c r="D129" s="71" t="s">
        <v>245</v>
      </c>
      <c r="E129" s="13" t="s">
        <v>247</v>
      </c>
      <c r="F129" s="15" t="s">
        <v>1</v>
      </c>
      <c r="G129" s="15">
        <v>-110</v>
      </c>
      <c r="H129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129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129" s="59"/>
      <c r="K129" s="59"/>
      <c r="L129" s="59"/>
    </row>
    <row r="130" spans="2:12" x14ac:dyDescent="0.25">
      <c r="B130" s="24">
        <v>43795</v>
      </c>
      <c r="C130" s="24" t="s">
        <v>156</v>
      </c>
      <c r="D130" s="30" t="s">
        <v>139</v>
      </c>
      <c r="E130" s="32" t="s">
        <v>140</v>
      </c>
      <c r="F130" s="34" t="s">
        <v>1</v>
      </c>
      <c r="G130" s="25">
        <v>-110</v>
      </c>
      <c r="H130" s="28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130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  <c r="J130" s="59"/>
      <c r="K130" s="59"/>
      <c r="L130" s="59"/>
    </row>
    <row r="131" spans="2:12" x14ac:dyDescent="0.25">
      <c r="B131" s="12">
        <v>43795</v>
      </c>
      <c r="C131" s="12" t="s">
        <v>153</v>
      </c>
      <c r="D131" s="13" t="s">
        <v>141</v>
      </c>
      <c r="E131" s="23" t="s">
        <v>142</v>
      </c>
      <c r="F131" s="16" t="s">
        <v>2</v>
      </c>
      <c r="G131" s="15">
        <v>-110</v>
      </c>
      <c r="H131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131" s="17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131" s="59"/>
      <c r="K131" s="59"/>
      <c r="L131" s="59"/>
    </row>
    <row r="132" spans="2:12" x14ac:dyDescent="0.25">
      <c r="B132" s="12">
        <v>43795</v>
      </c>
      <c r="C132" s="12" t="s">
        <v>153</v>
      </c>
      <c r="D132" s="13" t="s">
        <v>141</v>
      </c>
      <c r="E132" s="23" t="s">
        <v>143</v>
      </c>
      <c r="F132" s="16" t="s">
        <v>2</v>
      </c>
      <c r="G132" s="15">
        <v>-110</v>
      </c>
      <c r="H132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132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132" s="59"/>
      <c r="K132" s="59"/>
      <c r="L132" s="59"/>
    </row>
    <row r="133" spans="2:12" x14ac:dyDescent="0.25">
      <c r="B133" s="12">
        <v>43795</v>
      </c>
      <c r="C133" s="12" t="s">
        <v>153</v>
      </c>
      <c r="D133" s="13" t="s">
        <v>144</v>
      </c>
      <c r="E133" s="23" t="s">
        <v>145</v>
      </c>
      <c r="F133" s="16" t="s">
        <v>1</v>
      </c>
      <c r="G133" s="15">
        <v>-110</v>
      </c>
      <c r="H133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133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133" s="59"/>
      <c r="K133" s="59"/>
      <c r="L133" s="59"/>
    </row>
    <row r="134" spans="2:12" x14ac:dyDescent="0.25">
      <c r="B134" s="12">
        <v>43795</v>
      </c>
      <c r="C134" s="12" t="s">
        <v>153</v>
      </c>
      <c r="D134" s="13" t="s">
        <v>144</v>
      </c>
      <c r="E134" s="23" t="s">
        <v>146</v>
      </c>
      <c r="F134" s="16" t="s">
        <v>1</v>
      </c>
      <c r="G134" s="15">
        <v>-110</v>
      </c>
      <c r="H134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134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134" s="59"/>
      <c r="K134" s="59"/>
      <c r="L134" s="59"/>
    </row>
    <row r="135" spans="2:12" x14ac:dyDescent="0.25">
      <c r="B135" s="19">
        <v>43796</v>
      </c>
      <c r="C135" s="12" t="s">
        <v>156</v>
      </c>
      <c r="D135" s="13" t="s">
        <v>298</v>
      </c>
      <c r="E135" s="13" t="s">
        <v>299</v>
      </c>
      <c r="F135" s="15" t="s">
        <v>2</v>
      </c>
      <c r="G135" s="25">
        <v>-110</v>
      </c>
      <c r="H135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135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135" s="59"/>
      <c r="K135" s="59"/>
      <c r="L135" s="59"/>
    </row>
    <row r="136" spans="2:12" x14ac:dyDescent="0.25">
      <c r="B136" s="19">
        <v>43796</v>
      </c>
      <c r="C136" s="12" t="s">
        <v>156</v>
      </c>
      <c r="D136" s="13" t="s">
        <v>300</v>
      </c>
      <c r="E136" s="13" t="s">
        <v>301</v>
      </c>
      <c r="F136" s="15" t="s">
        <v>2</v>
      </c>
      <c r="G136" s="25">
        <v>-110</v>
      </c>
      <c r="H136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136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136" s="59"/>
      <c r="K136" s="59"/>
      <c r="L136" s="59"/>
    </row>
    <row r="137" spans="2:12" x14ac:dyDescent="0.25">
      <c r="B137" s="19">
        <v>43796</v>
      </c>
      <c r="C137" s="12" t="s">
        <v>156</v>
      </c>
      <c r="D137" s="13" t="s">
        <v>300</v>
      </c>
      <c r="E137" s="13" t="s">
        <v>302</v>
      </c>
      <c r="F137" s="15" t="s">
        <v>2</v>
      </c>
      <c r="G137" s="25">
        <v>-110</v>
      </c>
      <c r="H137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137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137" s="59"/>
      <c r="K137" s="59"/>
      <c r="L137" s="59"/>
    </row>
    <row r="138" spans="2:12" x14ac:dyDescent="0.25">
      <c r="B138" s="19">
        <v>43796</v>
      </c>
      <c r="C138" s="12" t="s">
        <v>156</v>
      </c>
      <c r="D138" s="13" t="s">
        <v>303</v>
      </c>
      <c r="E138" s="13" t="s">
        <v>304</v>
      </c>
      <c r="F138" s="15" t="s">
        <v>1</v>
      </c>
      <c r="G138" s="25">
        <v>-110</v>
      </c>
      <c r="H138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138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  <c r="J138" s="59"/>
      <c r="K138" s="59"/>
      <c r="L138" s="59"/>
    </row>
    <row r="139" spans="2:12" x14ac:dyDescent="0.25">
      <c r="B139" s="19">
        <v>43796</v>
      </c>
      <c r="C139" s="12" t="s">
        <v>156</v>
      </c>
      <c r="D139" s="13" t="s">
        <v>305</v>
      </c>
      <c r="E139" s="13" t="s">
        <v>306</v>
      </c>
      <c r="F139" s="15" t="s">
        <v>1</v>
      </c>
      <c r="G139" s="25">
        <v>-110</v>
      </c>
      <c r="H139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139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139" s="59"/>
      <c r="K139" s="59"/>
      <c r="L139" s="59"/>
    </row>
    <row r="140" spans="2:12" x14ac:dyDescent="0.25">
      <c r="B140" s="19">
        <v>43796</v>
      </c>
      <c r="C140" s="12" t="s">
        <v>156</v>
      </c>
      <c r="D140" s="13" t="s">
        <v>307</v>
      </c>
      <c r="E140" s="13" t="s">
        <v>308</v>
      </c>
      <c r="F140" s="15" t="s">
        <v>2</v>
      </c>
      <c r="G140" s="25">
        <v>-110</v>
      </c>
      <c r="H140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140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140" s="59"/>
      <c r="K140" s="59"/>
      <c r="L140" s="59"/>
    </row>
    <row r="141" spans="2:12" x14ac:dyDescent="0.25">
      <c r="B141" s="19">
        <v>43796</v>
      </c>
      <c r="C141" s="12" t="s">
        <v>156</v>
      </c>
      <c r="D141" s="13" t="s">
        <v>307</v>
      </c>
      <c r="E141" s="13" t="s">
        <v>306</v>
      </c>
      <c r="F141" s="15" t="s">
        <v>2</v>
      </c>
      <c r="G141" s="25">
        <v>-110</v>
      </c>
      <c r="H141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141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141" s="59"/>
      <c r="K141" s="59"/>
      <c r="L141" s="59"/>
    </row>
    <row r="142" spans="2:12" x14ac:dyDescent="0.25">
      <c r="B142" s="19">
        <v>43796</v>
      </c>
      <c r="C142" s="12" t="s">
        <v>156</v>
      </c>
      <c r="D142" s="13" t="s">
        <v>309</v>
      </c>
      <c r="E142" s="13" t="s">
        <v>310</v>
      </c>
      <c r="F142" s="15" t="s">
        <v>1</v>
      </c>
      <c r="G142" s="25">
        <v>-110</v>
      </c>
      <c r="H142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142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  <c r="J142" s="59"/>
      <c r="K142" s="59"/>
      <c r="L142" s="59"/>
    </row>
    <row r="143" spans="2:12" x14ac:dyDescent="0.25">
      <c r="B143" s="19">
        <v>43796</v>
      </c>
      <c r="C143" s="12" t="s">
        <v>156</v>
      </c>
      <c r="D143" s="13" t="s">
        <v>311</v>
      </c>
      <c r="E143" s="13" t="s">
        <v>312</v>
      </c>
      <c r="F143" s="15" t="s">
        <v>2</v>
      </c>
      <c r="G143" s="25">
        <v>-110</v>
      </c>
      <c r="H143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143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U</v>
      </c>
      <c r="J143" s="59"/>
      <c r="K143" s="59"/>
      <c r="L143" s="59"/>
    </row>
    <row r="144" spans="2:12" x14ac:dyDescent="0.25">
      <c r="B144" s="19">
        <v>43796</v>
      </c>
      <c r="C144" s="12" t="s">
        <v>156</v>
      </c>
      <c r="D144" s="13" t="s">
        <v>313</v>
      </c>
      <c r="E144" s="13" t="s">
        <v>314</v>
      </c>
      <c r="F144" s="15" t="s">
        <v>1</v>
      </c>
      <c r="G144" s="25">
        <v>-110</v>
      </c>
      <c r="H144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144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144" s="59"/>
      <c r="K144" s="59"/>
      <c r="L144" s="59"/>
    </row>
    <row r="145" spans="2:12" x14ac:dyDescent="0.25">
      <c r="B145" s="19">
        <v>43796</v>
      </c>
      <c r="C145" s="12" t="s">
        <v>156</v>
      </c>
      <c r="D145" s="13" t="s">
        <v>313</v>
      </c>
      <c r="E145" s="13" t="s">
        <v>315</v>
      </c>
      <c r="F145" s="15" t="s">
        <v>1</v>
      </c>
      <c r="G145" s="25">
        <v>-110</v>
      </c>
      <c r="H145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145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U</v>
      </c>
      <c r="J145" s="59"/>
      <c r="K145" s="59"/>
      <c r="L145" s="59"/>
    </row>
    <row r="146" spans="2:12" x14ac:dyDescent="0.25">
      <c r="B146" s="19">
        <v>43796</v>
      </c>
      <c r="C146" s="12" t="s">
        <v>156</v>
      </c>
      <c r="D146" s="13" t="s">
        <v>316</v>
      </c>
      <c r="E146" s="13" t="s">
        <v>317</v>
      </c>
      <c r="F146" s="15" t="s">
        <v>1</v>
      </c>
      <c r="G146" s="25">
        <v>-110</v>
      </c>
      <c r="H146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146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U</v>
      </c>
      <c r="J146" s="59"/>
      <c r="K146" s="59"/>
      <c r="L146" s="59"/>
    </row>
    <row r="147" spans="2:12" x14ac:dyDescent="0.25">
      <c r="B147" s="19">
        <v>43796</v>
      </c>
      <c r="C147" s="12" t="s">
        <v>156</v>
      </c>
      <c r="D147" s="13" t="s">
        <v>318</v>
      </c>
      <c r="E147" s="13" t="s">
        <v>319</v>
      </c>
      <c r="F147" s="15" t="s">
        <v>1</v>
      </c>
      <c r="G147" s="25">
        <v>-110</v>
      </c>
      <c r="H147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147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147" s="59"/>
      <c r="K147" s="59"/>
      <c r="L147" s="59"/>
    </row>
    <row r="148" spans="2:12" x14ac:dyDescent="0.25">
      <c r="B148" s="19">
        <v>43796</v>
      </c>
      <c r="C148" s="12" t="s">
        <v>156</v>
      </c>
      <c r="D148" s="13" t="s">
        <v>318</v>
      </c>
      <c r="E148" s="13" t="s">
        <v>320</v>
      </c>
      <c r="F148" s="15" t="s">
        <v>2</v>
      </c>
      <c r="G148" s="25">
        <v>-110</v>
      </c>
      <c r="H148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148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U</v>
      </c>
      <c r="J148" s="59"/>
      <c r="K148" s="59"/>
      <c r="L148" s="59"/>
    </row>
    <row r="149" spans="2:12" x14ac:dyDescent="0.25">
      <c r="B149" s="19">
        <v>43796</v>
      </c>
      <c r="C149" s="12" t="s">
        <v>156</v>
      </c>
      <c r="D149" s="13" t="s">
        <v>321</v>
      </c>
      <c r="E149" s="13" t="s">
        <v>322</v>
      </c>
      <c r="F149" s="15" t="s">
        <v>1</v>
      </c>
      <c r="G149" s="25">
        <v>-110</v>
      </c>
      <c r="H149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149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  <c r="J149" s="59"/>
      <c r="K149" s="59"/>
      <c r="L149" s="59"/>
    </row>
    <row r="150" spans="2:12" x14ac:dyDescent="0.25">
      <c r="B150" s="19">
        <v>43796</v>
      </c>
      <c r="C150" s="12" t="s">
        <v>156</v>
      </c>
      <c r="D150" s="13" t="s">
        <v>323</v>
      </c>
      <c r="E150" s="13" t="s">
        <v>299</v>
      </c>
      <c r="F150" s="15" t="s">
        <v>1</v>
      </c>
      <c r="G150" s="25">
        <v>-110</v>
      </c>
      <c r="H150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150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150" s="59"/>
      <c r="K150" s="59"/>
      <c r="L150" s="59"/>
    </row>
    <row r="151" spans="2:12" x14ac:dyDescent="0.25">
      <c r="B151" s="19">
        <v>43796</v>
      </c>
      <c r="C151" s="12" t="s">
        <v>154</v>
      </c>
      <c r="D151" s="13" t="s">
        <v>341</v>
      </c>
      <c r="E151" s="13" t="s">
        <v>342</v>
      </c>
      <c r="F151" s="15" t="s">
        <v>2</v>
      </c>
      <c r="G151" s="15">
        <v>-110</v>
      </c>
      <c r="H151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151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151" s="59"/>
      <c r="K151" s="59"/>
      <c r="L151" s="59"/>
    </row>
    <row r="152" spans="2:12" x14ac:dyDescent="0.25">
      <c r="B152" s="19">
        <v>43796</v>
      </c>
      <c r="C152" s="12" t="s">
        <v>154</v>
      </c>
      <c r="D152" s="13" t="s">
        <v>343</v>
      </c>
      <c r="E152" s="13" t="s">
        <v>134</v>
      </c>
      <c r="F152" s="15" t="s">
        <v>2</v>
      </c>
      <c r="G152" s="15">
        <v>-110</v>
      </c>
      <c r="H152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152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152" s="59"/>
      <c r="K152" s="59"/>
      <c r="L152" s="59"/>
    </row>
    <row r="153" spans="2:12" x14ac:dyDescent="0.25">
      <c r="B153" s="19">
        <v>43796</v>
      </c>
      <c r="C153" s="12" t="s">
        <v>154</v>
      </c>
      <c r="D153" s="13" t="s">
        <v>344</v>
      </c>
      <c r="E153" s="13" t="s">
        <v>345</v>
      </c>
      <c r="F153" s="15" t="s">
        <v>1</v>
      </c>
      <c r="G153" s="15">
        <v>-110</v>
      </c>
      <c r="H153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153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153" s="59"/>
      <c r="K153" s="59"/>
      <c r="L153" s="59"/>
    </row>
    <row r="154" spans="2:12" x14ac:dyDescent="0.25">
      <c r="B154" s="19">
        <v>43796</v>
      </c>
      <c r="C154" s="12" t="s">
        <v>154</v>
      </c>
      <c r="D154" s="13" t="s">
        <v>344</v>
      </c>
      <c r="E154" s="13" t="s">
        <v>136</v>
      </c>
      <c r="F154" s="15" t="s">
        <v>2</v>
      </c>
      <c r="G154" s="15">
        <v>-110</v>
      </c>
      <c r="H154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154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154" s="59"/>
      <c r="K154" s="59"/>
      <c r="L154" s="59"/>
    </row>
    <row r="155" spans="2:12" x14ac:dyDescent="0.25">
      <c r="B155" s="19">
        <v>43796</v>
      </c>
      <c r="C155" s="12" t="s">
        <v>154</v>
      </c>
      <c r="D155" s="13" t="s">
        <v>346</v>
      </c>
      <c r="E155" s="13" t="s">
        <v>134</v>
      </c>
      <c r="F155" s="15" t="s">
        <v>1</v>
      </c>
      <c r="G155" s="15">
        <v>-110</v>
      </c>
      <c r="H155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155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155" s="59"/>
      <c r="K155" s="59"/>
      <c r="L155" s="59"/>
    </row>
    <row r="156" spans="2:12" x14ac:dyDescent="0.25">
      <c r="B156" s="19">
        <v>43796</v>
      </c>
      <c r="C156" s="12" t="s">
        <v>154</v>
      </c>
      <c r="D156" s="13" t="s">
        <v>347</v>
      </c>
      <c r="E156" s="13" t="s">
        <v>348</v>
      </c>
      <c r="F156" s="15" t="s">
        <v>2</v>
      </c>
      <c r="G156" s="15">
        <v>-110</v>
      </c>
      <c r="H156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156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  <c r="J156" s="59"/>
      <c r="K156" s="59"/>
      <c r="L156" s="59"/>
    </row>
    <row r="157" spans="2:12" x14ac:dyDescent="0.25">
      <c r="B157" s="19">
        <v>43796</v>
      </c>
      <c r="C157" s="12" t="s">
        <v>154</v>
      </c>
      <c r="D157" s="13" t="s">
        <v>347</v>
      </c>
      <c r="E157" s="13" t="s">
        <v>126</v>
      </c>
      <c r="F157" s="15" t="s">
        <v>2</v>
      </c>
      <c r="G157" s="15">
        <v>-110</v>
      </c>
      <c r="H157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157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157" s="59"/>
      <c r="K157" s="59"/>
      <c r="L157" s="59"/>
    </row>
    <row r="158" spans="2:12" x14ac:dyDescent="0.25">
      <c r="B158" s="19">
        <v>43796</v>
      </c>
      <c r="C158" s="12" t="s">
        <v>154</v>
      </c>
      <c r="D158" s="13" t="s">
        <v>349</v>
      </c>
      <c r="E158" s="13" t="s">
        <v>350</v>
      </c>
      <c r="F158" s="15" t="s">
        <v>1</v>
      </c>
      <c r="G158" s="15">
        <v>-110</v>
      </c>
      <c r="H158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158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  <c r="J158" s="59"/>
      <c r="K158" s="59"/>
      <c r="L158" s="59"/>
    </row>
    <row r="159" spans="2:12" x14ac:dyDescent="0.25">
      <c r="B159" s="19">
        <v>43796</v>
      </c>
      <c r="C159" s="12" t="s">
        <v>154</v>
      </c>
      <c r="D159" s="13" t="s">
        <v>349</v>
      </c>
      <c r="E159" s="13" t="s">
        <v>351</v>
      </c>
      <c r="F159" s="15" t="s">
        <v>2</v>
      </c>
      <c r="G159" s="15">
        <v>-110</v>
      </c>
      <c r="H159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159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159" s="59"/>
      <c r="K159" s="59"/>
      <c r="L159" s="59"/>
    </row>
    <row r="160" spans="2:12" x14ac:dyDescent="0.25">
      <c r="B160" s="19">
        <v>43796</v>
      </c>
      <c r="C160" s="12" t="s">
        <v>154</v>
      </c>
      <c r="D160" s="13" t="s">
        <v>352</v>
      </c>
      <c r="E160" s="13" t="s">
        <v>353</v>
      </c>
      <c r="F160" s="15" t="s">
        <v>2</v>
      </c>
      <c r="G160" s="15">
        <v>-110</v>
      </c>
      <c r="H160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160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160" s="59"/>
      <c r="K160" s="59"/>
      <c r="L160" s="59"/>
    </row>
    <row r="161" spans="2:12" x14ac:dyDescent="0.25">
      <c r="B161" s="19">
        <v>43796</v>
      </c>
      <c r="C161" s="12" t="s">
        <v>154</v>
      </c>
      <c r="D161" s="13" t="s">
        <v>354</v>
      </c>
      <c r="E161" s="13" t="s">
        <v>355</v>
      </c>
      <c r="F161" s="15" t="s">
        <v>1</v>
      </c>
      <c r="G161" s="15">
        <v>-110</v>
      </c>
      <c r="H161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161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161" s="59"/>
      <c r="K161" s="59"/>
      <c r="L161" s="59"/>
    </row>
    <row r="162" spans="2:12" x14ac:dyDescent="0.25">
      <c r="B162" s="19">
        <v>43796</v>
      </c>
      <c r="C162" s="12" t="s">
        <v>154</v>
      </c>
      <c r="D162" s="13" t="s">
        <v>356</v>
      </c>
      <c r="E162" s="13" t="s">
        <v>357</v>
      </c>
      <c r="F162" s="15" t="s">
        <v>1</v>
      </c>
      <c r="G162" s="15">
        <v>-110</v>
      </c>
      <c r="H162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162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  <c r="J162" s="59"/>
      <c r="K162" s="59"/>
      <c r="L162" s="59"/>
    </row>
    <row r="163" spans="2:12" x14ac:dyDescent="0.25">
      <c r="B163" s="19">
        <v>43796</v>
      </c>
      <c r="C163" s="12" t="s">
        <v>154</v>
      </c>
      <c r="D163" s="13" t="s">
        <v>356</v>
      </c>
      <c r="E163" s="13" t="s">
        <v>358</v>
      </c>
      <c r="F163" s="15" t="s">
        <v>3</v>
      </c>
      <c r="G163" s="15">
        <v>-110</v>
      </c>
      <c r="H163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</v>
      </c>
      <c r="I163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163" s="59"/>
      <c r="K163" s="59"/>
      <c r="L163" s="59"/>
    </row>
    <row r="164" spans="2:12" x14ac:dyDescent="0.25">
      <c r="B164" s="19">
        <v>43796</v>
      </c>
      <c r="C164" s="12" t="s">
        <v>154</v>
      </c>
      <c r="D164" s="13" t="s">
        <v>359</v>
      </c>
      <c r="E164" s="13" t="s">
        <v>360</v>
      </c>
      <c r="F164" s="15" t="s">
        <v>3</v>
      </c>
      <c r="G164" s="15">
        <v>-110</v>
      </c>
      <c r="H164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</v>
      </c>
      <c r="I164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164" s="59"/>
      <c r="K164" s="59"/>
      <c r="L164" s="59"/>
    </row>
    <row r="165" spans="2:12" x14ac:dyDescent="0.25">
      <c r="B165" s="19">
        <v>43796</v>
      </c>
      <c r="C165" s="12" t="s">
        <v>154</v>
      </c>
      <c r="D165" s="13" t="s">
        <v>361</v>
      </c>
      <c r="E165" s="13" t="s">
        <v>362</v>
      </c>
      <c r="F165" s="15" t="s">
        <v>1</v>
      </c>
      <c r="G165" s="15">
        <v>-110</v>
      </c>
      <c r="H165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165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  <c r="J165" s="59"/>
      <c r="K165" s="59"/>
      <c r="L165" s="59"/>
    </row>
    <row r="166" spans="2:12" x14ac:dyDescent="0.25">
      <c r="B166" s="19">
        <v>43796</v>
      </c>
      <c r="C166" s="12" t="s">
        <v>154</v>
      </c>
      <c r="D166" s="13" t="s">
        <v>361</v>
      </c>
      <c r="E166" s="13" t="s">
        <v>8</v>
      </c>
      <c r="F166" s="15" t="s">
        <v>1</v>
      </c>
      <c r="G166" s="15">
        <v>-110</v>
      </c>
      <c r="H166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166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166" s="59"/>
      <c r="K166" s="59"/>
      <c r="L166" s="59"/>
    </row>
    <row r="167" spans="2:12" x14ac:dyDescent="0.25">
      <c r="B167" s="19">
        <v>43796</v>
      </c>
      <c r="C167" s="12" t="s">
        <v>154</v>
      </c>
      <c r="D167" s="13" t="s">
        <v>363</v>
      </c>
      <c r="E167" s="13" t="s">
        <v>364</v>
      </c>
      <c r="F167" s="15" t="s">
        <v>1</v>
      </c>
      <c r="G167" s="15">
        <v>-110</v>
      </c>
      <c r="H167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167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167" s="59"/>
      <c r="K167" s="59"/>
      <c r="L167" s="59"/>
    </row>
    <row r="168" spans="2:12" x14ac:dyDescent="0.25">
      <c r="B168" s="19">
        <v>43796</v>
      </c>
      <c r="C168" s="12" t="s">
        <v>154</v>
      </c>
      <c r="D168" s="13" t="s">
        <v>363</v>
      </c>
      <c r="E168" s="13" t="s">
        <v>365</v>
      </c>
      <c r="F168" s="15" t="s">
        <v>1</v>
      </c>
      <c r="G168" s="15">
        <v>-110</v>
      </c>
      <c r="H168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168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U</v>
      </c>
      <c r="J168" s="59"/>
      <c r="K168" s="59"/>
      <c r="L168" s="59"/>
    </row>
    <row r="169" spans="2:12" x14ac:dyDescent="0.25">
      <c r="B169" s="19">
        <v>43796</v>
      </c>
      <c r="C169" s="12" t="s">
        <v>154</v>
      </c>
      <c r="D169" s="13" t="s">
        <v>366</v>
      </c>
      <c r="E169" s="13" t="s">
        <v>367</v>
      </c>
      <c r="F169" s="15" t="s">
        <v>1</v>
      </c>
      <c r="G169" s="15">
        <v>-110</v>
      </c>
      <c r="H169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169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  <c r="J169" s="59"/>
      <c r="K169" s="59"/>
      <c r="L169" s="59"/>
    </row>
    <row r="170" spans="2:12" x14ac:dyDescent="0.25">
      <c r="B170" s="19">
        <v>43796</v>
      </c>
      <c r="C170" s="12" t="s">
        <v>154</v>
      </c>
      <c r="D170" s="13" t="s">
        <v>366</v>
      </c>
      <c r="E170" s="13" t="s">
        <v>130</v>
      </c>
      <c r="F170" s="15" t="s">
        <v>2</v>
      </c>
      <c r="G170" s="15">
        <v>-110</v>
      </c>
      <c r="H170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170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170" s="59"/>
      <c r="K170" s="59"/>
      <c r="L170" s="59"/>
    </row>
    <row r="171" spans="2:12" x14ac:dyDescent="0.25">
      <c r="B171" s="19">
        <v>43796</v>
      </c>
      <c r="C171" s="12" t="s">
        <v>154</v>
      </c>
      <c r="D171" s="13" t="s">
        <v>368</v>
      </c>
      <c r="E171" s="13" t="s">
        <v>369</v>
      </c>
      <c r="F171" s="15" t="s">
        <v>2</v>
      </c>
      <c r="G171" s="15">
        <v>-110</v>
      </c>
      <c r="H171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171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171" s="59"/>
      <c r="K171" s="59"/>
      <c r="L171" s="59"/>
    </row>
    <row r="172" spans="2:12" x14ac:dyDescent="0.25">
      <c r="B172" s="19">
        <v>43796</v>
      </c>
      <c r="C172" s="12" t="s">
        <v>154</v>
      </c>
      <c r="D172" s="13" t="s">
        <v>368</v>
      </c>
      <c r="E172" s="13" t="s">
        <v>6</v>
      </c>
      <c r="F172" s="15" t="s">
        <v>2</v>
      </c>
      <c r="G172" s="15">
        <v>-110</v>
      </c>
      <c r="H172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172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172" s="59"/>
      <c r="K172" s="59"/>
      <c r="L172" s="59"/>
    </row>
    <row r="173" spans="2:12" x14ac:dyDescent="0.25">
      <c r="B173" s="19">
        <v>43796</v>
      </c>
      <c r="C173" s="12" t="s">
        <v>154</v>
      </c>
      <c r="D173" s="13" t="s">
        <v>370</v>
      </c>
      <c r="E173" s="13" t="s">
        <v>371</v>
      </c>
      <c r="F173" s="15" t="s">
        <v>2</v>
      </c>
      <c r="G173" s="15">
        <v>-110</v>
      </c>
      <c r="H173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173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173" s="59"/>
      <c r="K173" s="59"/>
      <c r="L173" s="59"/>
    </row>
    <row r="174" spans="2:12" x14ac:dyDescent="0.25">
      <c r="B174" s="19">
        <v>43796</v>
      </c>
      <c r="C174" s="12" t="s">
        <v>154</v>
      </c>
      <c r="D174" s="13" t="s">
        <v>370</v>
      </c>
      <c r="E174" s="13" t="s">
        <v>129</v>
      </c>
      <c r="F174" s="15" t="s">
        <v>2</v>
      </c>
      <c r="G174" s="15">
        <v>-110</v>
      </c>
      <c r="H174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174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174" s="59"/>
      <c r="K174" s="59"/>
      <c r="L174" s="59"/>
    </row>
    <row r="175" spans="2:12" x14ac:dyDescent="0.25">
      <c r="B175" s="19">
        <v>43796</v>
      </c>
      <c r="C175" s="12" t="s">
        <v>154</v>
      </c>
      <c r="D175" s="13" t="s">
        <v>372</v>
      </c>
      <c r="E175" s="13" t="s">
        <v>373</v>
      </c>
      <c r="F175" s="15" t="s">
        <v>1</v>
      </c>
      <c r="G175" s="15">
        <v>-110</v>
      </c>
      <c r="H175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175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175" s="59"/>
      <c r="K175" s="59"/>
      <c r="L175" s="59"/>
    </row>
    <row r="176" spans="2:12" x14ac:dyDescent="0.25">
      <c r="B176" s="19">
        <v>43796</v>
      </c>
      <c r="C176" s="12" t="s">
        <v>154</v>
      </c>
      <c r="D176" s="13" t="s">
        <v>372</v>
      </c>
      <c r="E176" s="13" t="s">
        <v>374</v>
      </c>
      <c r="F176" s="15" t="s">
        <v>2</v>
      </c>
      <c r="G176" s="15">
        <v>-110</v>
      </c>
      <c r="H176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176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176" s="59"/>
      <c r="K176" s="59"/>
      <c r="L176" s="59"/>
    </row>
    <row r="177" spans="2:12" x14ac:dyDescent="0.25">
      <c r="B177" s="19">
        <v>43796</v>
      </c>
      <c r="C177" s="12" t="s">
        <v>154</v>
      </c>
      <c r="D177" s="13" t="s">
        <v>375</v>
      </c>
      <c r="E177" s="13" t="s">
        <v>376</v>
      </c>
      <c r="F177" s="15" t="s">
        <v>1</v>
      </c>
      <c r="G177" s="15">
        <v>-110</v>
      </c>
      <c r="H177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177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  <c r="J177" s="59"/>
      <c r="K177" s="59"/>
      <c r="L177" s="59"/>
    </row>
    <row r="178" spans="2:12" x14ac:dyDescent="0.25">
      <c r="B178" s="19">
        <v>43796</v>
      </c>
      <c r="C178" s="12" t="s">
        <v>154</v>
      </c>
      <c r="D178" s="13" t="s">
        <v>375</v>
      </c>
      <c r="E178" s="13" t="s">
        <v>134</v>
      </c>
      <c r="F178" s="15" t="s">
        <v>1</v>
      </c>
      <c r="G178" s="15">
        <v>-110</v>
      </c>
      <c r="H178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178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178" s="59"/>
      <c r="K178" s="59"/>
      <c r="L178" s="59"/>
    </row>
    <row r="179" spans="2:12" x14ac:dyDescent="0.25">
      <c r="B179" s="19">
        <v>43796</v>
      </c>
      <c r="C179" s="12" t="s">
        <v>154</v>
      </c>
      <c r="D179" s="13" t="s">
        <v>377</v>
      </c>
      <c r="E179" s="13" t="s">
        <v>378</v>
      </c>
      <c r="F179" s="15" t="s">
        <v>1</v>
      </c>
      <c r="G179" s="15">
        <v>-110</v>
      </c>
      <c r="H179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179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  <c r="J179" s="59"/>
      <c r="K179" s="59"/>
      <c r="L179" s="59"/>
    </row>
    <row r="180" spans="2:12" x14ac:dyDescent="0.25">
      <c r="B180" s="19">
        <v>43796</v>
      </c>
      <c r="C180" s="12" t="s">
        <v>154</v>
      </c>
      <c r="D180" s="13" t="s">
        <v>377</v>
      </c>
      <c r="E180" s="13" t="s">
        <v>206</v>
      </c>
      <c r="F180" s="15" t="s">
        <v>2</v>
      </c>
      <c r="G180" s="15">
        <v>-110</v>
      </c>
      <c r="H180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180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180" s="59"/>
      <c r="K180" s="59"/>
      <c r="L180" s="59"/>
    </row>
    <row r="181" spans="2:12" x14ac:dyDescent="0.25">
      <c r="B181" s="19">
        <v>43796</v>
      </c>
      <c r="C181" s="12" t="s">
        <v>154</v>
      </c>
      <c r="D181" s="13" t="s">
        <v>379</v>
      </c>
      <c r="E181" s="13" t="s">
        <v>380</v>
      </c>
      <c r="F181" s="15" t="s">
        <v>2</v>
      </c>
      <c r="G181" s="15">
        <v>-110</v>
      </c>
      <c r="H181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181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  <c r="J181" s="59"/>
      <c r="K181" s="59"/>
      <c r="L181" s="59"/>
    </row>
    <row r="182" spans="2:12" x14ac:dyDescent="0.25">
      <c r="B182" s="19">
        <v>43796</v>
      </c>
      <c r="C182" s="12" t="s">
        <v>154</v>
      </c>
      <c r="D182" s="13" t="s">
        <v>379</v>
      </c>
      <c r="E182" s="13" t="s">
        <v>126</v>
      </c>
      <c r="F182" s="15" t="s">
        <v>1</v>
      </c>
      <c r="G182" s="15">
        <v>-110</v>
      </c>
      <c r="H182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182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182" s="59"/>
      <c r="K182" s="59"/>
      <c r="L182" s="59"/>
    </row>
    <row r="183" spans="2:12" x14ac:dyDescent="0.25">
      <c r="B183" s="19">
        <v>43796</v>
      </c>
      <c r="C183" s="12" t="s">
        <v>154</v>
      </c>
      <c r="D183" s="13" t="s">
        <v>381</v>
      </c>
      <c r="E183" s="13" t="s">
        <v>382</v>
      </c>
      <c r="F183" s="15" t="s">
        <v>2</v>
      </c>
      <c r="G183" s="15">
        <v>-110</v>
      </c>
      <c r="H183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183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  <c r="J183" s="59"/>
      <c r="K183" s="59"/>
      <c r="L183" s="59"/>
    </row>
    <row r="184" spans="2:12" x14ac:dyDescent="0.25">
      <c r="B184" s="19">
        <v>43796</v>
      </c>
      <c r="C184" s="12" t="s">
        <v>154</v>
      </c>
      <c r="D184" s="13" t="s">
        <v>381</v>
      </c>
      <c r="E184" s="13" t="s">
        <v>129</v>
      </c>
      <c r="F184" s="15" t="s">
        <v>2</v>
      </c>
      <c r="G184" s="15">
        <v>-110</v>
      </c>
      <c r="H184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184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184" s="59"/>
      <c r="K184" s="59"/>
      <c r="L184" s="59"/>
    </row>
    <row r="185" spans="2:12" x14ac:dyDescent="0.25">
      <c r="B185" s="19">
        <v>43796</v>
      </c>
      <c r="C185" s="12" t="s">
        <v>154</v>
      </c>
      <c r="D185" s="13" t="s">
        <v>383</v>
      </c>
      <c r="E185" s="13" t="s">
        <v>384</v>
      </c>
      <c r="F185" s="15" t="s">
        <v>2</v>
      </c>
      <c r="G185" s="15">
        <v>-110</v>
      </c>
      <c r="H185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185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U</v>
      </c>
      <c r="J185" s="59"/>
      <c r="K185" s="59"/>
      <c r="L185" s="59"/>
    </row>
    <row r="186" spans="2:12" x14ac:dyDescent="0.25">
      <c r="B186" s="19">
        <v>43796</v>
      </c>
      <c r="C186" s="12" t="s">
        <v>154</v>
      </c>
      <c r="D186" s="13" t="s">
        <v>385</v>
      </c>
      <c r="E186" s="13" t="s">
        <v>386</v>
      </c>
      <c r="F186" s="15" t="s">
        <v>2</v>
      </c>
      <c r="G186" s="15">
        <v>-110</v>
      </c>
      <c r="H186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186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U</v>
      </c>
      <c r="J186" s="59"/>
      <c r="K186" s="59"/>
      <c r="L186" s="59"/>
    </row>
    <row r="187" spans="2:12" x14ac:dyDescent="0.25">
      <c r="B187" s="19">
        <v>43796</v>
      </c>
      <c r="C187" s="12" t="s">
        <v>154</v>
      </c>
      <c r="D187" s="13" t="s">
        <v>387</v>
      </c>
      <c r="E187" s="13" t="s">
        <v>388</v>
      </c>
      <c r="F187" s="15" t="s">
        <v>2</v>
      </c>
      <c r="G187" s="15">
        <v>-110</v>
      </c>
      <c r="H187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187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187" s="59"/>
      <c r="K187" s="59"/>
      <c r="L187" s="59"/>
    </row>
    <row r="188" spans="2:12" x14ac:dyDescent="0.25">
      <c r="B188" s="19">
        <v>43796</v>
      </c>
      <c r="C188" s="12" t="s">
        <v>154</v>
      </c>
      <c r="D188" s="13" t="s">
        <v>387</v>
      </c>
      <c r="E188" s="13" t="s">
        <v>389</v>
      </c>
      <c r="F188" s="15" t="s">
        <v>2</v>
      </c>
      <c r="G188" s="15">
        <v>-110</v>
      </c>
      <c r="H188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188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188" s="59"/>
      <c r="K188" s="59"/>
      <c r="L188" s="59"/>
    </row>
    <row r="189" spans="2:12" x14ac:dyDescent="0.25">
      <c r="B189" s="19">
        <v>43796</v>
      </c>
      <c r="C189" s="12" t="s">
        <v>154</v>
      </c>
      <c r="D189" s="13" t="s">
        <v>390</v>
      </c>
      <c r="E189" s="13" t="s">
        <v>132</v>
      </c>
      <c r="F189" s="15" t="s">
        <v>1</v>
      </c>
      <c r="G189" s="15">
        <v>-110</v>
      </c>
      <c r="H189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189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189" s="59"/>
      <c r="K189" s="59"/>
      <c r="L189" s="59"/>
    </row>
    <row r="190" spans="2:12" x14ac:dyDescent="0.25">
      <c r="B190" s="19">
        <v>43796</v>
      </c>
      <c r="C190" s="12" t="s">
        <v>154</v>
      </c>
      <c r="D190" s="13" t="s">
        <v>391</v>
      </c>
      <c r="E190" s="13" t="s">
        <v>392</v>
      </c>
      <c r="F190" s="15" t="s">
        <v>2</v>
      </c>
      <c r="G190" s="15">
        <v>-110</v>
      </c>
      <c r="H190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190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  <c r="J190" s="59"/>
      <c r="K190" s="59"/>
      <c r="L190" s="59"/>
    </row>
    <row r="191" spans="2:12" x14ac:dyDescent="0.25">
      <c r="B191" s="19">
        <v>43796</v>
      </c>
      <c r="C191" s="12" t="s">
        <v>154</v>
      </c>
      <c r="D191" s="13" t="s">
        <v>391</v>
      </c>
      <c r="E191" s="13" t="s">
        <v>126</v>
      </c>
      <c r="F191" s="15" t="s">
        <v>2</v>
      </c>
      <c r="G191" s="15">
        <v>-110</v>
      </c>
      <c r="H191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191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191" s="59"/>
      <c r="K191" s="59"/>
      <c r="L191" s="59"/>
    </row>
    <row r="192" spans="2:12" x14ac:dyDescent="0.25">
      <c r="B192" s="19">
        <v>43796</v>
      </c>
      <c r="C192" s="12" t="s">
        <v>154</v>
      </c>
      <c r="D192" s="13" t="s">
        <v>393</v>
      </c>
      <c r="E192" s="13" t="s">
        <v>394</v>
      </c>
      <c r="F192" s="15" t="s">
        <v>2</v>
      </c>
      <c r="G192" s="15">
        <v>-110</v>
      </c>
      <c r="H192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192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192" s="59"/>
      <c r="K192" s="59"/>
      <c r="L192" s="59"/>
    </row>
    <row r="193" spans="2:12" x14ac:dyDescent="0.25">
      <c r="B193" s="19">
        <v>43796</v>
      </c>
      <c r="C193" s="12" t="s">
        <v>154</v>
      </c>
      <c r="D193" s="13" t="s">
        <v>393</v>
      </c>
      <c r="E193" s="13" t="s">
        <v>131</v>
      </c>
      <c r="F193" s="15" t="s">
        <v>2</v>
      </c>
      <c r="G193" s="15">
        <v>-110</v>
      </c>
      <c r="H193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193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193" s="59"/>
      <c r="K193" s="59"/>
      <c r="L193" s="59"/>
    </row>
    <row r="194" spans="2:12" x14ac:dyDescent="0.25">
      <c r="B194" s="19">
        <v>43796</v>
      </c>
      <c r="C194" s="12" t="s">
        <v>154</v>
      </c>
      <c r="D194" s="13" t="s">
        <v>395</v>
      </c>
      <c r="E194" s="13" t="s">
        <v>134</v>
      </c>
      <c r="F194" s="15" t="s">
        <v>2</v>
      </c>
      <c r="G194" s="15">
        <v>-110</v>
      </c>
      <c r="H194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194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194" s="59"/>
      <c r="K194" s="59"/>
      <c r="L194" s="59"/>
    </row>
    <row r="195" spans="2:12" x14ac:dyDescent="0.25">
      <c r="B195" s="19">
        <v>43796</v>
      </c>
      <c r="C195" s="12" t="s">
        <v>154</v>
      </c>
      <c r="D195" s="13" t="s">
        <v>396</v>
      </c>
      <c r="E195" s="13" t="s">
        <v>397</v>
      </c>
      <c r="F195" s="15" t="s">
        <v>2</v>
      </c>
      <c r="G195" s="15">
        <v>-110</v>
      </c>
      <c r="H195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195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  <c r="J195" s="59"/>
      <c r="K195" s="59"/>
      <c r="L195" s="59"/>
    </row>
    <row r="196" spans="2:12" x14ac:dyDescent="0.25">
      <c r="B196" s="19">
        <v>43796</v>
      </c>
      <c r="C196" s="12" t="s">
        <v>154</v>
      </c>
      <c r="D196" s="13" t="s">
        <v>396</v>
      </c>
      <c r="E196" s="13" t="s">
        <v>398</v>
      </c>
      <c r="F196" s="15" t="s">
        <v>1</v>
      </c>
      <c r="G196" s="15">
        <v>-110</v>
      </c>
      <c r="H196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196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U</v>
      </c>
      <c r="J196" s="59"/>
      <c r="K196" s="59"/>
      <c r="L196" s="59"/>
    </row>
    <row r="197" spans="2:12" x14ac:dyDescent="0.25">
      <c r="B197" s="19">
        <v>43796</v>
      </c>
      <c r="C197" s="12" t="s">
        <v>154</v>
      </c>
      <c r="D197" s="13" t="s">
        <v>399</v>
      </c>
      <c r="E197" s="13" t="s">
        <v>400</v>
      </c>
      <c r="F197" s="15" t="s">
        <v>2</v>
      </c>
      <c r="G197" s="15">
        <v>-110</v>
      </c>
      <c r="H197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197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197" s="59"/>
      <c r="K197" s="59"/>
      <c r="L197" s="59"/>
    </row>
    <row r="198" spans="2:12" x14ac:dyDescent="0.25">
      <c r="B198" s="19">
        <v>43796</v>
      </c>
      <c r="C198" s="12" t="s">
        <v>154</v>
      </c>
      <c r="D198" s="13" t="s">
        <v>399</v>
      </c>
      <c r="E198" s="13" t="s">
        <v>133</v>
      </c>
      <c r="F198" s="15" t="s">
        <v>2</v>
      </c>
      <c r="G198" s="15">
        <v>-110</v>
      </c>
      <c r="H198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198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198" s="59"/>
      <c r="K198" s="59"/>
      <c r="L198" s="59"/>
    </row>
    <row r="199" spans="2:12" x14ac:dyDescent="0.25">
      <c r="B199" s="19">
        <v>43796</v>
      </c>
      <c r="C199" s="12" t="s">
        <v>154</v>
      </c>
      <c r="D199" s="13" t="s">
        <v>401</v>
      </c>
      <c r="E199" s="13" t="s">
        <v>402</v>
      </c>
      <c r="F199" s="15" t="s">
        <v>1</v>
      </c>
      <c r="G199" s="15">
        <v>-110</v>
      </c>
      <c r="H199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199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  <c r="J199" s="59"/>
      <c r="K199" s="59"/>
      <c r="L199" s="59"/>
    </row>
    <row r="200" spans="2:12" x14ac:dyDescent="0.25">
      <c r="B200" s="19">
        <v>43796</v>
      </c>
      <c r="C200" s="12" t="s">
        <v>154</v>
      </c>
      <c r="D200" s="13" t="s">
        <v>401</v>
      </c>
      <c r="E200" s="13" t="s">
        <v>128</v>
      </c>
      <c r="F200" s="15" t="s">
        <v>1</v>
      </c>
      <c r="G200" s="15">
        <v>-110</v>
      </c>
      <c r="H200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200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200" s="59"/>
      <c r="K200" s="59"/>
      <c r="L200" s="59"/>
    </row>
    <row r="201" spans="2:12" x14ac:dyDescent="0.25">
      <c r="B201" s="19">
        <v>43796</v>
      </c>
      <c r="C201" s="12" t="s">
        <v>154</v>
      </c>
      <c r="D201" s="13" t="s">
        <v>403</v>
      </c>
      <c r="E201" s="13" t="s">
        <v>404</v>
      </c>
      <c r="F201" s="15" t="s">
        <v>2</v>
      </c>
      <c r="G201" s="15">
        <v>-110</v>
      </c>
      <c r="H201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201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  <c r="J201" s="59"/>
      <c r="K201" s="59"/>
      <c r="L201" s="59"/>
    </row>
    <row r="202" spans="2:12" x14ac:dyDescent="0.25">
      <c r="B202" s="19">
        <v>43796</v>
      </c>
      <c r="C202" s="12" t="s">
        <v>154</v>
      </c>
      <c r="D202" s="13" t="s">
        <v>403</v>
      </c>
      <c r="E202" s="13" t="s">
        <v>351</v>
      </c>
      <c r="F202" s="15" t="s">
        <v>2</v>
      </c>
      <c r="G202" s="15">
        <v>-110</v>
      </c>
      <c r="H202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202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202" s="59"/>
      <c r="K202" s="59"/>
      <c r="L202" s="59"/>
    </row>
    <row r="203" spans="2:12" x14ac:dyDescent="0.25">
      <c r="B203" s="19">
        <v>43796</v>
      </c>
      <c r="C203" s="12" t="s">
        <v>154</v>
      </c>
      <c r="D203" s="13" t="s">
        <v>405</v>
      </c>
      <c r="E203" s="13" t="s">
        <v>406</v>
      </c>
      <c r="F203" s="15" t="s">
        <v>1</v>
      </c>
      <c r="G203" s="15">
        <v>-110</v>
      </c>
      <c r="H203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203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203" s="59"/>
      <c r="K203" s="59"/>
      <c r="L203" s="59"/>
    </row>
    <row r="204" spans="2:12" x14ac:dyDescent="0.25">
      <c r="B204" s="19">
        <v>43796</v>
      </c>
      <c r="C204" s="12" t="s">
        <v>154</v>
      </c>
      <c r="D204" s="13" t="s">
        <v>405</v>
      </c>
      <c r="E204" s="13" t="s">
        <v>135</v>
      </c>
      <c r="F204" s="15" t="s">
        <v>2</v>
      </c>
      <c r="G204" s="15">
        <v>-110</v>
      </c>
      <c r="H204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204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204" s="59"/>
      <c r="K204" s="59"/>
      <c r="L204" s="59"/>
    </row>
    <row r="205" spans="2:12" x14ac:dyDescent="0.25">
      <c r="B205" s="19">
        <v>43797</v>
      </c>
      <c r="C205" s="13" t="s">
        <v>155</v>
      </c>
      <c r="D205" s="23" t="s">
        <v>275</v>
      </c>
      <c r="E205" s="61" t="s">
        <v>276</v>
      </c>
      <c r="F205" s="26" t="s">
        <v>3</v>
      </c>
      <c r="G205" s="15">
        <v>-110</v>
      </c>
      <c r="H205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</v>
      </c>
      <c r="I205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  <c r="J205" s="59"/>
      <c r="K205" s="59"/>
      <c r="L205" s="59"/>
    </row>
    <row r="206" spans="2:12" x14ac:dyDescent="0.25">
      <c r="B206" s="19">
        <v>43797</v>
      </c>
      <c r="C206" s="13" t="s">
        <v>155</v>
      </c>
      <c r="D206" s="23" t="s">
        <v>275</v>
      </c>
      <c r="E206" s="61" t="s">
        <v>277</v>
      </c>
      <c r="F206" s="26" t="s">
        <v>2</v>
      </c>
      <c r="G206" s="15">
        <v>-110</v>
      </c>
      <c r="H206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206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206" s="59"/>
      <c r="K206" s="59"/>
      <c r="L206" s="59"/>
    </row>
    <row r="207" spans="2:12" x14ac:dyDescent="0.25">
      <c r="B207" s="19">
        <v>43797</v>
      </c>
      <c r="C207" s="13" t="s">
        <v>155</v>
      </c>
      <c r="D207" s="23" t="s">
        <v>278</v>
      </c>
      <c r="E207" s="61" t="s">
        <v>279</v>
      </c>
      <c r="F207" s="26" t="s">
        <v>2</v>
      </c>
      <c r="G207" s="15">
        <v>-110</v>
      </c>
      <c r="H207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207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  <c r="J207" s="59"/>
      <c r="K207" s="59"/>
      <c r="L207" s="59"/>
    </row>
    <row r="208" spans="2:12" x14ac:dyDescent="0.25">
      <c r="B208" s="19">
        <v>43800</v>
      </c>
      <c r="C208" s="13" t="s">
        <v>155</v>
      </c>
      <c r="D208" s="23" t="s">
        <v>280</v>
      </c>
      <c r="E208" s="61" t="s">
        <v>268</v>
      </c>
      <c r="F208" s="26" t="s">
        <v>1</v>
      </c>
      <c r="G208" s="15">
        <v>-110</v>
      </c>
      <c r="H208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208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  <c r="J208" s="59"/>
      <c r="K208" s="59"/>
      <c r="L208" s="59"/>
    </row>
    <row r="209" spans="2:12" x14ac:dyDescent="0.25">
      <c r="B209" s="19">
        <v>43800</v>
      </c>
      <c r="C209" s="13" t="s">
        <v>155</v>
      </c>
      <c r="D209" s="23" t="s">
        <v>281</v>
      </c>
      <c r="E209" s="61" t="s">
        <v>282</v>
      </c>
      <c r="F209" s="26" t="s">
        <v>2</v>
      </c>
      <c r="G209" s="15">
        <v>-110</v>
      </c>
      <c r="H209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209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  <c r="J209" s="59"/>
      <c r="K209" s="59"/>
      <c r="L209" s="59"/>
    </row>
    <row r="210" spans="2:12" x14ac:dyDescent="0.25">
      <c r="B210" s="19">
        <v>43800</v>
      </c>
      <c r="C210" s="13" t="s">
        <v>155</v>
      </c>
      <c r="D210" s="23" t="s">
        <v>281</v>
      </c>
      <c r="E210" s="61" t="s">
        <v>283</v>
      </c>
      <c r="F210" s="26" t="s">
        <v>2</v>
      </c>
      <c r="G210" s="15">
        <v>-110</v>
      </c>
      <c r="H210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210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  <c r="J210" s="59"/>
      <c r="K210" s="59"/>
      <c r="L210" s="59"/>
    </row>
    <row r="211" spans="2:12" x14ac:dyDescent="0.25">
      <c r="B211" s="19">
        <v>43800</v>
      </c>
      <c r="C211" s="13" t="s">
        <v>155</v>
      </c>
      <c r="D211" s="23" t="s">
        <v>284</v>
      </c>
      <c r="E211" s="61" t="s">
        <v>285</v>
      </c>
      <c r="F211" s="26" t="s">
        <v>2</v>
      </c>
      <c r="G211" s="15">
        <v>-110</v>
      </c>
      <c r="H211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211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  <c r="J211" s="59"/>
      <c r="K211" s="59"/>
      <c r="L211" s="59"/>
    </row>
    <row r="212" spans="2:12" x14ac:dyDescent="0.25">
      <c r="B212" s="19">
        <v>43800</v>
      </c>
      <c r="C212" s="13" t="s">
        <v>155</v>
      </c>
      <c r="D212" s="23" t="s">
        <v>286</v>
      </c>
      <c r="E212" s="61" t="s">
        <v>287</v>
      </c>
      <c r="F212" s="26" t="s">
        <v>2</v>
      </c>
      <c r="G212" s="15">
        <v>-110</v>
      </c>
      <c r="H212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212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  <c r="J212" s="59"/>
      <c r="K212" s="59"/>
      <c r="L212" s="59"/>
    </row>
    <row r="213" spans="2:12" x14ac:dyDescent="0.25">
      <c r="B213" s="19">
        <v>43800</v>
      </c>
      <c r="C213" s="13" t="s">
        <v>155</v>
      </c>
      <c r="D213" s="23" t="s">
        <v>288</v>
      </c>
      <c r="E213" s="61" t="s">
        <v>289</v>
      </c>
      <c r="F213" s="26" t="s">
        <v>2</v>
      </c>
      <c r="G213" s="15">
        <v>-110</v>
      </c>
      <c r="H213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213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  <c r="J213" s="59"/>
      <c r="K213" s="59"/>
      <c r="L213" s="59"/>
    </row>
    <row r="214" spans="2:12" x14ac:dyDescent="0.25">
      <c r="B214" s="19">
        <v>43800</v>
      </c>
      <c r="C214" s="13" t="s">
        <v>155</v>
      </c>
      <c r="D214" s="23" t="s">
        <v>290</v>
      </c>
      <c r="E214" s="61" t="s">
        <v>291</v>
      </c>
      <c r="F214" s="26" t="s">
        <v>2</v>
      </c>
      <c r="G214" s="15">
        <v>-110</v>
      </c>
      <c r="H214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214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</row>
    <row r="215" spans="2:12" x14ac:dyDescent="0.25">
      <c r="B215" s="19">
        <v>43800</v>
      </c>
      <c r="C215" s="13" t="s">
        <v>155</v>
      </c>
      <c r="D215" s="23" t="s">
        <v>290</v>
      </c>
      <c r="E215" s="61" t="s">
        <v>283</v>
      </c>
      <c r="F215" s="26" t="s">
        <v>1</v>
      </c>
      <c r="G215" s="15">
        <v>-110</v>
      </c>
      <c r="H215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215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</row>
    <row r="216" spans="2:12" x14ac:dyDescent="0.25">
      <c r="B216" s="19">
        <v>43800</v>
      </c>
      <c r="C216" s="13" t="s">
        <v>155</v>
      </c>
      <c r="D216" s="23" t="s">
        <v>292</v>
      </c>
      <c r="E216" s="61" t="s">
        <v>293</v>
      </c>
      <c r="F216" s="26" t="s">
        <v>2</v>
      </c>
      <c r="G216" s="15">
        <v>-110</v>
      </c>
      <c r="H216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216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</row>
    <row r="217" spans="2:12" x14ac:dyDescent="0.25">
      <c r="B217" s="19">
        <v>43800</v>
      </c>
      <c r="C217" s="13" t="s">
        <v>155</v>
      </c>
      <c r="D217" s="23" t="s">
        <v>294</v>
      </c>
      <c r="E217" s="61" t="s">
        <v>295</v>
      </c>
      <c r="F217" s="26" t="s">
        <v>2</v>
      </c>
      <c r="G217" s="15">
        <v>-110</v>
      </c>
      <c r="H217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217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</row>
    <row r="218" spans="2:12" x14ac:dyDescent="0.25">
      <c r="B218" s="19">
        <v>43800</v>
      </c>
      <c r="C218" s="13" t="s">
        <v>155</v>
      </c>
      <c r="D218" s="23" t="s">
        <v>296</v>
      </c>
      <c r="E218" s="61" t="s">
        <v>297</v>
      </c>
      <c r="F218" s="26" t="s">
        <v>1</v>
      </c>
      <c r="G218" s="15">
        <v>-110</v>
      </c>
      <c r="H218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218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</row>
    <row r="219" spans="2:12" x14ac:dyDescent="0.25">
      <c r="B219" s="19">
        <v>43804</v>
      </c>
      <c r="C219" s="12" t="s">
        <v>156</v>
      </c>
      <c r="D219" s="13" t="s">
        <v>324</v>
      </c>
      <c r="E219" s="13" t="s">
        <v>325</v>
      </c>
      <c r="F219" s="22" t="s">
        <v>2</v>
      </c>
      <c r="G219" s="15">
        <v>-110</v>
      </c>
      <c r="H219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219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</row>
    <row r="220" spans="2:12" x14ac:dyDescent="0.25">
      <c r="B220" s="19">
        <v>43804</v>
      </c>
      <c r="C220" s="12" t="s">
        <v>156</v>
      </c>
      <c r="D220" s="13" t="s">
        <v>324</v>
      </c>
      <c r="E220" s="13" t="s">
        <v>326</v>
      </c>
      <c r="F220" s="22" t="s">
        <v>2</v>
      </c>
      <c r="G220" s="15">
        <v>-110</v>
      </c>
      <c r="H220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220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</row>
    <row r="221" spans="2:12" x14ac:dyDescent="0.25">
      <c r="B221" s="19">
        <v>43804</v>
      </c>
      <c r="C221" s="12" t="s">
        <v>156</v>
      </c>
      <c r="D221" s="13" t="s">
        <v>327</v>
      </c>
      <c r="E221" s="20" t="s">
        <v>328</v>
      </c>
      <c r="F221" s="22" t="s">
        <v>2</v>
      </c>
      <c r="G221" s="15">
        <v>-110</v>
      </c>
      <c r="H221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221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</row>
    <row r="222" spans="2:12" x14ac:dyDescent="0.25">
      <c r="B222" s="19">
        <v>43804</v>
      </c>
      <c r="C222" s="12" t="s">
        <v>154</v>
      </c>
      <c r="D222" s="13" t="s">
        <v>407</v>
      </c>
      <c r="E222" s="13" t="s">
        <v>408</v>
      </c>
      <c r="F222" s="15" t="s">
        <v>1</v>
      </c>
      <c r="G222" s="15">
        <v>-110</v>
      </c>
      <c r="H222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222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</row>
    <row r="223" spans="2:12" x14ac:dyDescent="0.25">
      <c r="B223" s="19">
        <v>43804</v>
      </c>
      <c r="C223" s="12" t="s">
        <v>154</v>
      </c>
      <c r="D223" s="13" t="s">
        <v>409</v>
      </c>
      <c r="E223" s="13" t="s">
        <v>410</v>
      </c>
      <c r="F223" s="15" t="s">
        <v>2</v>
      </c>
      <c r="G223" s="15">
        <v>-110</v>
      </c>
      <c r="H223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223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</row>
    <row r="224" spans="2:12" x14ac:dyDescent="0.25">
      <c r="B224" s="19">
        <v>43806</v>
      </c>
      <c r="C224" s="12" t="s">
        <v>153</v>
      </c>
      <c r="D224" s="23" t="s">
        <v>329</v>
      </c>
      <c r="E224" s="61" t="s">
        <v>330</v>
      </c>
      <c r="F224" s="22" t="s">
        <v>1</v>
      </c>
      <c r="G224" s="15">
        <v>-110</v>
      </c>
      <c r="H224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224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</row>
    <row r="225" spans="2:9" x14ac:dyDescent="0.25">
      <c r="B225" s="19">
        <v>43806</v>
      </c>
      <c r="C225" s="12" t="s">
        <v>153</v>
      </c>
      <c r="D225" s="23" t="s">
        <v>331</v>
      </c>
      <c r="E225" s="61" t="s">
        <v>332</v>
      </c>
      <c r="F225" s="22" t="s">
        <v>2</v>
      </c>
      <c r="G225" s="15">
        <v>-110</v>
      </c>
      <c r="H225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225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</row>
    <row r="226" spans="2:9" x14ac:dyDescent="0.25">
      <c r="B226" s="19">
        <v>43806</v>
      </c>
      <c r="C226" s="12" t="s">
        <v>153</v>
      </c>
      <c r="D226" s="23" t="s">
        <v>333</v>
      </c>
      <c r="E226" s="61" t="s">
        <v>334</v>
      </c>
      <c r="F226" s="22" t="s">
        <v>1</v>
      </c>
      <c r="G226" s="15">
        <v>-110</v>
      </c>
      <c r="H226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226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</row>
    <row r="227" spans="2:9" x14ac:dyDescent="0.25">
      <c r="B227" s="19">
        <v>43806</v>
      </c>
      <c r="C227" s="12" t="s">
        <v>153</v>
      </c>
      <c r="D227" s="23" t="s">
        <v>335</v>
      </c>
      <c r="E227" s="61" t="s">
        <v>336</v>
      </c>
      <c r="F227" s="22" t="s">
        <v>2</v>
      </c>
      <c r="G227" s="15">
        <v>-110</v>
      </c>
      <c r="H227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227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</row>
    <row r="228" spans="2:9" x14ac:dyDescent="0.25">
      <c r="B228" s="19">
        <v>43806</v>
      </c>
      <c r="C228" s="12" t="s">
        <v>153</v>
      </c>
      <c r="D228" s="23" t="s">
        <v>337</v>
      </c>
      <c r="E228" s="61" t="s">
        <v>338</v>
      </c>
      <c r="F228" s="22" t="s">
        <v>2</v>
      </c>
      <c r="G228" s="15">
        <v>-110</v>
      </c>
      <c r="H228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228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</row>
    <row r="229" spans="2:9" x14ac:dyDescent="0.25">
      <c r="B229" s="19">
        <v>43806</v>
      </c>
      <c r="C229" s="24" t="s">
        <v>153</v>
      </c>
      <c r="D229" s="36" t="s">
        <v>339</v>
      </c>
      <c r="E229" s="67" t="s">
        <v>340</v>
      </c>
      <c r="F229" s="37" t="s">
        <v>1</v>
      </c>
      <c r="G229" s="15">
        <v>-110</v>
      </c>
      <c r="H229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229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</row>
    <row r="230" spans="2:9" x14ac:dyDescent="0.25">
      <c r="B230" s="19">
        <v>43807</v>
      </c>
      <c r="C230" s="12" t="s">
        <v>155</v>
      </c>
      <c r="D230" s="13" t="s">
        <v>248</v>
      </c>
      <c r="E230" s="60" t="s">
        <v>249</v>
      </c>
      <c r="F230" s="21" t="s">
        <v>1</v>
      </c>
      <c r="G230" s="15">
        <v>-110</v>
      </c>
      <c r="H230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230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</row>
    <row r="231" spans="2:9" x14ac:dyDescent="0.25">
      <c r="B231" s="19">
        <v>43807</v>
      </c>
      <c r="C231" s="12" t="s">
        <v>155</v>
      </c>
      <c r="D231" s="23" t="s">
        <v>250</v>
      </c>
      <c r="E231" s="61" t="s">
        <v>251</v>
      </c>
      <c r="F231" s="22" t="s">
        <v>2</v>
      </c>
      <c r="G231" s="15">
        <v>-110</v>
      </c>
      <c r="H231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231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</row>
    <row r="232" spans="2:9" x14ac:dyDescent="0.25">
      <c r="B232" s="19">
        <v>43807</v>
      </c>
      <c r="C232" s="12" t="s">
        <v>155</v>
      </c>
      <c r="D232" s="23" t="s">
        <v>252</v>
      </c>
      <c r="E232" s="61" t="s">
        <v>193</v>
      </c>
      <c r="F232" s="22" t="s">
        <v>2</v>
      </c>
      <c r="G232" s="15">
        <v>-110</v>
      </c>
      <c r="H232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232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</row>
    <row r="233" spans="2:9" x14ac:dyDescent="0.25">
      <c r="B233" s="19">
        <v>43807</v>
      </c>
      <c r="C233" s="12" t="s">
        <v>155</v>
      </c>
      <c r="D233" s="23" t="s">
        <v>253</v>
      </c>
      <c r="E233" s="61" t="s">
        <v>254</v>
      </c>
      <c r="F233" s="22" t="s">
        <v>1</v>
      </c>
      <c r="G233" s="15">
        <v>-110</v>
      </c>
      <c r="H233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233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</row>
    <row r="234" spans="2:9" x14ac:dyDescent="0.25">
      <c r="B234" s="19">
        <v>43807</v>
      </c>
      <c r="C234" s="12" t="s">
        <v>155</v>
      </c>
      <c r="D234" s="23" t="s">
        <v>255</v>
      </c>
      <c r="E234" s="61" t="s">
        <v>256</v>
      </c>
      <c r="F234" s="22" t="s">
        <v>2</v>
      </c>
      <c r="G234" s="15">
        <v>-110</v>
      </c>
      <c r="H234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234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</row>
    <row r="235" spans="2:9" x14ac:dyDescent="0.25">
      <c r="B235" s="19">
        <v>43807</v>
      </c>
      <c r="C235" s="12" t="s">
        <v>155</v>
      </c>
      <c r="D235" s="23" t="s">
        <v>257</v>
      </c>
      <c r="E235" s="61" t="s">
        <v>258</v>
      </c>
      <c r="F235" s="22" t="s">
        <v>1</v>
      </c>
      <c r="G235" s="15">
        <v>-110</v>
      </c>
      <c r="H235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235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</row>
    <row r="236" spans="2:9" x14ac:dyDescent="0.25">
      <c r="B236" s="19">
        <v>43807</v>
      </c>
      <c r="C236" s="12" t="s">
        <v>155</v>
      </c>
      <c r="D236" s="23" t="s">
        <v>257</v>
      </c>
      <c r="E236" s="61" t="s">
        <v>13</v>
      </c>
      <c r="F236" s="22" t="s">
        <v>1</v>
      </c>
      <c r="G236" s="15">
        <v>-110</v>
      </c>
      <c r="H236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236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</row>
    <row r="237" spans="2:9" x14ac:dyDescent="0.25">
      <c r="B237" s="19">
        <v>43807</v>
      </c>
      <c r="C237" s="12" t="s">
        <v>155</v>
      </c>
      <c r="D237" s="23" t="s">
        <v>259</v>
      </c>
      <c r="E237" s="61" t="s">
        <v>260</v>
      </c>
      <c r="F237" s="22" t="s">
        <v>2</v>
      </c>
      <c r="G237" s="15">
        <v>-110</v>
      </c>
      <c r="H237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237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</row>
    <row r="238" spans="2:9" x14ac:dyDescent="0.25">
      <c r="B238" s="19">
        <v>43807</v>
      </c>
      <c r="C238" s="12" t="s">
        <v>155</v>
      </c>
      <c r="D238" s="23" t="s">
        <v>261</v>
      </c>
      <c r="E238" s="61" t="s">
        <v>262</v>
      </c>
      <c r="F238" s="22" t="s">
        <v>2</v>
      </c>
      <c r="G238" s="15">
        <v>-110</v>
      </c>
      <c r="H238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238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</row>
    <row r="239" spans="2:9" x14ac:dyDescent="0.25">
      <c r="B239" s="19">
        <v>43807</v>
      </c>
      <c r="C239" s="12" t="s">
        <v>155</v>
      </c>
      <c r="D239" s="23" t="s">
        <v>263</v>
      </c>
      <c r="E239" s="61" t="s">
        <v>264</v>
      </c>
      <c r="F239" s="22" t="s">
        <v>3</v>
      </c>
      <c r="G239" s="15">
        <v>-110</v>
      </c>
      <c r="H239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</v>
      </c>
      <c r="I239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</row>
    <row r="240" spans="2:9" x14ac:dyDescent="0.25">
      <c r="B240" s="19">
        <v>43807</v>
      </c>
      <c r="C240" s="12" t="s">
        <v>155</v>
      </c>
      <c r="D240" s="23" t="s">
        <v>265</v>
      </c>
      <c r="E240" s="61" t="s">
        <v>266</v>
      </c>
      <c r="F240" s="22" t="s">
        <v>2</v>
      </c>
      <c r="G240" s="15">
        <v>-110</v>
      </c>
      <c r="H240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240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</row>
    <row r="241" spans="2:9" x14ac:dyDescent="0.25">
      <c r="B241" s="19">
        <v>43807</v>
      </c>
      <c r="C241" s="12" t="s">
        <v>155</v>
      </c>
      <c r="D241" s="23" t="s">
        <v>267</v>
      </c>
      <c r="E241" s="61" t="s">
        <v>268</v>
      </c>
      <c r="F241" s="22" t="s">
        <v>1</v>
      </c>
      <c r="G241" s="15">
        <v>-110</v>
      </c>
      <c r="H241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241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</row>
    <row r="242" spans="2:9" x14ac:dyDescent="0.25">
      <c r="B242" s="19">
        <v>43807</v>
      </c>
      <c r="C242" s="12" t="s">
        <v>155</v>
      </c>
      <c r="D242" s="23" t="s">
        <v>267</v>
      </c>
      <c r="E242" s="61" t="s">
        <v>269</v>
      </c>
      <c r="F242" s="22" t="s">
        <v>2</v>
      </c>
      <c r="G242" s="15">
        <v>-110</v>
      </c>
      <c r="H242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242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U</v>
      </c>
    </row>
    <row r="243" spans="2:9" x14ac:dyDescent="0.25">
      <c r="B243" s="19">
        <v>43807</v>
      </c>
      <c r="C243" s="12" t="s">
        <v>155</v>
      </c>
      <c r="D243" s="23" t="s">
        <v>270</v>
      </c>
      <c r="E243" s="61" t="s">
        <v>271</v>
      </c>
      <c r="F243" s="22" t="s">
        <v>2</v>
      </c>
      <c r="G243" s="15">
        <v>-110</v>
      </c>
      <c r="H243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243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</row>
    <row r="244" spans="2:9" x14ac:dyDescent="0.25">
      <c r="B244" s="19">
        <v>43807</v>
      </c>
      <c r="C244" s="12" t="s">
        <v>155</v>
      </c>
      <c r="D244" s="23" t="s">
        <v>259</v>
      </c>
      <c r="E244" s="61" t="s">
        <v>272</v>
      </c>
      <c r="F244" s="22" t="s">
        <v>2</v>
      </c>
      <c r="G244" s="15">
        <v>115</v>
      </c>
      <c r="H244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1.1499999999999999</v>
      </c>
      <c r="I244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MD</v>
      </c>
    </row>
    <row r="245" spans="2:9" x14ac:dyDescent="0.25">
      <c r="B245" s="19">
        <v>43808</v>
      </c>
      <c r="C245" s="12" t="s">
        <v>155</v>
      </c>
      <c r="D245" s="23" t="s">
        <v>273</v>
      </c>
      <c r="E245" s="61" t="s">
        <v>274</v>
      </c>
      <c r="F245" s="22" t="s">
        <v>2</v>
      </c>
      <c r="G245" s="15">
        <v>-110</v>
      </c>
      <c r="H245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245" s="26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</row>
    <row r="246" spans="2:9" x14ac:dyDescent="0.25">
      <c r="B246" s="12">
        <v>43808</v>
      </c>
      <c r="C246" s="12" t="s">
        <v>156</v>
      </c>
      <c r="D246" s="13" t="s">
        <v>411</v>
      </c>
      <c r="E246" s="13" t="s">
        <v>412</v>
      </c>
      <c r="F246" s="22" t="s">
        <v>1</v>
      </c>
      <c r="G246" s="15">
        <v>-110</v>
      </c>
      <c r="H246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246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</row>
    <row r="247" spans="2:9" x14ac:dyDescent="0.25">
      <c r="B247" s="12">
        <v>43808</v>
      </c>
      <c r="C247" s="12" t="s">
        <v>156</v>
      </c>
      <c r="D247" s="13" t="s">
        <v>413</v>
      </c>
      <c r="E247" s="13" t="s">
        <v>299</v>
      </c>
      <c r="F247" s="22" t="s">
        <v>1</v>
      </c>
      <c r="G247" s="15">
        <v>-110</v>
      </c>
      <c r="H247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247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</row>
    <row r="248" spans="2:9" x14ac:dyDescent="0.25">
      <c r="B248" s="12">
        <v>43808</v>
      </c>
      <c r="C248" s="12" t="s">
        <v>156</v>
      </c>
      <c r="D248" s="13" t="s">
        <v>414</v>
      </c>
      <c r="E248" s="13" t="s">
        <v>415</v>
      </c>
      <c r="F248" s="22" t="s">
        <v>2</v>
      </c>
      <c r="G248" s="15">
        <v>-110</v>
      </c>
      <c r="H248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248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</row>
    <row r="249" spans="2:9" x14ac:dyDescent="0.25">
      <c r="B249" s="12">
        <v>43808</v>
      </c>
      <c r="C249" s="12" t="s">
        <v>156</v>
      </c>
      <c r="D249" s="13" t="s">
        <v>414</v>
      </c>
      <c r="E249" s="13" t="s">
        <v>416</v>
      </c>
      <c r="F249" s="22" t="s">
        <v>1</v>
      </c>
      <c r="G249" s="15">
        <v>-110</v>
      </c>
      <c r="H249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249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</row>
    <row r="250" spans="2:9" x14ac:dyDescent="0.25">
      <c r="B250" s="12">
        <v>43808</v>
      </c>
      <c r="C250" s="12" t="s">
        <v>156</v>
      </c>
      <c r="D250" s="13" t="s">
        <v>417</v>
      </c>
      <c r="E250" s="13" t="s">
        <v>418</v>
      </c>
      <c r="F250" s="22" t="s">
        <v>2</v>
      </c>
      <c r="G250" s="15">
        <v>-110</v>
      </c>
      <c r="H250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250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</row>
    <row r="251" spans="2:9" x14ac:dyDescent="0.25">
      <c r="B251" s="12">
        <v>43808</v>
      </c>
      <c r="C251" s="12" t="s">
        <v>156</v>
      </c>
      <c r="D251" s="13" t="s">
        <v>417</v>
      </c>
      <c r="E251" s="13" t="s">
        <v>419</v>
      </c>
      <c r="F251" s="22" t="s">
        <v>2</v>
      </c>
      <c r="G251" s="15">
        <v>-110</v>
      </c>
      <c r="H251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251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</row>
    <row r="252" spans="2:9" x14ac:dyDescent="0.25">
      <c r="B252" s="12">
        <v>43808</v>
      </c>
      <c r="C252" s="12" t="s">
        <v>156</v>
      </c>
      <c r="D252" s="13" t="s">
        <v>420</v>
      </c>
      <c r="E252" s="13" t="s">
        <v>421</v>
      </c>
      <c r="F252" s="22" t="s">
        <v>1</v>
      </c>
      <c r="G252" s="15">
        <v>-110</v>
      </c>
      <c r="H252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252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</row>
    <row r="253" spans="2:9" x14ac:dyDescent="0.25">
      <c r="B253" s="12">
        <v>43808</v>
      </c>
      <c r="C253" s="12" t="s">
        <v>156</v>
      </c>
      <c r="D253" s="13" t="s">
        <v>422</v>
      </c>
      <c r="E253" s="13" t="s">
        <v>423</v>
      </c>
      <c r="F253" s="22" t="s">
        <v>1</v>
      </c>
      <c r="G253" s="15">
        <v>-110</v>
      </c>
      <c r="H253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253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</row>
    <row r="254" spans="2:9" x14ac:dyDescent="0.25">
      <c r="B254" s="12">
        <v>43808</v>
      </c>
      <c r="C254" s="12" t="s">
        <v>156</v>
      </c>
      <c r="D254" s="13" t="s">
        <v>422</v>
      </c>
      <c r="E254" s="13" t="s">
        <v>424</v>
      </c>
      <c r="F254" s="22" t="s">
        <v>3</v>
      </c>
      <c r="G254" s="15">
        <v>-110</v>
      </c>
      <c r="H254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</v>
      </c>
      <c r="I254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U</v>
      </c>
    </row>
    <row r="255" spans="2:9" x14ac:dyDescent="0.25">
      <c r="B255" s="12">
        <v>43808</v>
      </c>
      <c r="C255" s="12" t="s">
        <v>156</v>
      </c>
      <c r="D255" s="13" t="s">
        <v>425</v>
      </c>
      <c r="E255" s="13" t="s">
        <v>426</v>
      </c>
      <c r="F255" s="22" t="s">
        <v>2</v>
      </c>
      <c r="G255" s="15">
        <v>-110</v>
      </c>
      <c r="H255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255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</row>
    <row r="256" spans="2:9" x14ac:dyDescent="0.25">
      <c r="B256" s="12">
        <v>43808</v>
      </c>
      <c r="C256" s="12" t="s">
        <v>156</v>
      </c>
      <c r="D256" s="13" t="s">
        <v>425</v>
      </c>
      <c r="E256" s="13" t="s">
        <v>427</v>
      </c>
      <c r="F256" s="22" t="s">
        <v>1</v>
      </c>
      <c r="G256" s="15">
        <v>-110</v>
      </c>
      <c r="H256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256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</row>
    <row r="257" spans="2:9" x14ac:dyDescent="0.25">
      <c r="B257" s="12">
        <v>43808</v>
      </c>
      <c r="C257" s="12" t="s">
        <v>156</v>
      </c>
      <c r="D257" s="13" t="s">
        <v>428</v>
      </c>
      <c r="E257" s="13" t="s">
        <v>429</v>
      </c>
      <c r="F257" s="22" t="s">
        <v>2</v>
      </c>
      <c r="G257" s="15">
        <v>-110</v>
      </c>
      <c r="H257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257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</row>
    <row r="258" spans="2:9" x14ac:dyDescent="0.25">
      <c r="B258" s="12">
        <v>43808</v>
      </c>
      <c r="C258" s="12" t="s">
        <v>156</v>
      </c>
      <c r="D258" s="13" t="s">
        <v>428</v>
      </c>
      <c r="E258" s="13" t="s">
        <v>430</v>
      </c>
      <c r="F258" s="22" t="s">
        <v>1</v>
      </c>
      <c r="G258" s="15">
        <v>-110</v>
      </c>
      <c r="H258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258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</row>
    <row r="259" spans="2:9" x14ac:dyDescent="0.25">
      <c r="B259" s="19">
        <v>43808</v>
      </c>
      <c r="C259" s="19" t="str">
        <f>"NCAAB"</f>
        <v>NCAAB</v>
      </c>
      <c r="D259" s="13" t="s">
        <v>431</v>
      </c>
      <c r="E259" s="23" t="s">
        <v>432</v>
      </c>
      <c r="F259" s="16" t="s">
        <v>2</v>
      </c>
      <c r="G259" s="15">
        <v>-110</v>
      </c>
      <c r="H259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259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</row>
    <row r="260" spans="2:9" x14ac:dyDescent="0.25">
      <c r="B260" s="19">
        <v>43808</v>
      </c>
      <c r="C260" s="19" t="str">
        <f>"NCAAB"</f>
        <v>NCAAB</v>
      </c>
      <c r="D260" s="13" t="s">
        <v>431</v>
      </c>
      <c r="E260" s="23" t="s">
        <v>247</v>
      </c>
      <c r="F260" s="16" t="s">
        <v>2</v>
      </c>
      <c r="G260" s="15">
        <v>-110</v>
      </c>
      <c r="H260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260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</row>
    <row r="261" spans="2:9" x14ac:dyDescent="0.25">
      <c r="B261" s="19">
        <v>43808</v>
      </c>
      <c r="C261" s="19" t="str">
        <f>"NCAAB"</f>
        <v>NCAAB</v>
      </c>
      <c r="D261" s="13" t="s">
        <v>433</v>
      </c>
      <c r="E261" s="23" t="s">
        <v>434</v>
      </c>
      <c r="F261" s="16" t="s">
        <v>1</v>
      </c>
      <c r="G261" s="15">
        <v>-110</v>
      </c>
      <c r="H261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261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</row>
    <row r="262" spans="2:9" x14ac:dyDescent="0.25">
      <c r="B262" s="19">
        <v>43808</v>
      </c>
      <c r="C262" s="19" t="str">
        <f>"NCAAB"</f>
        <v>NCAAB</v>
      </c>
      <c r="D262" s="13" t="s">
        <v>435</v>
      </c>
      <c r="E262" s="23" t="s">
        <v>127</v>
      </c>
      <c r="F262" s="16" t="s">
        <v>1</v>
      </c>
      <c r="G262" s="15">
        <v>-110</v>
      </c>
      <c r="H262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262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</row>
    <row r="263" spans="2:9" x14ac:dyDescent="0.25">
      <c r="B263" s="12">
        <v>43809</v>
      </c>
      <c r="C263" s="12" t="s">
        <v>156</v>
      </c>
      <c r="D263" s="13" t="s">
        <v>436</v>
      </c>
      <c r="E263" s="23" t="s">
        <v>320</v>
      </c>
      <c r="F263" s="16" t="s">
        <v>2</v>
      </c>
      <c r="G263" s="15">
        <v>-110</v>
      </c>
      <c r="H263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263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U</v>
      </c>
    </row>
    <row r="264" spans="2:9" x14ac:dyDescent="0.25">
      <c r="B264" s="12">
        <v>43809</v>
      </c>
      <c r="C264" s="12" t="s">
        <v>156</v>
      </c>
      <c r="D264" s="13" t="s">
        <v>437</v>
      </c>
      <c r="E264" s="23" t="s">
        <v>438</v>
      </c>
      <c r="F264" s="16" t="s">
        <v>2</v>
      </c>
      <c r="G264" s="15">
        <v>-110</v>
      </c>
      <c r="H264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264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</row>
    <row r="265" spans="2:9" x14ac:dyDescent="0.25">
      <c r="B265" s="12">
        <v>43809</v>
      </c>
      <c r="C265" s="12" t="s">
        <v>156</v>
      </c>
      <c r="D265" s="13" t="s">
        <v>437</v>
      </c>
      <c r="E265" s="23" t="s">
        <v>439</v>
      </c>
      <c r="F265" s="16" t="s">
        <v>2</v>
      </c>
      <c r="G265" s="15">
        <v>-110</v>
      </c>
      <c r="H265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265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U</v>
      </c>
    </row>
    <row r="266" spans="2:9" x14ac:dyDescent="0.25">
      <c r="B266" s="12">
        <v>43809</v>
      </c>
      <c r="C266" s="12" t="s">
        <v>156</v>
      </c>
      <c r="D266" s="13" t="s">
        <v>440</v>
      </c>
      <c r="E266" s="23" t="s">
        <v>441</v>
      </c>
      <c r="F266" s="16" t="s">
        <v>1</v>
      </c>
      <c r="G266" s="15">
        <v>-110</v>
      </c>
      <c r="H266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266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</row>
    <row r="267" spans="2:9" x14ac:dyDescent="0.25">
      <c r="B267" s="12">
        <v>43809</v>
      </c>
      <c r="C267" s="12" t="s">
        <v>156</v>
      </c>
      <c r="D267" s="13" t="s">
        <v>440</v>
      </c>
      <c r="E267" s="23" t="s">
        <v>442</v>
      </c>
      <c r="F267" s="16" t="s">
        <v>2</v>
      </c>
      <c r="G267" s="15">
        <v>-110</v>
      </c>
      <c r="H267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267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U</v>
      </c>
    </row>
    <row r="268" spans="2:9" ht="45" x14ac:dyDescent="0.25">
      <c r="B268" s="12">
        <v>43809</v>
      </c>
      <c r="C268" s="12" t="s">
        <v>156</v>
      </c>
      <c r="D268" s="20" t="s">
        <v>443</v>
      </c>
      <c r="E268" s="70" t="s">
        <v>444</v>
      </c>
      <c r="F268" s="16" t="s">
        <v>2</v>
      </c>
      <c r="G268" s="15">
        <v>125</v>
      </c>
      <c r="H268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1.25</v>
      </c>
      <c r="I268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P</v>
      </c>
    </row>
    <row r="269" spans="2:9" x14ac:dyDescent="0.25">
      <c r="B269" s="12">
        <v>43809</v>
      </c>
      <c r="C269" s="12" t="s">
        <v>154</v>
      </c>
      <c r="D269" s="13" t="s">
        <v>445</v>
      </c>
      <c r="E269" s="23" t="s">
        <v>446</v>
      </c>
      <c r="F269" s="16" t="s">
        <v>2</v>
      </c>
      <c r="G269" s="15">
        <v>-110</v>
      </c>
      <c r="H269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269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</row>
    <row r="270" spans="2:9" x14ac:dyDescent="0.25">
      <c r="B270" s="12">
        <v>43809</v>
      </c>
      <c r="C270" s="12" t="s">
        <v>154</v>
      </c>
      <c r="D270" s="13" t="s">
        <v>447</v>
      </c>
      <c r="E270" s="23" t="s">
        <v>448</v>
      </c>
      <c r="F270" s="16" t="s">
        <v>1</v>
      </c>
      <c r="G270" s="15">
        <v>-110</v>
      </c>
      <c r="H270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270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</row>
    <row r="271" spans="2:9" x14ac:dyDescent="0.25">
      <c r="B271" s="12">
        <v>43809</v>
      </c>
      <c r="C271" s="12" t="s">
        <v>154</v>
      </c>
      <c r="D271" s="13" t="s">
        <v>449</v>
      </c>
      <c r="E271" s="23" t="s">
        <v>450</v>
      </c>
      <c r="F271" s="16" t="s">
        <v>1</v>
      </c>
      <c r="G271" s="15">
        <v>-110</v>
      </c>
      <c r="H271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271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</row>
    <row r="272" spans="2:9" x14ac:dyDescent="0.25">
      <c r="B272" s="12">
        <v>43809</v>
      </c>
      <c r="C272" s="12" t="s">
        <v>154</v>
      </c>
      <c r="D272" s="13" t="s">
        <v>449</v>
      </c>
      <c r="E272" s="23" t="s">
        <v>451</v>
      </c>
      <c r="F272" s="16" t="s">
        <v>2</v>
      </c>
      <c r="G272" s="15">
        <v>-110</v>
      </c>
      <c r="H272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272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U</v>
      </c>
    </row>
    <row r="273" spans="2:9" x14ac:dyDescent="0.25">
      <c r="B273" s="12">
        <v>43809</v>
      </c>
      <c r="C273" s="12" t="s">
        <v>154</v>
      </c>
      <c r="D273" s="13" t="s">
        <v>452</v>
      </c>
      <c r="E273" s="23" t="s">
        <v>453</v>
      </c>
      <c r="F273" s="16" t="s">
        <v>1</v>
      </c>
      <c r="G273" s="15">
        <v>-110</v>
      </c>
      <c r="H273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273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</row>
    <row r="274" spans="2:9" x14ac:dyDescent="0.25">
      <c r="B274" s="12">
        <v>43809</v>
      </c>
      <c r="C274" s="12" t="s">
        <v>154</v>
      </c>
      <c r="D274" s="13" t="s">
        <v>454</v>
      </c>
      <c r="E274" s="23" t="s">
        <v>455</v>
      </c>
      <c r="F274" s="16" t="s">
        <v>1</v>
      </c>
      <c r="G274" s="15">
        <v>-110</v>
      </c>
      <c r="H274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274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U</v>
      </c>
    </row>
    <row r="275" spans="2:9" x14ac:dyDescent="0.25">
      <c r="B275" s="12">
        <v>43809</v>
      </c>
      <c r="C275" s="12" t="s">
        <v>154</v>
      </c>
      <c r="D275" s="13" t="s">
        <v>456</v>
      </c>
      <c r="E275" s="23" t="s">
        <v>457</v>
      </c>
      <c r="F275" s="16" t="s">
        <v>1</v>
      </c>
      <c r="G275" s="15">
        <v>-110</v>
      </c>
      <c r="H275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275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</row>
    <row r="276" spans="2:9" x14ac:dyDescent="0.25">
      <c r="B276" s="12">
        <v>43809</v>
      </c>
      <c r="C276" s="12" t="s">
        <v>154</v>
      </c>
      <c r="D276" s="13" t="s">
        <v>458</v>
      </c>
      <c r="E276" s="23" t="s">
        <v>459</v>
      </c>
      <c r="F276" s="16" t="s">
        <v>2</v>
      </c>
      <c r="G276" s="15">
        <v>-110</v>
      </c>
      <c r="H276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276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</row>
    <row r="277" spans="2:9" x14ac:dyDescent="0.25">
      <c r="B277" s="12">
        <v>43809</v>
      </c>
      <c r="C277" s="12" t="s">
        <v>154</v>
      </c>
      <c r="D277" s="13" t="s">
        <v>458</v>
      </c>
      <c r="E277" s="23" t="s">
        <v>209</v>
      </c>
      <c r="F277" s="16" t="s">
        <v>2</v>
      </c>
      <c r="G277" s="15">
        <v>-110</v>
      </c>
      <c r="H277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277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</row>
    <row r="278" spans="2:9" x14ac:dyDescent="0.25">
      <c r="B278" s="12">
        <v>43809</v>
      </c>
      <c r="C278" s="12" t="s">
        <v>154</v>
      </c>
      <c r="D278" s="13" t="s">
        <v>460</v>
      </c>
      <c r="E278" s="23" t="s">
        <v>461</v>
      </c>
      <c r="F278" s="16" t="s">
        <v>1</v>
      </c>
      <c r="G278" s="15">
        <v>-110</v>
      </c>
      <c r="H278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278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</row>
    <row r="279" spans="2:9" x14ac:dyDescent="0.25">
      <c r="B279" s="12">
        <v>43809</v>
      </c>
      <c r="C279" s="12" t="s">
        <v>154</v>
      </c>
      <c r="D279" s="13" t="s">
        <v>462</v>
      </c>
      <c r="E279" s="23" t="s">
        <v>463</v>
      </c>
      <c r="F279" s="16" t="s">
        <v>1</v>
      </c>
      <c r="G279" s="15">
        <v>-110</v>
      </c>
      <c r="H279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279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</row>
    <row r="280" spans="2:9" x14ac:dyDescent="0.25">
      <c r="B280" s="12">
        <v>43809</v>
      </c>
      <c r="C280" s="12" t="s">
        <v>154</v>
      </c>
      <c r="D280" s="13" t="s">
        <v>462</v>
      </c>
      <c r="E280" s="23" t="s">
        <v>239</v>
      </c>
      <c r="F280" s="16" t="s">
        <v>2</v>
      </c>
      <c r="G280" s="15">
        <v>-110</v>
      </c>
      <c r="H280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280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</row>
    <row r="281" spans="2:9" x14ac:dyDescent="0.25">
      <c r="B281" s="12">
        <v>43809</v>
      </c>
      <c r="C281" s="12" t="s">
        <v>154</v>
      </c>
      <c r="D281" s="13" t="s">
        <v>464</v>
      </c>
      <c r="E281" s="23" t="s">
        <v>465</v>
      </c>
      <c r="F281" s="16" t="s">
        <v>2</v>
      </c>
      <c r="G281" s="15">
        <v>-110</v>
      </c>
      <c r="H281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281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U</v>
      </c>
    </row>
    <row r="282" spans="2:9" x14ac:dyDescent="0.25">
      <c r="B282" s="12">
        <v>43809</v>
      </c>
      <c r="C282" s="12" t="s">
        <v>154</v>
      </c>
      <c r="D282" s="13" t="s">
        <v>466</v>
      </c>
      <c r="E282" s="23" t="s">
        <v>467</v>
      </c>
      <c r="F282" s="16" t="s">
        <v>2</v>
      </c>
      <c r="G282" s="15">
        <v>-110</v>
      </c>
      <c r="H282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282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</row>
    <row r="283" spans="2:9" x14ac:dyDescent="0.25">
      <c r="B283" s="12">
        <v>43809</v>
      </c>
      <c r="C283" s="12" t="s">
        <v>154</v>
      </c>
      <c r="D283" s="13" t="s">
        <v>466</v>
      </c>
      <c r="E283" s="23" t="s">
        <v>4</v>
      </c>
      <c r="F283" s="16" t="s">
        <v>1</v>
      </c>
      <c r="G283" s="15">
        <v>-110</v>
      </c>
      <c r="H283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283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</row>
    <row r="284" spans="2:9" x14ac:dyDescent="0.25">
      <c r="B284" s="12">
        <v>43809</v>
      </c>
      <c r="C284" s="12" t="s">
        <v>154</v>
      </c>
      <c r="D284" s="13" t="s">
        <v>468</v>
      </c>
      <c r="E284" s="23" t="s">
        <v>469</v>
      </c>
      <c r="F284" s="16" t="s">
        <v>1</v>
      </c>
      <c r="G284" s="15">
        <v>-110</v>
      </c>
      <c r="H284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284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</row>
    <row r="285" spans="2:9" x14ac:dyDescent="0.25">
      <c r="B285" s="12">
        <v>43809</v>
      </c>
      <c r="C285" s="12" t="s">
        <v>154</v>
      </c>
      <c r="D285" s="13" t="s">
        <v>468</v>
      </c>
      <c r="E285" s="23" t="s">
        <v>470</v>
      </c>
      <c r="F285" s="16" t="s">
        <v>2</v>
      </c>
      <c r="G285" s="15">
        <v>-110</v>
      </c>
      <c r="H285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285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</row>
    <row r="286" spans="2:9" x14ac:dyDescent="0.25">
      <c r="B286" s="12">
        <v>43809</v>
      </c>
      <c r="C286" s="12" t="s">
        <v>154</v>
      </c>
      <c r="D286" s="13" t="s">
        <v>471</v>
      </c>
      <c r="E286" s="23" t="s">
        <v>472</v>
      </c>
      <c r="F286" s="16" t="s">
        <v>3</v>
      </c>
      <c r="G286" s="15">
        <v>-110</v>
      </c>
      <c r="H286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</v>
      </c>
      <c r="I286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</row>
    <row r="287" spans="2:9" x14ac:dyDescent="0.25">
      <c r="B287" s="12">
        <v>43809</v>
      </c>
      <c r="C287" s="12" t="s">
        <v>154</v>
      </c>
      <c r="D287" s="13" t="s">
        <v>473</v>
      </c>
      <c r="E287" s="23" t="s">
        <v>474</v>
      </c>
      <c r="F287" s="16" t="s">
        <v>1</v>
      </c>
      <c r="G287" s="15">
        <v>-110</v>
      </c>
      <c r="H287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287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</row>
    <row r="288" spans="2:9" x14ac:dyDescent="0.25">
      <c r="B288" s="12">
        <v>43809</v>
      </c>
      <c r="C288" s="12" t="s">
        <v>154</v>
      </c>
      <c r="D288" s="13" t="s">
        <v>473</v>
      </c>
      <c r="E288" s="23" t="s">
        <v>475</v>
      </c>
      <c r="F288" s="16" t="s">
        <v>1</v>
      </c>
      <c r="G288" s="15">
        <v>-110</v>
      </c>
      <c r="H288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288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U</v>
      </c>
    </row>
    <row r="289" spans="2:9" x14ac:dyDescent="0.25">
      <c r="B289" s="12">
        <v>43809</v>
      </c>
      <c r="C289" s="12" t="s">
        <v>154</v>
      </c>
      <c r="D289" s="13" t="s">
        <v>476</v>
      </c>
      <c r="E289" s="23" t="s">
        <v>477</v>
      </c>
      <c r="F289" s="16" t="s">
        <v>2</v>
      </c>
      <c r="G289" s="15">
        <v>-110</v>
      </c>
      <c r="H289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289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</row>
    <row r="290" spans="2:9" x14ac:dyDescent="0.25">
      <c r="B290" s="12">
        <v>43809</v>
      </c>
      <c r="C290" s="12" t="s">
        <v>154</v>
      </c>
      <c r="D290" s="13" t="s">
        <v>476</v>
      </c>
      <c r="E290" s="23" t="s">
        <v>478</v>
      </c>
      <c r="F290" s="16" t="s">
        <v>2</v>
      </c>
      <c r="G290" s="15">
        <v>-110</v>
      </c>
      <c r="H290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290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</row>
    <row r="291" spans="2:9" x14ac:dyDescent="0.25">
      <c r="B291" s="12">
        <v>43809</v>
      </c>
      <c r="C291" s="12" t="s">
        <v>154</v>
      </c>
      <c r="D291" s="13" t="s">
        <v>479</v>
      </c>
      <c r="E291" s="23" t="s">
        <v>480</v>
      </c>
      <c r="F291" s="16" t="s">
        <v>2</v>
      </c>
      <c r="G291" s="15">
        <v>-110</v>
      </c>
      <c r="H291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291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</row>
    <row r="292" spans="2:9" x14ac:dyDescent="0.25">
      <c r="B292" s="12">
        <v>43809</v>
      </c>
      <c r="C292" s="12" t="s">
        <v>154</v>
      </c>
      <c r="D292" s="13" t="s">
        <v>479</v>
      </c>
      <c r="E292" s="23" t="s">
        <v>481</v>
      </c>
      <c r="F292" s="16" t="s">
        <v>2</v>
      </c>
      <c r="G292" s="15">
        <v>-110</v>
      </c>
      <c r="H292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292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U</v>
      </c>
    </row>
    <row r="293" spans="2:9" x14ac:dyDescent="0.25">
      <c r="B293" s="12">
        <v>43809</v>
      </c>
      <c r="C293" s="12" t="s">
        <v>154</v>
      </c>
      <c r="D293" s="13" t="s">
        <v>482</v>
      </c>
      <c r="E293" s="23" t="s">
        <v>483</v>
      </c>
      <c r="F293" s="16" t="s">
        <v>2</v>
      </c>
      <c r="G293" s="15">
        <v>-110</v>
      </c>
      <c r="H293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293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</row>
    <row r="294" spans="2:9" x14ac:dyDescent="0.25">
      <c r="B294" s="12">
        <v>43810</v>
      </c>
      <c r="C294" s="12" t="s">
        <v>154</v>
      </c>
      <c r="D294" s="13" t="s">
        <v>485</v>
      </c>
      <c r="E294" s="23" t="s">
        <v>486</v>
      </c>
      <c r="F294" s="16" t="s">
        <v>1</v>
      </c>
      <c r="G294" s="15">
        <v>-110</v>
      </c>
      <c r="H294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294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</row>
    <row r="295" spans="2:9" x14ac:dyDescent="0.25">
      <c r="B295" s="12">
        <v>43810</v>
      </c>
      <c r="C295" s="12" t="s">
        <v>154</v>
      </c>
      <c r="D295" s="13" t="s">
        <v>487</v>
      </c>
      <c r="E295" s="23" t="s">
        <v>488</v>
      </c>
      <c r="F295" s="16" t="s">
        <v>2</v>
      </c>
      <c r="G295" s="15">
        <v>-110</v>
      </c>
      <c r="H295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295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</row>
    <row r="296" spans="2:9" x14ac:dyDescent="0.25">
      <c r="B296" s="12">
        <v>43810</v>
      </c>
      <c r="C296" s="12" t="s">
        <v>154</v>
      </c>
      <c r="D296" s="13" t="s">
        <v>489</v>
      </c>
      <c r="E296" s="23" t="s">
        <v>490</v>
      </c>
      <c r="F296" s="16" t="s">
        <v>2</v>
      </c>
      <c r="G296" s="15">
        <v>-110</v>
      </c>
      <c r="H296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296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</row>
    <row r="297" spans="2:9" x14ac:dyDescent="0.25">
      <c r="B297" s="12">
        <v>43810</v>
      </c>
      <c r="C297" s="12" t="s">
        <v>154</v>
      </c>
      <c r="D297" s="13" t="s">
        <v>491</v>
      </c>
      <c r="E297" s="23" t="s">
        <v>492</v>
      </c>
      <c r="F297" s="16" t="s">
        <v>1</v>
      </c>
      <c r="G297" s="15">
        <v>-110</v>
      </c>
      <c r="H297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297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</row>
    <row r="298" spans="2:9" x14ac:dyDescent="0.25">
      <c r="B298" s="12">
        <v>43810</v>
      </c>
      <c r="C298" s="12" t="s">
        <v>154</v>
      </c>
      <c r="D298" s="13" t="s">
        <v>491</v>
      </c>
      <c r="E298" s="23" t="s">
        <v>389</v>
      </c>
      <c r="F298" s="16" t="s">
        <v>2</v>
      </c>
      <c r="G298" s="15">
        <v>-110</v>
      </c>
      <c r="H298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298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</row>
    <row r="299" spans="2:9" x14ac:dyDescent="0.25">
      <c r="B299" s="12">
        <v>43810</v>
      </c>
      <c r="C299" s="12" t="s">
        <v>154</v>
      </c>
      <c r="D299" s="13" t="s">
        <v>493</v>
      </c>
      <c r="E299" s="23" t="s">
        <v>494</v>
      </c>
      <c r="F299" s="16" t="s">
        <v>2</v>
      </c>
      <c r="G299" s="15">
        <v>-110</v>
      </c>
      <c r="H299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299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</row>
    <row r="300" spans="2:9" x14ac:dyDescent="0.25">
      <c r="B300" s="12">
        <v>43810</v>
      </c>
      <c r="C300" s="12" t="s">
        <v>154</v>
      </c>
      <c r="D300" s="13" t="s">
        <v>493</v>
      </c>
      <c r="E300" s="23" t="s">
        <v>134</v>
      </c>
      <c r="F300" s="16" t="s">
        <v>1</v>
      </c>
      <c r="G300" s="15">
        <v>-110</v>
      </c>
      <c r="H300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300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</row>
    <row r="301" spans="2:9" x14ac:dyDescent="0.25">
      <c r="B301" s="12">
        <v>43810</v>
      </c>
      <c r="C301" s="12" t="s">
        <v>154</v>
      </c>
      <c r="D301" s="13" t="s">
        <v>495</v>
      </c>
      <c r="E301" s="23" t="s">
        <v>496</v>
      </c>
      <c r="F301" s="16" t="s">
        <v>1</v>
      </c>
      <c r="G301" s="15">
        <v>-110</v>
      </c>
      <c r="H301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301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</row>
    <row r="302" spans="2:9" x14ac:dyDescent="0.25">
      <c r="B302" s="12">
        <v>43810</v>
      </c>
      <c r="C302" s="12" t="s">
        <v>154</v>
      </c>
      <c r="D302" s="13" t="s">
        <v>497</v>
      </c>
      <c r="E302" s="23" t="s">
        <v>498</v>
      </c>
      <c r="F302" s="16" t="s">
        <v>2</v>
      </c>
      <c r="G302" s="15">
        <v>-110</v>
      </c>
      <c r="H302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302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</row>
    <row r="303" spans="2:9" x14ac:dyDescent="0.25">
      <c r="B303" s="12">
        <v>43810</v>
      </c>
      <c r="C303" s="12" t="s">
        <v>154</v>
      </c>
      <c r="D303" s="13" t="s">
        <v>499</v>
      </c>
      <c r="E303" s="23" t="s">
        <v>500</v>
      </c>
      <c r="F303" s="16" t="s">
        <v>2</v>
      </c>
      <c r="G303" s="15">
        <v>-110</v>
      </c>
      <c r="H303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303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</row>
    <row r="304" spans="2:9" x14ac:dyDescent="0.25">
      <c r="B304" s="12">
        <v>43810</v>
      </c>
      <c r="C304" s="12" t="s">
        <v>154</v>
      </c>
      <c r="D304" s="13" t="s">
        <v>501</v>
      </c>
      <c r="E304" s="23" t="s">
        <v>353</v>
      </c>
      <c r="F304" s="16" t="s">
        <v>2</v>
      </c>
      <c r="G304" s="15">
        <v>-110</v>
      </c>
      <c r="H304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304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</row>
    <row r="305" spans="2:9" x14ac:dyDescent="0.25">
      <c r="B305" s="12">
        <v>43810</v>
      </c>
      <c r="C305" s="12" t="s">
        <v>154</v>
      </c>
      <c r="D305" s="13" t="s">
        <v>502</v>
      </c>
      <c r="E305" s="23" t="s">
        <v>503</v>
      </c>
      <c r="F305" s="16" t="s">
        <v>2</v>
      </c>
      <c r="G305" s="15">
        <v>-110</v>
      </c>
      <c r="H305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305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O</v>
      </c>
    </row>
    <row r="306" spans="2:9" x14ac:dyDescent="0.25">
      <c r="B306" s="12">
        <v>43810</v>
      </c>
      <c r="C306" s="12" t="s">
        <v>156</v>
      </c>
      <c r="D306" s="13" t="s">
        <v>504</v>
      </c>
      <c r="E306" s="23" t="s">
        <v>505</v>
      </c>
      <c r="F306" s="16" t="s">
        <v>1</v>
      </c>
      <c r="G306" s="15">
        <v>-110</v>
      </c>
      <c r="H306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306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U</v>
      </c>
    </row>
    <row r="307" spans="2:9" x14ac:dyDescent="0.25">
      <c r="B307" s="12">
        <v>43810</v>
      </c>
      <c r="C307" s="12" t="s">
        <v>156</v>
      </c>
      <c r="D307" s="13" t="s">
        <v>506</v>
      </c>
      <c r="E307" s="23" t="s">
        <v>507</v>
      </c>
      <c r="F307" s="16" t="s">
        <v>2</v>
      </c>
      <c r="G307" s="15">
        <v>-110</v>
      </c>
      <c r="H307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307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U</v>
      </c>
    </row>
    <row r="308" spans="2:9" x14ac:dyDescent="0.25">
      <c r="B308" s="12">
        <v>43810</v>
      </c>
      <c r="C308" s="12" t="s">
        <v>156</v>
      </c>
      <c r="D308" s="13" t="s">
        <v>508</v>
      </c>
      <c r="E308" s="23" t="s">
        <v>509</v>
      </c>
      <c r="F308" s="16" t="s">
        <v>1</v>
      </c>
      <c r="G308" s="15">
        <v>-110</v>
      </c>
      <c r="H308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308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U</v>
      </c>
    </row>
    <row r="309" spans="2:9" x14ac:dyDescent="0.25">
      <c r="B309" s="12">
        <v>43810</v>
      </c>
      <c r="C309" s="12" t="s">
        <v>156</v>
      </c>
      <c r="D309" s="13" t="s">
        <v>510</v>
      </c>
      <c r="E309" s="23" t="s">
        <v>511</v>
      </c>
      <c r="F309" s="16" t="s">
        <v>2</v>
      </c>
      <c r="G309" s="15">
        <v>-110</v>
      </c>
      <c r="H309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309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U</v>
      </c>
    </row>
    <row r="310" spans="2:9" x14ac:dyDescent="0.25">
      <c r="B310" s="12">
        <v>43810</v>
      </c>
      <c r="C310" s="12" t="s">
        <v>156</v>
      </c>
      <c r="D310" s="13" t="s">
        <v>512</v>
      </c>
      <c r="E310" s="23" t="s">
        <v>168</v>
      </c>
      <c r="F310" s="16" t="s">
        <v>2</v>
      </c>
      <c r="G310" s="15">
        <v>-110</v>
      </c>
      <c r="H310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310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U</v>
      </c>
    </row>
    <row r="311" spans="2:9" x14ac:dyDescent="0.25">
      <c r="B311" s="12">
        <v>43810</v>
      </c>
      <c r="C311" s="12" t="s">
        <v>156</v>
      </c>
      <c r="D311" s="13" t="s">
        <v>513</v>
      </c>
      <c r="E311" s="23" t="s">
        <v>514</v>
      </c>
      <c r="F311" s="16" t="s">
        <v>2</v>
      </c>
      <c r="G311" s="15">
        <v>-110</v>
      </c>
      <c r="H311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311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</row>
    <row r="312" spans="2:9" x14ac:dyDescent="0.25">
      <c r="B312" s="12">
        <v>43810</v>
      </c>
      <c r="C312" s="12" t="s">
        <v>156</v>
      </c>
      <c r="D312" s="13" t="s">
        <v>515</v>
      </c>
      <c r="E312" s="23" t="s">
        <v>516</v>
      </c>
      <c r="F312" s="16" t="s">
        <v>2</v>
      </c>
      <c r="G312" s="15">
        <v>-110</v>
      </c>
      <c r="H312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312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F</v>
      </c>
    </row>
    <row r="313" spans="2:9" x14ac:dyDescent="0.25">
      <c r="B313" s="12">
        <v>43810</v>
      </c>
      <c r="C313" s="12" t="s">
        <v>156</v>
      </c>
      <c r="D313" s="13" t="s">
        <v>515</v>
      </c>
      <c r="E313" s="23" t="s">
        <v>168</v>
      </c>
      <c r="F313" s="16" t="s">
        <v>1</v>
      </c>
      <c r="G313" s="15">
        <v>-110</v>
      </c>
      <c r="H313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313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U</v>
      </c>
    </row>
    <row r="314" spans="2:9" x14ac:dyDescent="0.25">
      <c r="B314" s="12">
        <v>43810</v>
      </c>
      <c r="C314" s="12" t="s">
        <v>156</v>
      </c>
      <c r="D314" s="13" t="s">
        <v>517</v>
      </c>
      <c r="E314" s="23" t="s">
        <v>518</v>
      </c>
      <c r="F314" s="16" t="s">
        <v>2</v>
      </c>
      <c r="G314" s="15">
        <v>-110</v>
      </c>
      <c r="H314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314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U</v>
      </c>
    </row>
    <row r="315" spans="2:9" x14ac:dyDescent="0.25">
      <c r="B315" s="12">
        <v>43810</v>
      </c>
      <c r="C315" s="12" t="s">
        <v>156</v>
      </c>
      <c r="D315" s="13" t="s">
        <v>519</v>
      </c>
      <c r="E315" s="23" t="s">
        <v>520</v>
      </c>
      <c r="F315" s="16" t="s">
        <v>1</v>
      </c>
      <c r="G315" s="15">
        <v>-110</v>
      </c>
      <c r="H315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315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</row>
    <row r="316" spans="2:9" x14ac:dyDescent="0.25">
      <c r="B316" s="12">
        <v>43810</v>
      </c>
      <c r="C316" s="12" t="s">
        <v>156</v>
      </c>
      <c r="D316" s="13" t="s">
        <v>519</v>
      </c>
      <c r="E316" s="23" t="s">
        <v>518</v>
      </c>
      <c r="F316" s="16" t="s">
        <v>1</v>
      </c>
      <c r="G316" s="15">
        <v>-110</v>
      </c>
      <c r="H316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316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U</v>
      </c>
    </row>
    <row r="317" spans="2:9" x14ac:dyDescent="0.25">
      <c r="B317" s="12">
        <v>43810</v>
      </c>
      <c r="C317" s="12" t="s">
        <v>156</v>
      </c>
      <c r="D317" s="13" t="s">
        <v>521</v>
      </c>
      <c r="E317" s="23" t="s">
        <v>522</v>
      </c>
      <c r="F317" s="16" t="s">
        <v>2</v>
      </c>
      <c r="G317" s="15">
        <v>-110</v>
      </c>
      <c r="H317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317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</row>
    <row r="318" spans="2:9" x14ac:dyDescent="0.25">
      <c r="B318" s="12">
        <v>43810</v>
      </c>
      <c r="C318" s="12" t="s">
        <v>156</v>
      </c>
      <c r="D318" s="13" t="s">
        <v>523</v>
      </c>
      <c r="E318" s="23" t="s">
        <v>524</v>
      </c>
      <c r="F318" s="16" t="s">
        <v>2</v>
      </c>
      <c r="G318" s="15">
        <v>-110</v>
      </c>
      <c r="H318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0.90909090909090906</v>
      </c>
      <c r="I318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D</v>
      </c>
    </row>
    <row r="319" spans="2:9" ht="75" x14ac:dyDescent="0.25">
      <c r="B319" s="12">
        <v>43810</v>
      </c>
      <c r="C319" s="12" t="s">
        <v>156</v>
      </c>
      <c r="D319" s="20" t="s">
        <v>525</v>
      </c>
      <c r="E319" s="70" t="s">
        <v>526</v>
      </c>
      <c r="F319" s="16" t="s">
        <v>1</v>
      </c>
      <c r="G319" s="15">
        <v>163</v>
      </c>
      <c r="H319" s="14">
        <f>IF(Results[[#This Row],[Result]]="L",-1,IF(Results[[#This Row],[Result]]="Push",0,IF(Results[[#This Row],[Result]]="No Action",0,IF(Results[[#This Row],[Result]]="W",IF(Results[[#This Row],[Odds]]&gt;0,Results[[#This Row],[Odds]]/100,(1/Results[[#This Row],[Odds]]*-100)),""))))</f>
        <v>-1</v>
      </c>
      <c r="I319" s="18" t="str">
        <f>IF(ISNUMBER(SEARCH(CHAR(10),Results[[#This Row],[Bet]])),"P",IF(ISNUMBER(FIND("Under",Results[[#This Row],[Bet]])),"U",IF(ISNUMBER(SEARCH("Over",Results[[#This Row],[Bet]])),"O",IF(ISNUMBER(SEARCH("+",Results[[#This Row],[Bet]])),"D",IF(ISNUMBER(SEARCH("-",Results[[#This Row],[Bet]])),"F",IF(ISNUMBER(SEARCH("Moneyline",Results[[#This Row],[Bet]])),IF(Results[[#This Row],[Odds]]&lt;0,"MF","MD"),""))))))</f>
        <v>P</v>
      </c>
    </row>
  </sheetData>
  <mergeCells count="1">
    <mergeCell ref="I1:I2"/>
  </mergeCells>
  <conditionalFormatting sqref="B6:I2620">
    <cfRule type="expression" dxfId="23" priority="1">
      <formula>IF($B6=$B5,0,1)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5"/>
  <sheetViews>
    <sheetView workbookViewId="0">
      <selection activeCell="G2" sqref="G2:G6"/>
    </sheetView>
  </sheetViews>
  <sheetFormatPr defaultRowHeight="15" x14ac:dyDescent="0.25"/>
  <cols>
    <col min="2" max="2" width="22.42578125" bestFit="1" customWidth="1"/>
    <col min="7" max="7" width="54.5703125" customWidth="1"/>
  </cols>
  <sheetData>
    <row r="1" spans="2:7" x14ac:dyDescent="0.25">
      <c r="B1" t="s">
        <v>137</v>
      </c>
      <c r="C1" t="s">
        <v>138</v>
      </c>
      <c r="D1" t="s">
        <v>178</v>
      </c>
      <c r="E1" t="s">
        <v>179</v>
      </c>
    </row>
    <row r="2" spans="2:7" x14ac:dyDescent="0.25">
      <c r="B2" s="48" t="s">
        <v>436</v>
      </c>
      <c r="C2" s="49" t="s">
        <v>320</v>
      </c>
      <c r="D2" t="str">
        <f t="shared" ref="D2:D33" si="0">SUBSTITUTE(B2,CHAR(10),"&lt;br&gt;")</f>
        <v>Wizards @ Hornets</v>
      </c>
      <c r="E2" t="str">
        <f t="shared" ref="E2:E33" si="1">SUBSTITUTE(C2,CHAR(10),"&lt;br&gt;")</f>
        <v>Under 231</v>
      </c>
      <c r="G2" t="str">
        <f>IF(ISBLANK(B2),"","&lt;li class="&amp;CHAR(34)&amp;"w3-padding-16"&amp;CHAR(34)&amp;"&gt;&lt;b&gt;"&amp;B2&amp;"&lt;/b&gt;&lt;br&gt;"&amp;C2&amp;"&lt;/li&gt;")</f>
        <v>&lt;li class="w3-padding-16"&gt;&lt;b&gt;Wizards @ Hornets&lt;/b&gt;&lt;br&gt;Under 231&lt;/li&gt;</v>
      </c>
    </row>
    <row r="3" spans="2:7" x14ac:dyDescent="0.25">
      <c r="B3" s="42" t="s">
        <v>437</v>
      </c>
      <c r="C3" s="43" t="s">
        <v>438</v>
      </c>
      <c r="D3" t="str">
        <f t="shared" si="0"/>
        <v>Nuggets @ 76ers</v>
      </c>
      <c r="E3" t="str">
        <f t="shared" si="1"/>
        <v>76ers -4.5</v>
      </c>
      <c r="G3" t="str">
        <f t="shared" ref="G3:G66" si="2">IF(ISBLANK(B3),"","&lt;li class="&amp;CHAR(34)&amp;"w3-padding-16"&amp;CHAR(34)&amp;"&gt;&lt;b&gt;"&amp;B3&amp;"&lt;/b&gt;&lt;br&gt;"&amp;C3&amp;"&lt;/li&gt;")</f>
        <v>&lt;li class="w3-padding-16"&gt;&lt;b&gt;Nuggets @ 76ers&lt;/b&gt;&lt;br&gt;76ers -4.5&lt;/li&gt;</v>
      </c>
    </row>
    <row r="4" spans="2:7" x14ac:dyDescent="0.25">
      <c r="B4" s="48" t="s">
        <v>437</v>
      </c>
      <c r="C4" s="49" t="s">
        <v>439</v>
      </c>
      <c r="D4" t="str">
        <f t="shared" si="0"/>
        <v>Nuggets @ 76ers</v>
      </c>
      <c r="E4" t="str">
        <f t="shared" si="1"/>
        <v>Under 205.5</v>
      </c>
      <c r="G4" t="str">
        <f t="shared" si="2"/>
        <v>&lt;li class="w3-padding-16"&gt;&lt;b&gt;Nuggets @ 76ers&lt;/b&gt;&lt;br&gt;Under 205.5&lt;/li&gt;</v>
      </c>
    </row>
    <row r="5" spans="2:7" x14ac:dyDescent="0.25">
      <c r="B5" s="42" t="s">
        <v>440</v>
      </c>
      <c r="C5" s="43" t="s">
        <v>441</v>
      </c>
      <c r="D5" t="str">
        <f t="shared" si="0"/>
        <v>Knicks @ Trail Blazers</v>
      </c>
      <c r="E5" t="str">
        <f t="shared" si="1"/>
        <v>Knicks +9</v>
      </c>
      <c r="G5" t="str">
        <f t="shared" si="2"/>
        <v>&lt;li class="w3-padding-16"&gt;&lt;b&gt;Knicks @ Trail Blazers&lt;/b&gt;&lt;br&gt;Knicks +9&lt;/li&gt;</v>
      </c>
    </row>
    <row r="6" spans="2:7" x14ac:dyDescent="0.25">
      <c r="B6" s="48" t="s">
        <v>440</v>
      </c>
      <c r="C6" s="49" t="s">
        <v>442</v>
      </c>
      <c r="D6" t="str">
        <f t="shared" si="0"/>
        <v>Knicks @ Trail Blazers</v>
      </c>
      <c r="E6" t="str">
        <f t="shared" si="1"/>
        <v>Under 219.5</v>
      </c>
      <c r="G6" t="str">
        <f t="shared" si="2"/>
        <v>&lt;li class="w3-padding-16"&gt;&lt;b&gt;Knicks @ Trail Blazers&lt;/b&gt;&lt;br&gt;Under 219.5&lt;/li&gt;</v>
      </c>
    </row>
    <row r="7" spans="2:7" x14ac:dyDescent="0.25">
      <c r="B7" s="43"/>
      <c r="C7" s="63"/>
      <c r="D7" t="str">
        <f t="shared" si="0"/>
        <v/>
      </c>
      <c r="E7" t="str">
        <f t="shared" si="1"/>
        <v/>
      </c>
      <c r="G7" t="str">
        <f t="shared" si="2"/>
        <v/>
      </c>
    </row>
    <row r="8" spans="2:7" x14ac:dyDescent="0.25">
      <c r="B8" s="42"/>
      <c r="C8" s="43"/>
      <c r="D8" t="str">
        <f t="shared" si="0"/>
        <v/>
      </c>
      <c r="E8" t="str">
        <f t="shared" si="1"/>
        <v/>
      </c>
      <c r="G8" t="str">
        <f t="shared" si="2"/>
        <v/>
      </c>
    </row>
    <row r="9" spans="2:7" x14ac:dyDescent="0.25">
      <c r="B9" s="48"/>
      <c r="C9" s="49"/>
      <c r="D9" t="str">
        <f t="shared" si="0"/>
        <v/>
      </c>
      <c r="E9" t="str">
        <f t="shared" si="1"/>
        <v/>
      </c>
      <c r="G9" t="str">
        <f t="shared" si="2"/>
        <v/>
      </c>
    </row>
    <row r="10" spans="2:7" x14ac:dyDescent="0.25">
      <c r="B10" s="42"/>
      <c r="C10" s="43"/>
      <c r="D10" t="str">
        <f t="shared" si="0"/>
        <v/>
      </c>
      <c r="E10" t="str">
        <f t="shared" si="1"/>
        <v/>
      </c>
      <c r="G10" t="str">
        <f t="shared" si="2"/>
        <v/>
      </c>
    </row>
    <row r="11" spans="2:7" x14ac:dyDescent="0.25">
      <c r="B11" s="48"/>
      <c r="C11" s="49"/>
      <c r="D11" t="str">
        <f t="shared" si="0"/>
        <v/>
      </c>
      <c r="E11" t="str">
        <f t="shared" si="1"/>
        <v/>
      </c>
      <c r="G11" t="str">
        <f t="shared" si="2"/>
        <v/>
      </c>
    </row>
    <row r="12" spans="2:7" x14ac:dyDescent="0.25">
      <c r="B12" s="42"/>
      <c r="C12" s="43"/>
      <c r="D12" t="str">
        <f t="shared" si="0"/>
        <v/>
      </c>
      <c r="E12" t="str">
        <f t="shared" si="1"/>
        <v/>
      </c>
      <c r="G12" t="str">
        <f t="shared" si="2"/>
        <v/>
      </c>
    </row>
    <row r="13" spans="2:7" x14ac:dyDescent="0.25">
      <c r="B13" s="49"/>
      <c r="C13" s="54"/>
      <c r="D13" t="str">
        <f t="shared" si="0"/>
        <v/>
      </c>
      <c r="E13" t="str">
        <f t="shared" si="1"/>
        <v/>
      </c>
      <c r="G13" t="str">
        <f t="shared" si="2"/>
        <v/>
      </c>
    </row>
    <row r="14" spans="2:7" x14ac:dyDescent="0.25">
      <c r="B14" s="43"/>
      <c r="C14" s="55"/>
      <c r="D14" t="str">
        <f t="shared" si="0"/>
        <v/>
      </c>
      <c r="E14" t="str">
        <f t="shared" si="1"/>
        <v/>
      </c>
      <c r="G14" t="str">
        <f t="shared" si="2"/>
        <v/>
      </c>
    </row>
    <row r="15" spans="2:7" x14ac:dyDescent="0.25">
      <c r="B15" s="49"/>
      <c r="C15" s="54"/>
      <c r="D15" t="str">
        <f t="shared" si="0"/>
        <v/>
      </c>
      <c r="E15" t="str">
        <f t="shared" si="1"/>
        <v/>
      </c>
      <c r="G15" t="str">
        <f t="shared" si="2"/>
        <v/>
      </c>
    </row>
    <row r="16" spans="2:7" x14ac:dyDescent="0.25">
      <c r="B16" s="43"/>
      <c r="C16" s="55"/>
      <c r="D16" t="str">
        <f t="shared" si="0"/>
        <v/>
      </c>
      <c r="E16" t="str">
        <f t="shared" si="1"/>
        <v/>
      </c>
      <c r="G16" t="str">
        <f t="shared" si="2"/>
        <v/>
      </c>
    </row>
    <row r="17" spans="2:7" x14ac:dyDescent="0.25">
      <c r="B17" s="49"/>
      <c r="C17" s="54"/>
      <c r="D17" t="str">
        <f t="shared" si="0"/>
        <v/>
      </c>
      <c r="E17" t="str">
        <f t="shared" si="1"/>
        <v/>
      </c>
      <c r="G17" t="str">
        <f t="shared" si="2"/>
        <v/>
      </c>
    </row>
    <row r="18" spans="2:7" x14ac:dyDescent="0.25">
      <c r="B18" s="43"/>
      <c r="C18" s="55"/>
      <c r="D18" t="str">
        <f t="shared" si="0"/>
        <v/>
      </c>
      <c r="E18" t="str">
        <f t="shared" si="1"/>
        <v/>
      </c>
      <c r="G18" t="str">
        <f t="shared" si="2"/>
        <v/>
      </c>
    </row>
    <row r="19" spans="2:7" x14ac:dyDescent="0.25">
      <c r="B19" s="49"/>
      <c r="C19" s="54"/>
      <c r="D19" t="str">
        <f t="shared" si="0"/>
        <v/>
      </c>
      <c r="E19" t="str">
        <f t="shared" si="1"/>
        <v/>
      </c>
      <c r="G19" t="str">
        <f t="shared" si="2"/>
        <v/>
      </c>
    </row>
    <row r="20" spans="2:7" x14ac:dyDescent="0.25">
      <c r="B20" s="43"/>
      <c r="C20" s="55"/>
      <c r="D20" t="str">
        <f t="shared" si="0"/>
        <v/>
      </c>
      <c r="E20" t="str">
        <f t="shared" si="1"/>
        <v/>
      </c>
      <c r="G20" t="str">
        <f t="shared" si="2"/>
        <v/>
      </c>
    </row>
    <row r="21" spans="2:7" x14ac:dyDescent="0.25">
      <c r="B21" s="49"/>
      <c r="C21" s="54"/>
      <c r="D21" t="str">
        <f t="shared" si="0"/>
        <v/>
      </c>
      <c r="E21" t="str">
        <f t="shared" si="1"/>
        <v/>
      </c>
      <c r="G21" t="str">
        <f t="shared" si="2"/>
        <v/>
      </c>
    </row>
    <row r="22" spans="2:7" x14ac:dyDescent="0.25">
      <c r="B22" s="43"/>
      <c r="C22" s="55"/>
      <c r="D22" t="str">
        <f t="shared" si="0"/>
        <v/>
      </c>
      <c r="E22" t="str">
        <f t="shared" si="1"/>
        <v/>
      </c>
      <c r="G22" t="str">
        <f t="shared" si="2"/>
        <v/>
      </c>
    </row>
    <row r="23" spans="2:7" x14ac:dyDescent="0.25">
      <c r="B23" s="49"/>
      <c r="C23" s="54"/>
      <c r="D23" t="str">
        <f t="shared" si="0"/>
        <v/>
      </c>
      <c r="E23" t="str">
        <f t="shared" si="1"/>
        <v/>
      </c>
      <c r="G23" t="str">
        <f t="shared" si="2"/>
        <v/>
      </c>
    </row>
    <row r="24" spans="2:7" x14ac:dyDescent="0.25">
      <c r="B24" s="43"/>
      <c r="C24" s="55"/>
      <c r="D24" t="str">
        <f t="shared" si="0"/>
        <v/>
      </c>
      <c r="E24" t="str">
        <f t="shared" si="1"/>
        <v/>
      </c>
      <c r="G24" t="str">
        <f t="shared" si="2"/>
        <v/>
      </c>
    </row>
    <row r="25" spans="2:7" x14ac:dyDescent="0.25">
      <c r="B25" s="49"/>
      <c r="C25" s="54"/>
      <c r="D25" t="str">
        <f t="shared" si="0"/>
        <v/>
      </c>
      <c r="E25" t="str">
        <f t="shared" si="1"/>
        <v/>
      </c>
      <c r="G25" t="str">
        <f t="shared" si="2"/>
        <v/>
      </c>
    </row>
    <row r="26" spans="2:7" x14ac:dyDescent="0.25">
      <c r="B26" s="43"/>
      <c r="C26" s="55"/>
      <c r="D26" t="str">
        <f t="shared" si="0"/>
        <v/>
      </c>
      <c r="E26" t="str">
        <f t="shared" si="1"/>
        <v/>
      </c>
      <c r="G26" t="str">
        <f t="shared" si="2"/>
        <v/>
      </c>
    </row>
    <row r="27" spans="2:7" x14ac:dyDescent="0.25">
      <c r="B27" s="48"/>
      <c r="C27" s="62"/>
      <c r="D27" t="str">
        <f t="shared" si="0"/>
        <v/>
      </c>
      <c r="E27" t="str">
        <f t="shared" si="1"/>
        <v/>
      </c>
      <c r="G27" t="str">
        <f t="shared" si="2"/>
        <v/>
      </c>
    </row>
    <row r="28" spans="2:7" x14ac:dyDescent="0.25">
      <c r="B28" s="43"/>
      <c r="C28" s="63"/>
      <c r="D28" t="str">
        <f t="shared" si="0"/>
        <v/>
      </c>
      <c r="E28" t="str">
        <f t="shared" si="1"/>
        <v/>
      </c>
      <c r="G28" t="str">
        <f t="shared" si="2"/>
        <v/>
      </c>
    </row>
    <row r="29" spans="2:7" x14ac:dyDescent="0.25">
      <c r="B29" s="49"/>
      <c r="C29" s="64"/>
      <c r="D29" t="str">
        <f t="shared" si="0"/>
        <v/>
      </c>
      <c r="E29" t="str">
        <f t="shared" si="1"/>
        <v/>
      </c>
      <c r="G29" t="str">
        <f t="shared" si="2"/>
        <v/>
      </c>
    </row>
    <row r="30" spans="2:7" x14ac:dyDescent="0.25">
      <c r="B30" s="43"/>
      <c r="C30" s="63"/>
      <c r="D30" t="str">
        <f t="shared" si="0"/>
        <v/>
      </c>
      <c r="E30" t="str">
        <f t="shared" si="1"/>
        <v/>
      </c>
      <c r="G30" t="str">
        <f t="shared" si="2"/>
        <v/>
      </c>
    </row>
    <row r="31" spans="2:7" x14ac:dyDescent="0.25">
      <c r="B31" s="49"/>
      <c r="C31" s="64"/>
      <c r="D31" t="str">
        <f t="shared" si="0"/>
        <v/>
      </c>
      <c r="E31" t="str">
        <f t="shared" si="1"/>
        <v/>
      </c>
      <c r="G31" t="str">
        <f t="shared" si="2"/>
        <v/>
      </c>
    </row>
    <row r="32" spans="2:7" x14ac:dyDescent="0.25">
      <c r="B32" s="43"/>
      <c r="C32" s="63"/>
      <c r="D32" t="str">
        <f t="shared" si="0"/>
        <v/>
      </c>
      <c r="E32" t="str">
        <f t="shared" si="1"/>
        <v/>
      </c>
      <c r="G32" t="str">
        <f t="shared" si="2"/>
        <v/>
      </c>
    </row>
    <row r="33" spans="2:7" x14ac:dyDescent="0.25">
      <c r="B33" s="49"/>
      <c r="C33" s="64"/>
      <c r="D33" t="str">
        <f t="shared" si="0"/>
        <v/>
      </c>
      <c r="E33" t="str">
        <f t="shared" si="1"/>
        <v/>
      </c>
      <c r="G33" t="str">
        <f t="shared" si="2"/>
        <v/>
      </c>
    </row>
    <row r="34" spans="2:7" x14ac:dyDescent="0.25">
      <c r="B34" s="43"/>
      <c r="C34" s="63"/>
      <c r="D34" t="str">
        <f t="shared" ref="D34:D65" si="3">SUBSTITUTE(B34,CHAR(10),"&lt;br&gt;")</f>
        <v/>
      </c>
      <c r="E34" t="str">
        <f t="shared" ref="E34:E65" si="4">SUBSTITUTE(C34,CHAR(10),"&lt;br&gt;")</f>
        <v/>
      </c>
      <c r="G34" t="str">
        <f t="shared" si="2"/>
        <v/>
      </c>
    </row>
    <row r="35" spans="2:7" x14ac:dyDescent="0.25">
      <c r="B35" s="49"/>
      <c r="C35" s="64"/>
      <c r="D35" t="str">
        <f t="shared" si="3"/>
        <v/>
      </c>
      <c r="E35" t="str">
        <f t="shared" si="4"/>
        <v/>
      </c>
      <c r="G35" t="str">
        <f t="shared" si="2"/>
        <v/>
      </c>
    </row>
    <row r="36" spans="2:7" x14ac:dyDescent="0.25">
      <c r="B36" s="43"/>
      <c r="C36" s="63"/>
      <c r="D36" t="str">
        <f t="shared" si="3"/>
        <v/>
      </c>
      <c r="E36" t="str">
        <f t="shared" si="4"/>
        <v/>
      </c>
      <c r="G36" t="str">
        <f t="shared" si="2"/>
        <v/>
      </c>
    </row>
    <row r="37" spans="2:7" x14ac:dyDescent="0.25">
      <c r="B37" s="49"/>
      <c r="C37" s="64"/>
      <c r="D37" t="str">
        <f t="shared" si="3"/>
        <v/>
      </c>
      <c r="E37" t="str">
        <f t="shared" si="4"/>
        <v/>
      </c>
      <c r="G37" t="str">
        <f t="shared" si="2"/>
        <v/>
      </c>
    </row>
    <row r="38" spans="2:7" x14ac:dyDescent="0.25">
      <c r="B38" s="43"/>
      <c r="C38" s="63"/>
      <c r="D38" t="str">
        <f t="shared" si="3"/>
        <v/>
      </c>
      <c r="E38" t="str">
        <f t="shared" si="4"/>
        <v/>
      </c>
      <c r="G38" t="str">
        <f t="shared" si="2"/>
        <v/>
      </c>
    </row>
    <row r="39" spans="2:7" x14ac:dyDescent="0.25">
      <c r="B39" s="49"/>
      <c r="C39" s="64"/>
      <c r="D39" t="str">
        <f t="shared" si="3"/>
        <v/>
      </c>
      <c r="E39" t="str">
        <f t="shared" si="4"/>
        <v/>
      </c>
      <c r="G39" t="str">
        <f t="shared" si="2"/>
        <v/>
      </c>
    </row>
    <row r="40" spans="2:7" x14ac:dyDescent="0.25">
      <c r="B40" s="43"/>
      <c r="C40" s="63"/>
      <c r="D40" t="str">
        <f t="shared" si="3"/>
        <v/>
      </c>
      <c r="E40" t="str">
        <f t="shared" si="4"/>
        <v/>
      </c>
      <c r="G40" t="str">
        <f t="shared" si="2"/>
        <v/>
      </c>
    </row>
    <row r="41" spans="2:7" x14ac:dyDescent="0.25">
      <c r="B41" s="49"/>
      <c r="C41" s="64"/>
      <c r="D41" t="str">
        <f t="shared" si="3"/>
        <v/>
      </c>
      <c r="E41" t="str">
        <f t="shared" si="4"/>
        <v/>
      </c>
      <c r="G41" t="str">
        <f t="shared" si="2"/>
        <v/>
      </c>
    </row>
    <row r="42" spans="2:7" x14ac:dyDescent="0.25">
      <c r="B42" s="41"/>
      <c r="C42" s="42"/>
      <c r="D42" t="str">
        <f t="shared" si="3"/>
        <v/>
      </c>
      <c r="E42" t="str">
        <f t="shared" si="4"/>
        <v/>
      </c>
      <c r="G42" t="str">
        <f t="shared" si="2"/>
        <v/>
      </c>
    </row>
    <row r="43" spans="2:7" x14ac:dyDescent="0.25">
      <c r="B43" s="47"/>
      <c r="C43" s="48"/>
      <c r="D43" t="str">
        <f t="shared" si="3"/>
        <v/>
      </c>
      <c r="E43" t="str">
        <f t="shared" si="4"/>
        <v/>
      </c>
      <c r="G43" t="str">
        <f t="shared" si="2"/>
        <v/>
      </c>
    </row>
    <row r="44" spans="2:7" x14ac:dyDescent="0.25">
      <c r="B44" s="41"/>
      <c r="C44" s="42"/>
      <c r="D44" t="str">
        <f t="shared" si="3"/>
        <v/>
      </c>
      <c r="E44" t="str">
        <f t="shared" si="4"/>
        <v/>
      </c>
      <c r="G44" t="str">
        <f t="shared" si="2"/>
        <v/>
      </c>
    </row>
    <row r="45" spans="2:7" x14ac:dyDescent="0.25">
      <c r="B45" s="47"/>
      <c r="C45" s="48"/>
      <c r="D45" t="str">
        <f t="shared" si="3"/>
        <v/>
      </c>
      <c r="E45" t="str">
        <f t="shared" si="4"/>
        <v/>
      </c>
      <c r="G45" t="str">
        <f t="shared" si="2"/>
        <v/>
      </c>
    </row>
    <row r="46" spans="2:7" x14ac:dyDescent="0.25">
      <c r="B46" s="41"/>
      <c r="C46" s="42"/>
      <c r="D46" t="str">
        <f t="shared" si="3"/>
        <v/>
      </c>
      <c r="E46" t="str">
        <f t="shared" si="4"/>
        <v/>
      </c>
      <c r="G46" t="str">
        <f t="shared" si="2"/>
        <v/>
      </c>
    </row>
    <row r="47" spans="2:7" x14ac:dyDescent="0.25">
      <c r="B47" s="47"/>
      <c r="C47" s="48"/>
      <c r="D47" t="str">
        <f t="shared" si="3"/>
        <v/>
      </c>
      <c r="E47" t="str">
        <f t="shared" si="4"/>
        <v/>
      </c>
      <c r="G47" t="str">
        <f t="shared" si="2"/>
        <v/>
      </c>
    </row>
    <row r="48" spans="2:7" x14ac:dyDescent="0.25">
      <c r="B48" s="41"/>
      <c r="C48" s="42"/>
      <c r="D48" t="str">
        <f t="shared" si="3"/>
        <v/>
      </c>
      <c r="E48" t="str">
        <f t="shared" si="4"/>
        <v/>
      </c>
      <c r="G48" t="str">
        <f t="shared" si="2"/>
        <v/>
      </c>
    </row>
    <row r="49" spans="2:7" x14ac:dyDescent="0.25">
      <c r="B49" s="47"/>
      <c r="C49" s="48"/>
      <c r="D49" t="str">
        <f t="shared" si="3"/>
        <v/>
      </c>
      <c r="E49" t="str">
        <f t="shared" si="4"/>
        <v/>
      </c>
      <c r="G49" t="str">
        <f t="shared" si="2"/>
        <v/>
      </c>
    </row>
    <row r="50" spans="2:7" x14ac:dyDescent="0.25">
      <c r="B50" s="41"/>
      <c r="C50" s="42"/>
      <c r="D50" t="str">
        <f t="shared" si="3"/>
        <v/>
      </c>
      <c r="E50" t="str">
        <f t="shared" si="4"/>
        <v/>
      </c>
      <c r="G50" t="str">
        <f t="shared" si="2"/>
        <v/>
      </c>
    </row>
    <row r="51" spans="2:7" x14ac:dyDescent="0.25">
      <c r="B51" s="47"/>
      <c r="C51" s="48"/>
      <c r="D51" t="str">
        <f t="shared" si="3"/>
        <v/>
      </c>
      <c r="E51" t="str">
        <f t="shared" si="4"/>
        <v/>
      </c>
      <c r="G51" t="str">
        <f t="shared" si="2"/>
        <v/>
      </c>
    </row>
    <row r="52" spans="2:7" x14ac:dyDescent="0.25">
      <c r="B52" s="41"/>
      <c r="C52" s="42"/>
      <c r="D52" t="str">
        <f t="shared" si="3"/>
        <v/>
      </c>
      <c r="E52" t="str">
        <f t="shared" si="4"/>
        <v/>
      </c>
      <c r="G52" t="str">
        <f t="shared" si="2"/>
        <v/>
      </c>
    </row>
    <row r="53" spans="2:7" x14ac:dyDescent="0.25">
      <c r="B53" s="47"/>
      <c r="C53" s="48"/>
      <c r="D53" t="str">
        <f t="shared" si="3"/>
        <v/>
      </c>
      <c r="E53" t="str">
        <f t="shared" si="4"/>
        <v/>
      </c>
      <c r="G53" t="str">
        <f t="shared" si="2"/>
        <v/>
      </c>
    </row>
    <row r="54" spans="2:7" x14ac:dyDescent="0.25">
      <c r="B54" s="41"/>
      <c r="C54" s="42"/>
      <c r="D54" t="str">
        <f t="shared" si="3"/>
        <v/>
      </c>
      <c r="E54" t="str">
        <f t="shared" si="4"/>
        <v/>
      </c>
      <c r="G54" t="str">
        <f t="shared" si="2"/>
        <v/>
      </c>
    </row>
    <row r="55" spans="2:7" x14ac:dyDescent="0.25">
      <c r="B55" s="47"/>
      <c r="C55" s="48"/>
      <c r="D55" t="str">
        <f t="shared" si="3"/>
        <v/>
      </c>
      <c r="E55" t="str">
        <f t="shared" si="4"/>
        <v/>
      </c>
      <c r="G55" t="str">
        <f t="shared" si="2"/>
        <v/>
      </c>
    </row>
    <row r="56" spans="2:7" x14ac:dyDescent="0.25">
      <c r="B56" s="41"/>
      <c r="C56" s="42"/>
      <c r="D56" t="str">
        <f t="shared" si="3"/>
        <v/>
      </c>
      <c r="E56" t="str">
        <f t="shared" si="4"/>
        <v/>
      </c>
      <c r="G56" t="str">
        <f t="shared" si="2"/>
        <v/>
      </c>
    </row>
    <row r="57" spans="2:7" x14ac:dyDescent="0.25">
      <c r="B57" s="47"/>
      <c r="C57" s="48"/>
      <c r="D57" t="str">
        <f t="shared" si="3"/>
        <v/>
      </c>
      <c r="E57" t="str">
        <f t="shared" si="4"/>
        <v/>
      </c>
      <c r="G57" t="str">
        <f t="shared" si="2"/>
        <v/>
      </c>
    </row>
    <row r="58" spans="2:7" x14ac:dyDescent="0.25">
      <c r="B58" s="41"/>
      <c r="C58" s="42"/>
      <c r="D58" t="str">
        <f t="shared" si="3"/>
        <v/>
      </c>
      <c r="E58" t="str">
        <f t="shared" si="4"/>
        <v/>
      </c>
      <c r="G58" t="str">
        <f t="shared" si="2"/>
        <v/>
      </c>
    </row>
    <row r="59" spans="2:7" x14ac:dyDescent="0.25">
      <c r="B59" s="47"/>
      <c r="C59" s="48"/>
      <c r="D59" t="str">
        <f t="shared" si="3"/>
        <v/>
      </c>
      <c r="E59" t="str">
        <f t="shared" si="4"/>
        <v/>
      </c>
      <c r="G59" t="str">
        <f t="shared" si="2"/>
        <v/>
      </c>
    </row>
    <row r="60" spans="2:7" x14ac:dyDescent="0.25">
      <c r="B60" s="41"/>
      <c r="C60" s="42"/>
      <c r="D60" t="str">
        <f t="shared" si="3"/>
        <v/>
      </c>
      <c r="E60" t="str">
        <f t="shared" si="4"/>
        <v/>
      </c>
      <c r="G60" t="str">
        <f t="shared" si="2"/>
        <v/>
      </c>
    </row>
    <row r="61" spans="2:7" x14ac:dyDescent="0.25">
      <c r="B61" s="47"/>
      <c r="C61" s="48"/>
      <c r="D61" t="str">
        <f t="shared" si="3"/>
        <v/>
      </c>
      <c r="E61" t="str">
        <f t="shared" si="4"/>
        <v/>
      </c>
      <c r="G61" t="str">
        <f t="shared" si="2"/>
        <v/>
      </c>
    </row>
    <row r="62" spans="2:7" x14ac:dyDescent="0.25">
      <c r="B62" s="41"/>
      <c r="C62" s="42"/>
      <c r="D62" t="str">
        <f t="shared" si="3"/>
        <v/>
      </c>
      <c r="E62" t="str">
        <f t="shared" si="4"/>
        <v/>
      </c>
      <c r="G62" t="str">
        <f t="shared" si="2"/>
        <v/>
      </c>
    </row>
    <row r="63" spans="2:7" x14ac:dyDescent="0.25">
      <c r="B63" s="47"/>
      <c r="C63" s="48"/>
      <c r="D63" t="str">
        <f t="shared" si="3"/>
        <v/>
      </c>
      <c r="E63" t="str">
        <f t="shared" si="4"/>
        <v/>
      </c>
      <c r="G63" t="str">
        <f t="shared" si="2"/>
        <v/>
      </c>
    </row>
    <row r="64" spans="2:7" x14ac:dyDescent="0.25">
      <c r="B64" s="41"/>
      <c r="C64" s="42"/>
      <c r="D64" t="str">
        <f t="shared" si="3"/>
        <v/>
      </c>
      <c r="E64" t="str">
        <f t="shared" si="4"/>
        <v/>
      </c>
      <c r="G64" t="str">
        <f t="shared" si="2"/>
        <v/>
      </c>
    </row>
    <row r="65" spans="2:7" x14ac:dyDescent="0.25">
      <c r="B65" s="47"/>
      <c r="C65" s="48"/>
      <c r="D65" t="str">
        <f t="shared" si="3"/>
        <v/>
      </c>
      <c r="E65" t="str">
        <f t="shared" si="4"/>
        <v/>
      </c>
      <c r="G65" t="str">
        <f t="shared" si="2"/>
        <v/>
      </c>
    </row>
    <row r="66" spans="2:7" x14ac:dyDescent="0.25">
      <c r="B66" s="41"/>
      <c r="C66" s="42"/>
      <c r="D66" t="str">
        <f t="shared" ref="D66:D95" si="5">SUBSTITUTE(B66,CHAR(10),"&lt;br&gt;")</f>
        <v/>
      </c>
      <c r="E66" t="str">
        <f t="shared" ref="E66:E95" si="6">SUBSTITUTE(C66,CHAR(10),"&lt;br&gt;")</f>
        <v/>
      </c>
      <c r="G66" t="str">
        <f t="shared" si="2"/>
        <v/>
      </c>
    </row>
    <row r="67" spans="2:7" x14ac:dyDescent="0.25">
      <c r="B67" s="47"/>
      <c r="C67" s="48"/>
      <c r="D67" t="str">
        <f t="shared" si="5"/>
        <v/>
      </c>
      <c r="E67" t="str">
        <f t="shared" si="6"/>
        <v/>
      </c>
      <c r="G67" t="str">
        <f t="shared" ref="G67:G95" si="7">IF(ISBLANK(B67),"","&lt;li class="&amp;CHAR(34)&amp;"w3-padding-16"&amp;CHAR(34)&amp;"&gt;&lt;b&gt;"&amp;B67&amp;"&lt;/b&gt;&lt;br&gt;"&amp;C67&amp;"&lt;/li&gt;")</f>
        <v/>
      </c>
    </row>
    <row r="68" spans="2:7" x14ac:dyDescent="0.25">
      <c r="B68" s="41"/>
      <c r="C68" s="42"/>
      <c r="D68" t="str">
        <f t="shared" si="5"/>
        <v/>
      </c>
      <c r="E68" t="str">
        <f t="shared" si="6"/>
        <v/>
      </c>
      <c r="G68" t="str">
        <f t="shared" si="7"/>
        <v/>
      </c>
    </row>
    <row r="69" spans="2:7" x14ac:dyDescent="0.25">
      <c r="B69" s="47"/>
      <c r="C69" s="48"/>
      <c r="D69" t="str">
        <f t="shared" si="5"/>
        <v/>
      </c>
      <c r="E69" t="str">
        <f t="shared" si="6"/>
        <v/>
      </c>
      <c r="G69" t="str">
        <f t="shared" si="7"/>
        <v/>
      </c>
    </row>
    <row r="70" spans="2:7" x14ac:dyDescent="0.25">
      <c r="B70" s="41"/>
      <c r="C70" s="42"/>
      <c r="D70" t="str">
        <f t="shared" si="5"/>
        <v/>
      </c>
      <c r="E70" t="str">
        <f t="shared" si="6"/>
        <v/>
      </c>
      <c r="G70" t="str">
        <f t="shared" si="7"/>
        <v/>
      </c>
    </row>
    <row r="71" spans="2:7" x14ac:dyDescent="0.25">
      <c r="B71" s="47"/>
      <c r="C71" s="48"/>
      <c r="D71" t="str">
        <f t="shared" si="5"/>
        <v/>
      </c>
      <c r="E71" t="str">
        <f t="shared" si="6"/>
        <v/>
      </c>
      <c r="G71" t="str">
        <f t="shared" si="7"/>
        <v/>
      </c>
    </row>
    <row r="72" spans="2:7" x14ac:dyDescent="0.25">
      <c r="B72" s="41"/>
      <c r="C72" s="42"/>
      <c r="D72" t="str">
        <f t="shared" si="5"/>
        <v/>
      </c>
      <c r="E72" t="str">
        <f t="shared" si="6"/>
        <v/>
      </c>
      <c r="G72" t="str">
        <f t="shared" si="7"/>
        <v/>
      </c>
    </row>
    <row r="73" spans="2:7" x14ac:dyDescent="0.25">
      <c r="B73" s="47"/>
      <c r="C73" s="48"/>
      <c r="D73" t="str">
        <f t="shared" si="5"/>
        <v/>
      </c>
      <c r="E73" t="str">
        <f t="shared" si="6"/>
        <v/>
      </c>
      <c r="G73" t="str">
        <f t="shared" si="7"/>
        <v/>
      </c>
    </row>
    <row r="74" spans="2:7" x14ac:dyDescent="0.25">
      <c r="B74" s="41"/>
      <c r="C74" s="42"/>
      <c r="D74" t="str">
        <f t="shared" si="5"/>
        <v/>
      </c>
      <c r="E74" t="str">
        <f t="shared" si="6"/>
        <v/>
      </c>
      <c r="G74" t="str">
        <f t="shared" si="7"/>
        <v/>
      </c>
    </row>
    <row r="75" spans="2:7" x14ac:dyDescent="0.25">
      <c r="B75" s="47"/>
      <c r="C75" s="48"/>
      <c r="D75" t="str">
        <f t="shared" si="5"/>
        <v/>
      </c>
      <c r="E75" t="str">
        <f t="shared" si="6"/>
        <v/>
      </c>
      <c r="G75" t="str">
        <f t="shared" si="7"/>
        <v/>
      </c>
    </row>
    <row r="76" spans="2:7" x14ac:dyDescent="0.25">
      <c r="B76" s="41"/>
      <c r="C76" s="42"/>
      <c r="D76" t="str">
        <f t="shared" si="5"/>
        <v/>
      </c>
      <c r="E76" t="str">
        <f t="shared" si="6"/>
        <v/>
      </c>
      <c r="G76" t="str">
        <f t="shared" si="7"/>
        <v/>
      </c>
    </row>
    <row r="77" spans="2:7" x14ac:dyDescent="0.25">
      <c r="B77" s="47"/>
      <c r="C77" s="48"/>
      <c r="D77" t="str">
        <f t="shared" si="5"/>
        <v/>
      </c>
      <c r="E77" t="str">
        <f t="shared" si="6"/>
        <v/>
      </c>
      <c r="G77" t="str">
        <f t="shared" si="7"/>
        <v/>
      </c>
    </row>
    <row r="78" spans="2:7" x14ac:dyDescent="0.25">
      <c r="B78" s="41"/>
      <c r="C78" s="42"/>
      <c r="D78" t="str">
        <f t="shared" si="5"/>
        <v/>
      </c>
      <c r="E78" t="str">
        <f t="shared" si="6"/>
        <v/>
      </c>
      <c r="G78" t="str">
        <f t="shared" si="7"/>
        <v/>
      </c>
    </row>
    <row r="79" spans="2:7" x14ac:dyDescent="0.25">
      <c r="B79" s="47"/>
      <c r="C79" s="48"/>
      <c r="D79" t="str">
        <f t="shared" si="5"/>
        <v/>
      </c>
      <c r="E79" t="str">
        <f t="shared" si="6"/>
        <v/>
      </c>
      <c r="G79" t="str">
        <f t="shared" si="7"/>
        <v/>
      </c>
    </row>
    <row r="80" spans="2:7" x14ac:dyDescent="0.25">
      <c r="B80" s="41"/>
      <c r="C80" s="42"/>
      <c r="D80" t="str">
        <f t="shared" si="5"/>
        <v/>
      </c>
      <c r="E80" t="str">
        <f t="shared" si="6"/>
        <v/>
      </c>
      <c r="G80" t="str">
        <f t="shared" si="7"/>
        <v/>
      </c>
    </row>
    <row r="81" spans="2:7" x14ac:dyDescent="0.25">
      <c r="B81" s="47"/>
      <c r="C81" s="48"/>
      <c r="D81" t="str">
        <f t="shared" si="5"/>
        <v/>
      </c>
      <c r="E81" t="str">
        <f t="shared" si="6"/>
        <v/>
      </c>
      <c r="G81" t="str">
        <f t="shared" si="7"/>
        <v/>
      </c>
    </row>
    <row r="82" spans="2:7" x14ac:dyDescent="0.25">
      <c r="B82" s="41"/>
      <c r="C82" s="42"/>
      <c r="D82" t="str">
        <f t="shared" si="5"/>
        <v/>
      </c>
      <c r="E82" t="str">
        <f t="shared" si="6"/>
        <v/>
      </c>
      <c r="G82" t="str">
        <f t="shared" si="7"/>
        <v/>
      </c>
    </row>
    <row r="83" spans="2:7" x14ac:dyDescent="0.25">
      <c r="B83" s="47"/>
      <c r="C83" s="48"/>
      <c r="D83" t="str">
        <f t="shared" si="5"/>
        <v/>
      </c>
      <c r="E83" t="str">
        <f t="shared" si="6"/>
        <v/>
      </c>
      <c r="G83" t="str">
        <f t="shared" si="7"/>
        <v/>
      </c>
    </row>
    <row r="84" spans="2:7" x14ac:dyDescent="0.25">
      <c r="B84" s="41"/>
      <c r="C84" s="42"/>
      <c r="D84" t="str">
        <f t="shared" si="5"/>
        <v/>
      </c>
      <c r="E84" t="str">
        <f t="shared" si="6"/>
        <v/>
      </c>
      <c r="G84" t="str">
        <f t="shared" si="7"/>
        <v/>
      </c>
    </row>
    <row r="85" spans="2:7" x14ac:dyDescent="0.25">
      <c r="B85" s="47"/>
      <c r="C85" s="48"/>
      <c r="D85" t="str">
        <f t="shared" si="5"/>
        <v/>
      </c>
      <c r="E85" t="str">
        <f t="shared" si="6"/>
        <v/>
      </c>
      <c r="G85" t="str">
        <f t="shared" si="7"/>
        <v/>
      </c>
    </row>
    <row r="86" spans="2:7" x14ac:dyDescent="0.25">
      <c r="B86" s="41"/>
      <c r="C86" s="42"/>
      <c r="D86" t="str">
        <f t="shared" si="5"/>
        <v/>
      </c>
      <c r="E86" t="str">
        <f t="shared" si="6"/>
        <v/>
      </c>
      <c r="G86" t="str">
        <f t="shared" si="7"/>
        <v/>
      </c>
    </row>
    <row r="87" spans="2:7" x14ac:dyDescent="0.25">
      <c r="B87" s="47"/>
      <c r="C87" s="48"/>
      <c r="D87" t="str">
        <f t="shared" si="5"/>
        <v/>
      </c>
      <c r="E87" t="str">
        <f t="shared" si="6"/>
        <v/>
      </c>
      <c r="G87" t="str">
        <f t="shared" si="7"/>
        <v/>
      </c>
    </row>
    <row r="88" spans="2:7" x14ac:dyDescent="0.25">
      <c r="B88" s="41"/>
      <c r="C88" s="42"/>
      <c r="D88" t="str">
        <f t="shared" si="5"/>
        <v/>
      </c>
      <c r="E88" t="str">
        <f t="shared" si="6"/>
        <v/>
      </c>
      <c r="G88" t="str">
        <f t="shared" si="7"/>
        <v/>
      </c>
    </row>
    <row r="89" spans="2:7" x14ac:dyDescent="0.25">
      <c r="B89" s="47"/>
      <c r="C89" s="48"/>
      <c r="D89" t="str">
        <f t="shared" si="5"/>
        <v/>
      </c>
      <c r="E89" t="str">
        <f t="shared" si="6"/>
        <v/>
      </c>
      <c r="G89" t="str">
        <f t="shared" si="7"/>
        <v/>
      </c>
    </row>
    <row r="90" spans="2:7" x14ac:dyDescent="0.25">
      <c r="B90" s="41"/>
      <c r="C90" s="42"/>
      <c r="D90" t="str">
        <f t="shared" si="5"/>
        <v/>
      </c>
      <c r="E90" t="str">
        <f t="shared" si="6"/>
        <v/>
      </c>
      <c r="G90" t="str">
        <f t="shared" si="7"/>
        <v/>
      </c>
    </row>
    <row r="91" spans="2:7" x14ac:dyDescent="0.25">
      <c r="B91" s="47"/>
      <c r="C91" s="48"/>
      <c r="D91" t="str">
        <f t="shared" si="5"/>
        <v/>
      </c>
      <c r="E91" t="str">
        <f t="shared" si="6"/>
        <v/>
      </c>
      <c r="G91" t="str">
        <f t="shared" si="7"/>
        <v/>
      </c>
    </row>
    <row r="92" spans="2:7" x14ac:dyDescent="0.25">
      <c r="B92" s="41"/>
      <c r="C92" s="42"/>
      <c r="D92" t="str">
        <f t="shared" si="5"/>
        <v/>
      </c>
      <c r="E92" t="str">
        <f t="shared" si="6"/>
        <v/>
      </c>
      <c r="G92" t="str">
        <f t="shared" si="7"/>
        <v/>
      </c>
    </row>
    <row r="93" spans="2:7" x14ac:dyDescent="0.25">
      <c r="B93" s="47"/>
      <c r="C93" s="48"/>
      <c r="D93" t="str">
        <f t="shared" si="5"/>
        <v/>
      </c>
      <c r="E93" t="str">
        <f t="shared" si="6"/>
        <v/>
      </c>
      <c r="G93" t="str">
        <f t="shared" si="7"/>
        <v/>
      </c>
    </row>
    <row r="94" spans="2:7" x14ac:dyDescent="0.25">
      <c r="B94" s="41"/>
      <c r="C94" s="42"/>
      <c r="D94" t="str">
        <f t="shared" si="5"/>
        <v/>
      </c>
      <c r="E94" t="str">
        <f t="shared" si="6"/>
        <v/>
      </c>
      <c r="G94" t="str">
        <f t="shared" si="7"/>
        <v/>
      </c>
    </row>
    <row r="95" spans="2:7" x14ac:dyDescent="0.25">
      <c r="B95" s="47"/>
      <c r="C95" s="48"/>
      <c r="D95" t="str">
        <f t="shared" si="5"/>
        <v/>
      </c>
      <c r="E95" t="str">
        <f t="shared" si="6"/>
        <v/>
      </c>
      <c r="G95" t="str">
        <f t="shared" si="7"/>
        <v/>
      </c>
    </row>
  </sheetData>
  <conditionalFormatting sqref="B43:C95 B41:C41">
    <cfRule type="expression" dxfId="12" priority="15">
      <formula>IF(#REF!=#REF!,0,1)</formula>
    </cfRule>
  </conditionalFormatting>
  <conditionalFormatting sqref="B42:C42">
    <cfRule type="expression" dxfId="11" priority="16">
      <formula>IF(#REF!=#REF!,0,1)</formula>
    </cfRule>
  </conditionalFormatting>
  <conditionalFormatting sqref="B13:C40">
    <cfRule type="expression" dxfId="10" priority="12">
      <formula>IF(#REF!=#REF!,0,1)</formula>
    </cfRule>
  </conditionalFormatting>
  <conditionalFormatting sqref="B7:C7">
    <cfRule type="expression" dxfId="9" priority="9">
      <formula>IF(#REF!=#REF!,0,1)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5"/>
  <sheetViews>
    <sheetView workbookViewId="0">
      <selection activeCell="L2" sqref="L2:L5"/>
    </sheetView>
  </sheetViews>
  <sheetFormatPr defaultRowHeight="15" x14ac:dyDescent="0.25"/>
  <cols>
    <col min="4" max="4" width="22.42578125" bestFit="1" customWidth="1"/>
    <col min="12" max="12" width="54.5703125" customWidth="1"/>
  </cols>
  <sheetData>
    <row r="1" spans="2:12" x14ac:dyDescent="0.25">
      <c r="B1" t="s">
        <v>147</v>
      </c>
      <c r="D1" t="s">
        <v>137</v>
      </c>
      <c r="E1" t="s">
        <v>138</v>
      </c>
      <c r="F1" t="s">
        <v>150</v>
      </c>
      <c r="G1" t="s">
        <v>177</v>
      </c>
      <c r="H1" t="s">
        <v>178</v>
      </c>
      <c r="I1" t="s">
        <v>179</v>
      </c>
      <c r="J1" t="s">
        <v>180</v>
      </c>
    </row>
    <row r="2" spans="2:12" x14ac:dyDescent="0.25">
      <c r="B2" s="52">
        <v>43808</v>
      </c>
      <c r="C2" s="68" t="str">
        <f>"NCAAB"</f>
        <v>NCAAB</v>
      </c>
      <c r="D2" s="42" t="s">
        <v>431</v>
      </c>
      <c r="E2" s="43" t="s">
        <v>432</v>
      </c>
      <c r="F2" s="44" t="s">
        <v>2</v>
      </c>
      <c r="G2" s="35">
        <f t="shared" ref="G2:G41" si="0">B2</f>
        <v>43808</v>
      </c>
      <c r="H2" t="str">
        <f t="shared" ref="H2:H31" si="1">SUBSTITUTE(D2,CHAR(10),"&lt;br&gt;")</f>
        <v>Columbia @ Duquesne</v>
      </c>
      <c r="I2" t="str">
        <f t="shared" ref="I2:I31" si="2">SUBSTITUTE(E2,CHAR(10),"&lt;br&gt;")</f>
        <v>Duquesne -11.5</v>
      </c>
      <c r="J2" t="str">
        <f>F2</f>
        <v>W</v>
      </c>
      <c r="L2" t="str">
        <f>IF(ISBLANK(B2),"","&lt;tr&gt;&lt;td&gt;"&amp;TEXT(G2,"mmm-dd")&amp;"&lt;/td&gt;&lt;td&gt;"&amp;H2&amp;"&lt;/td&gt;&lt;td&gt;"&amp;I2&amp;"&lt;/td&gt;&lt;td&gt;"&amp;J2&amp;"&lt;/td&gt;&lt;/tr&gt;")</f>
        <v>&lt;tr&gt;&lt;td&gt;Dec-09&lt;/td&gt;&lt;td&gt;Columbia @ Duquesne&lt;/td&gt;&lt;td&gt;Duquesne -11.5&lt;/td&gt;&lt;td&gt;W&lt;/td&gt;&lt;/tr&gt;</v>
      </c>
    </row>
    <row r="3" spans="2:12" x14ac:dyDescent="0.25">
      <c r="B3" s="53">
        <v>43808</v>
      </c>
      <c r="C3" s="66" t="str">
        <f>"NCAAB"</f>
        <v>NCAAB</v>
      </c>
      <c r="D3" s="48" t="s">
        <v>431</v>
      </c>
      <c r="E3" s="49" t="s">
        <v>247</v>
      </c>
      <c r="F3" s="50" t="s">
        <v>2</v>
      </c>
      <c r="G3" s="35">
        <f t="shared" si="0"/>
        <v>43808</v>
      </c>
      <c r="H3" t="str">
        <f t="shared" si="1"/>
        <v>Columbia @ Duquesne</v>
      </c>
      <c r="I3" t="str">
        <f t="shared" si="2"/>
        <v>Over 133.5</v>
      </c>
      <c r="J3" t="str">
        <f t="shared" ref="J3:J15" si="3">F3</f>
        <v>W</v>
      </c>
      <c r="L3" t="str">
        <f t="shared" ref="L3:L66" si="4">IF(ISBLANK(B3),"","&lt;tr&gt;&lt;td&gt;"&amp;TEXT(G3,"mmm-dd")&amp;"&lt;/td&gt;&lt;td&gt;"&amp;H3&amp;"&lt;/td&gt;&lt;td&gt;"&amp;I3&amp;"&lt;/td&gt;&lt;td&gt;"&amp;J3&amp;"&lt;/td&gt;&lt;/tr&gt;")</f>
        <v>&lt;tr&gt;&lt;td&gt;Dec-09&lt;/td&gt;&lt;td&gt;Columbia @ Duquesne&lt;/td&gt;&lt;td&gt;Over 133.5&lt;/td&gt;&lt;td&gt;W&lt;/td&gt;&lt;/tr&gt;</v>
      </c>
    </row>
    <row r="4" spans="2:12" x14ac:dyDescent="0.25">
      <c r="B4" s="52">
        <v>43808</v>
      </c>
      <c r="C4" s="68" t="str">
        <f>"NCAAB"</f>
        <v>NCAAB</v>
      </c>
      <c r="D4" s="42" t="s">
        <v>433</v>
      </c>
      <c r="E4" s="43" t="s">
        <v>434</v>
      </c>
      <c r="F4" s="44" t="s">
        <v>1</v>
      </c>
      <c r="G4" s="35">
        <f t="shared" si="0"/>
        <v>43808</v>
      </c>
      <c r="H4" t="str">
        <f t="shared" si="1"/>
        <v>Minnesota @ Iowa</v>
      </c>
      <c r="I4" t="str">
        <f t="shared" si="2"/>
        <v>Minnesota +6</v>
      </c>
      <c r="J4" t="str">
        <f t="shared" si="3"/>
        <v>L</v>
      </c>
      <c r="L4" t="str">
        <f t="shared" si="4"/>
        <v>&lt;tr&gt;&lt;td&gt;Dec-09&lt;/td&gt;&lt;td&gt;Minnesota @ Iowa&lt;/td&gt;&lt;td&gt;Minnesota +6&lt;/td&gt;&lt;td&gt;L&lt;/td&gt;&lt;/tr&gt;</v>
      </c>
    </row>
    <row r="5" spans="2:12" x14ac:dyDescent="0.25">
      <c r="B5" s="53">
        <v>43808</v>
      </c>
      <c r="C5" s="66" t="str">
        <f>"NCAAB"</f>
        <v>NCAAB</v>
      </c>
      <c r="D5" s="48" t="s">
        <v>435</v>
      </c>
      <c r="E5" s="49" t="s">
        <v>127</v>
      </c>
      <c r="F5" s="50" t="s">
        <v>1</v>
      </c>
      <c r="G5" s="35">
        <f t="shared" si="0"/>
        <v>43808</v>
      </c>
      <c r="H5" t="str">
        <f t="shared" si="1"/>
        <v>Alabama State @ South Dakota</v>
      </c>
      <c r="I5" t="str">
        <f t="shared" si="2"/>
        <v>Over 140</v>
      </c>
      <c r="J5" t="str">
        <f t="shared" si="3"/>
        <v>L</v>
      </c>
      <c r="L5" t="str">
        <f t="shared" si="4"/>
        <v>&lt;tr&gt;&lt;td&gt;Dec-09&lt;/td&gt;&lt;td&gt;Alabama State @ South Dakota&lt;/td&gt;&lt;td&gt;Over 140&lt;/td&gt;&lt;td&gt;L&lt;/td&gt;&lt;/tr&gt;</v>
      </c>
    </row>
    <row r="6" spans="2:12" x14ac:dyDescent="0.25">
      <c r="B6" s="46"/>
      <c r="C6" s="47"/>
      <c r="D6" s="48"/>
      <c r="E6" s="48"/>
      <c r="F6" s="54"/>
      <c r="G6" s="35">
        <f t="shared" si="0"/>
        <v>0</v>
      </c>
      <c r="H6" t="str">
        <f t="shared" si="1"/>
        <v/>
      </c>
      <c r="I6" t="str">
        <f t="shared" si="2"/>
        <v/>
      </c>
      <c r="J6">
        <f t="shared" si="3"/>
        <v>0</v>
      </c>
      <c r="L6" t="str">
        <f t="shared" si="4"/>
        <v/>
      </c>
    </row>
    <row r="7" spans="2:12" x14ac:dyDescent="0.25">
      <c r="B7" s="40"/>
      <c r="C7" s="41"/>
      <c r="D7" s="42"/>
      <c r="E7" s="42"/>
      <c r="F7" s="55"/>
      <c r="G7" s="35">
        <f t="shared" si="0"/>
        <v>0</v>
      </c>
      <c r="H7" t="str">
        <f t="shared" si="1"/>
        <v/>
      </c>
      <c r="I7" t="str">
        <f t="shared" si="2"/>
        <v/>
      </c>
      <c r="J7">
        <f t="shared" si="3"/>
        <v>0</v>
      </c>
      <c r="L7" t="str">
        <f t="shared" si="4"/>
        <v/>
      </c>
    </row>
    <row r="8" spans="2:12" x14ac:dyDescent="0.25">
      <c r="B8" s="46"/>
      <c r="C8" s="47"/>
      <c r="D8" s="48"/>
      <c r="E8" s="48"/>
      <c r="F8" s="54"/>
      <c r="G8" s="35">
        <f t="shared" si="0"/>
        <v>0</v>
      </c>
      <c r="H8" t="str">
        <f t="shared" si="1"/>
        <v/>
      </c>
      <c r="I8" t="str">
        <f t="shared" si="2"/>
        <v/>
      </c>
      <c r="J8">
        <f t="shared" si="3"/>
        <v>0</v>
      </c>
      <c r="L8" t="str">
        <f t="shared" si="4"/>
        <v/>
      </c>
    </row>
    <row r="9" spans="2:12" x14ac:dyDescent="0.25">
      <c r="B9" s="40"/>
      <c r="C9" s="41"/>
      <c r="D9" s="42"/>
      <c r="E9" s="42"/>
      <c r="F9" s="55"/>
      <c r="G9" s="35">
        <f t="shared" si="0"/>
        <v>0</v>
      </c>
      <c r="H9" t="str">
        <f t="shared" si="1"/>
        <v/>
      </c>
      <c r="I9" t="str">
        <f t="shared" si="2"/>
        <v/>
      </c>
      <c r="J9">
        <f t="shared" si="3"/>
        <v>0</v>
      </c>
      <c r="L9" t="str">
        <f t="shared" si="4"/>
        <v/>
      </c>
    </row>
    <row r="10" spans="2:12" x14ac:dyDescent="0.25">
      <c r="B10" s="46"/>
      <c r="C10" s="47"/>
      <c r="D10" s="48"/>
      <c r="E10" s="48"/>
      <c r="F10" s="54"/>
      <c r="G10" s="35">
        <f t="shared" si="0"/>
        <v>0</v>
      </c>
      <c r="H10" t="str">
        <f t="shared" si="1"/>
        <v/>
      </c>
      <c r="I10" t="str">
        <f t="shared" si="2"/>
        <v/>
      </c>
      <c r="J10">
        <f t="shared" si="3"/>
        <v>0</v>
      </c>
      <c r="L10" t="str">
        <f t="shared" si="4"/>
        <v/>
      </c>
    </row>
    <row r="11" spans="2:12" x14ac:dyDescent="0.25">
      <c r="B11" s="40"/>
      <c r="C11" s="41"/>
      <c r="D11" s="42"/>
      <c r="E11" s="42"/>
      <c r="F11" s="55"/>
      <c r="G11" s="35">
        <f t="shared" si="0"/>
        <v>0</v>
      </c>
      <c r="H11" t="str">
        <f t="shared" si="1"/>
        <v/>
      </c>
      <c r="I11" t="str">
        <f t="shared" si="2"/>
        <v/>
      </c>
      <c r="J11">
        <f t="shared" si="3"/>
        <v>0</v>
      </c>
      <c r="L11" t="str">
        <f t="shared" si="4"/>
        <v/>
      </c>
    </row>
    <row r="12" spans="2:12" x14ac:dyDescent="0.25">
      <c r="B12" s="46"/>
      <c r="C12" s="47"/>
      <c r="D12" s="48"/>
      <c r="E12" s="48"/>
      <c r="F12" s="54"/>
      <c r="G12" s="35">
        <f t="shared" si="0"/>
        <v>0</v>
      </c>
      <c r="H12" t="str">
        <f t="shared" si="1"/>
        <v/>
      </c>
      <c r="I12" t="str">
        <f t="shared" si="2"/>
        <v/>
      </c>
      <c r="J12">
        <f t="shared" si="3"/>
        <v>0</v>
      </c>
      <c r="L12" t="str">
        <f t="shared" si="4"/>
        <v/>
      </c>
    </row>
    <row r="13" spans="2:12" x14ac:dyDescent="0.25">
      <c r="B13" s="40"/>
      <c r="C13" s="41"/>
      <c r="D13" s="42"/>
      <c r="E13" s="42"/>
      <c r="F13" s="55"/>
      <c r="G13" s="35">
        <f t="shared" si="0"/>
        <v>0</v>
      </c>
      <c r="H13" t="str">
        <f t="shared" si="1"/>
        <v/>
      </c>
      <c r="I13" t="str">
        <f t="shared" si="2"/>
        <v/>
      </c>
      <c r="J13">
        <f t="shared" si="3"/>
        <v>0</v>
      </c>
      <c r="L13" t="str">
        <f t="shared" si="4"/>
        <v/>
      </c>
    </row>
    <row r="14" spans="2:12" x14ac:dyDescent="0.25">
      <c r="B14" s="46"/>
      <c r="C14" s="47"/>
      <c r="D14" s="48"/>
      <c r="E14" s="48"/>
      <c r="F14" s="54"/>
      <c r="G14" s="35">
        <f t="shared" si="0"/>
        <v>0</v>
      </c>
      <c r="H14" t="str">
        <f t="shared" si="1"/>
        <v/>
      </c>
      <c r="I14" t="str">
        <f t="shared" si="2"/>
        <v/>
      </c>
      <c r="J14">
        <f t="shared" si="3"/>
        <v>0</v>
      </c>
      <c r="L14" t="str">
        <f t="shared" si="4"/>
        <v/>
      </c>
    </row>
    <row r="15" spans="2:12" x14ac:dyDescent="0.25">
      <c r="B15" s="53"/>
      <c r="C15" s="48"/>
      <c r="D15" s="49"/>
      <c r="E15" s="54"/>
      <c r="F15" s="57"/>
      <c r="G15" s="35">
        <f t="shared" si="0"/>
        <v>0</v>
      </c>
      <c r="H15" t="str">
        <f t="shared" si="1"/>
        <v/>
      </c>
      <c r="I15" t="str">
        <f t="shared" si="2"/>
        <v/>
      </c>
      <c r="J15">
        <f t="shared" si="3"/>
        <v>0</v>
      </c>
      <c r="L15" t="str">
        <f t="shared" si="4"/>
        <v/>
      </c>
    </row>
    <row r="16" spans="2:12" x14ac:dyDescent="0.25">
      <c r="B16" s="52"/>
      <c r="C16" s="42"/>
      <c r="D16" s="43"/>
      <c r="E16" s="55"/>
      <c r="F16" s="58"/>
      <c r="G16" s="35">
        <f t="shared" si="0"/>
        <v>0</v>
      </c>
      <c r="H16" t="str">
        <f t="shared" si="1"/>
        <v/>
      </c>
      <c r="I16" t="str">
        <f t="shared" si="2"/>
        <v/>
      </c>
      <c r="J16">
        <f t="shared" ref="J16:J41" si="5">F16</f>
        <v>0</v>
      </c>
      <c r="L16" t="str">
        <f t="shared" si="4"/>
        <v/>
      </c>
    </row>
    <row r="17" spans="2:12" x14ac:dyDescent="0.25">
      <c r="B17" s="53"/>
      <c r="C17" s="48"/>
      <c r="D17" s="49"/>
      <c r="E17" s="54"/>
      <c r="F17" s="57"/>
      <c r="G17" s="35">
        <f t="shared" si="0"/>
        <v>0</v>
      </c>
      <c r="H17" t="str">
        <f t="shared" si="1"/>
        <v/>
      </c>
      <c r="I17" t="str">
        <f t="shared" si="2"/>
        <v/>
      </c>
      <c r="J17">
        <f t="shared" si="5"/>
        <v>0</v>
      </c>
      <c r="L17" t="str">
        <f t="shared" si="4"/>
        <v/>
      </c>
    </row>
    <row r="18" spans="2:12" x14ac:dyDescent="0.25">
      <c r="B18" s="52"/>
      <c r="C18" s="42"/>
      <c r="D18" s="43"/>
      <c r="E18" s="55"/>
      <c r="F18" s="58"/>
      <c r="G18" s="35">
        <f t="shared" si="0"/>
        <v>0</v>
      </c>
      <c r="H18" t="str">
        <f t="shared" si="1"/>
        <v/>
      </c>
      <c r="I18" t="str">
        <f t="shared" si="2"/>
        <v/>
      </c>
      <c r="J18">
        <f t="shared" si="5"/>
        <v>0</v>
      </c>
      <c r="L18" t="str">
        <f t="shared" si="4"/>
        <v/>
      </c>
    </row>
    <row r="19" spans="2:12" x14ac:dyDescent="0.25">
      <c r="B19" s="53"/>
      <c r="C19" s="48"/>
      <c r="D19" s="49"/>
      <c r="E19" s="54"/>
      <c r="F19" s="57"/>
      <c r="G19" s="35">
        <f t="shared" si="0"/>
        <v>0</v>
      </c>
      <c r="H19" t="str">
        <f t="shared" si="1"/>
        <v/>
      </c>
      <c r="I19" t="str">
        <f t="shared" si="2"/>
        <v/>
      </c>
      <c r="J19">
        <f t="shared" si="5"/>
        <v>0</v>
      </c>
      <c r="L19" t="str">
        <f t="shared" si="4"/>
        <v/>
      </c>
    </row>
    <row r="20" spans="2:12" x14ac:dyDescent="0.25">
      <c r="B20" s="52"/>
      <c r="C20" s="42"/>
      <c r="D20" s="43"/>
      <c r="E20" s="55"/>
      <c r="F20" s="58"/>
      <c r="G20" s="35">
        <f t="shared" si="0"/>
        <v>0</v>
      </c>
      <c r="H20" t="str">
        <f t="shared" si="1"/>
        <v/>
      </c>
      <c r="I20" t="str">
        <f t="shared" si="2"/>
        <v/>
      </c>
      <c r="J20">
        <f t="shared" si="5"/>
        <v>0</v>
      </c>
      <c r="L20" t="str">
        <f t="shared" si="4"/>
        <v/>
      </c>
    </row>
    <row r="21" spans="2:12" x14ac:dyDescent="0.25">
      <c r="B21" s="53"/>
      <c r="C21" s="48"/>
      <c r="D21" s="49"/>
      <c r="E21" s="54"/>
      <c r="F21" s="57"/>
      <c r="G21" s="35">
        <f t="shared" si="0"/>
        <v>0</v>
      </c>
      <c r="H21" t="str">
        <f t="shared" si="1"/>
        <v/>
      </c>
      <c r="I21" t="str">
        <f t="shared" si="2"/>
        <v/>
      </c>
      <c r="J21">
        <f t="shared" si="5"/>
        <v>0</v>
      </c>
      <c r="L21" t="str">
        <f t="shared" si="4"/>
        <v/>
      </c>
    </row>
    <row r="22" spans="2:12" x14ac:dyDescent="0.25">
      <c r="B22" s="52"/>
      <c r="C22" s="42"/>
      <c r="D22" s="43"/>
      <c r="E22" s="55"/>
      <c r="F22" s="58"/>
      <c r="G22" s="35">
        <f t="shared" si="0"/>
        <v>0</v>
      </c>
      <c r="H22" t="str">
        <f t="shared" si="1"/>
        <v/>
      </c>
      <c r="I22" t="str">
        <f t="shared" si="2"/>
        <v/>
      </c>
      <c r="J22">
        <f t="shared" si="5"/>
        <v>0</v>
      </c>
      <c r="L22" t="str">
        <f t="shared" si="4"/>
        <v/>
      </c>
    </row>
    <row r="23" spans="2:12" x14ac:dyDescent="0.25">
      <c r="B23" s="53"/>
      <c r="C23" s="48"/>
      <c r="D23" s="49"/>
      <c r="E23" s="54"/>
      <c r="F23" s="57"/>
      <c r="G23" s="35">
        <f t="shared" si="0"/>
        <v>0</v>
      </c>
      <c r="H23" t="str">
        <f t="shared" si="1"/>
        <v/>
      </c>
      <c r="I23" t="str">
        <f t="shared" si="2"/>
        <v/>
      </c>
      <c r="J23">
        <f t="shared" si="5"/>
        <v>0</v>
      </c>
      <c r="L23" t="str">
        <f t="shared" si="4"/>
        <v/>
      </c>
    </row>
    <row r="24" spans="2:12" x14ac:dyDescent="0.25">
      <c r="B24" s="52"/>
      <c r="C24" s="42"/>
      <c r="D24" s="43"/>
      <c r="E24" s="55"/>
      <c r="F24" s="58"/>
      <c r="G24" s="35">
        <f t="shared" si="0"/>
        <v>0</v>
      </c>
      <c r="H24" t="str">
        <f t="shared" si="1"/>
        <v/>
      </c>
      <c r="I24" t="str">
        <f t="shared" si="2"/>
        <v/>
      </c>
      <c r="J24">
        <f t="shared" si="5"/>
        <v>0</v>
      </c>
      <c r="L24" t="str">
        <f t="shared" si="4"/>
        <v/>
      </c>
    </row>
    <row r="25" spans="2:12" x14ac:dyDescent="0.25">
      <c r="B25" s="53"/>
      <c r="C25" s="48"/>
      <c r="D25" s="49"/>
      <c r="E25" s="54"/>
      <c r="F25" s="57"/>
      <c r="G25" s="35">
        <f t="shared" si="0"/>
        <v>0</v>
      </c>
      <c r="H25" t="str">
        <f t="shared" si="1"/>
        <v/>
      </c>
      <c r="I25" t="str">
        <f t="shared" si="2"/>
        <v/>
      </c>
      <c r="J25">
        <f t="shared" si="5"/>
        <v>0</v>
      </c>
      <c r="L25" t="str">
        <f t="shared" si="4"/>
        <v/>
      </c>
    </row>
    <row r="26" spans="2:12" x14ac:dyDescent="0.25">
      <c r="B26" s="52"/>
      <c r="C26" s="42"/>
      <c r="D26" s="43"/>
      <c r="E26" s="55"/>
      <c r="F26" s="58"/>
      <c r="G26" s="35">
        <f t="shared" si="0"/>
        <v>0</v>
      </c>
      <c r="H26" t="str">
        <f t="shared" si="1"/>
        <v/>
      </c>
      <c r="I26" t="str">
        <f t="shared" si="2"/>
        <v/>
      </c>
      <c r="J26">
        <f t="shared" si="5"/>
        <v>0</v>
      </c>
      <c r="L26" t="str">
        <f t="shared" si="4"/>
        <v/>
      </c>
    </row>
    <row r="27" spans="2:12" x14ac:dyDescent="0.25">
      <c r="B27" s="53"/>
      <c r="C27" s="47"/>
      <c r="D27" s="48"/>
      <c r="E27" s="62"/>
      <c r="F27" s="56"/>
      <c r="G27" s="35">
        <f t="shared" si="0"/>
        <v>0</v>
      </c>
      <c r="H27" t="str">
        <f t="shared" si="1"/>
        <v/>
      </c>
      <c r="I27" t="str">
        <f t="shared" si="2"/>
        <v/>
      </c>
      <c r="J27">
        <f t="shared" si="5"/>
        <v>0</v>
      </c>
      <c r="L27" t="str">
        <f t="shared" si="4"/>
        <v/>
      </c>
    </row>
    <row r="28" spans="2:12" x14ac:dyDescent="0.25">
      <c r="B28" s="52"/>
      <c r="C28" s="41"/>
      <c r="D28" s="43"/>
      <c r="E28" s="63"/>
      <c r="F28" s="55"/>
      <c r="G28" s="35">
        <f t="shared" si="0"/>
        <v>0</v>
      </c>
      <c r="H28" t="str">
        <f t="shared" si="1"/>
        <v/>
      </c>
      <c r="I28" t="str">
        <f t="shared" si="2"/>
        <v/>
      </c>
      <c r="J28">
        <f t="shared" si="5"/>
        <v>0</v>
      </c>
      <c r="L28" t="str">
        <f t="shared" si="4"/>
        <v/>
      </c>
    </row>
    <row r="29" spans="2:12" x14ac:dyDescent="0.25">
      <c r="B29" s="53"/>
      <c r="C29" s="47"/>
      <c r="D29" s="49"/>
      <c r="E29" s="64"/>
      <c r="F29" s="54"/>
      <c r="G29" s="35">
        <f t="shared" si="0"/>
        <v>0</v>
      </c>
      <c r="H29" t="str">
        <f t="shared" si="1"/>
        <v/>
      </c>
      <c r="I29" t="str">
        <f t="shared" si="2"/>
        <v/>
      </c>
      <c r="J29">
        <f t="shared" si="5"/>
        <v>0</v>
      </c>
      <c r="L29" t="str">
        <f t="shared" si="4"/>
        <v/>
      </c>
    </row>
    <row r="30" spans="2:12" x14ac:dyDescent="0.25">
      <c r="B30" s="52"/>
      <c r="C30" s="41"/>
      <c r="D30" s="43"/>
      <c r="E30" s="63"/>
      <c r="F30" s="55"/>
      <c r="G30" s="35">
        <f t="shared" si="0"/>
        <v>0</v>
      </c>
      <c r="H30" t="str">
        <f t="shared" si="1"/>
        <v/>
      </c>
      <c r="I30" t="str">
        <f t="shared" si="2"/>
        <v/>
      </c>
      <c r="J30">
        <f t="shared" si="5"/>
        <v>0</v>
      </c>
      <c r="L30" t="str">
        <f t="shared" si="4"/>
        <v/>
      </c>
    </row>
    <row r="31" spans="2:12" x14ac:dyDescent="0.25">
      <c r="B31" s="53"/>
      <c r="C31" s="47"/>
      <c r="D31" s="49"/>
      <c r="E31" s="64"/>
      <c r="F31" s="54"/>
      <c r="G31" s="35">
        <f t="shared" si="0"/>
        <v>0</v>
      </c>
      <c r="H31" t="str">
        <f t="shared" si="1"/>
        <v/>
      </c>
      <c r="I31" t="str">
        <f t="shared" si="2"/>
        <v/>
      </c>
      <c r="J31">
        <f t="shared" si="5"/>
        <v>0</v>
      </c>
      <c r="L31" t="str">
        <f t="shared" si="4"/>
        <v/>
      </c>
    </row>
    <row r="32" spans="2:12" x14ac:dyDescent="0.25">
      <c r="B32" s="52"/>
      <c r="C32" s="41"/>
      <c r="D32" s="43"/>
      <c r="E32" s="63"/>
      <c r="F32" s="55"/>
      <c r="G32" s="35">
        <f t="shared" si="0"/>
        <v>0</v>
      </c>
      <c r="H32" t="str">
        <f t="shared" ref="H32:H41" si="6">SUBSTITUTE(D32,CHAR(10),"&lt;br&gt;")</f>
        <v/>
      </c>
      <c r="I32" t="str">
        <f t="shared" ref="I32:I41" si="7">SUBSTITUTE(E32,CHAR(10),"&lt;br&gt;")</f>
        <v/>
      </c>
      <c r="J32">
        <f t="shared" si="5"/>
        <v>0</v>
      </c>
      <c r="L32" t="str">
        <f t="shared" si="4"/>
        <v/>
      </c>
    </row>
    <row r="33" spans="2:12" x14ac:dyDescent="0.25">
      <c r="B33" s="53"/>
      <c r="C33" s="47"/>
      <c r="D33" s="49"/>
      <c r="E33" s="64"/>
      <c r="F33" s="54"/>
      <c r="G33" s="35">
        <f t="shared" si="0"/>
        <v>0</v>
      </c>
      <c r="H33" t="str">
        <f t="shared" si="6"/>
        <v/>
      </c>
      <c r="I33" t="str">
        <f t="shared" si="7"/>
        <v/>
      </c>
      <c r="J33">
        <f t="shared" si="5"/>
        <v>0</v>
      </c>
      <c r="L33" t="str">
        <f t="shared" si="4"/>
        <v/>
      </c>
    </row>
    <row r="34" spans="2:12" x14ac:dyDescent="0.25">
      <c r="B34" s="52"/>
      <c r="C34" s="41"/>
      <c r="D34" s="43"/>
      <c r="E34" s="63"/>
      <c r="F34" s="55"/>
      <c r="G34" s="35">
        <f t="shared" si="0"/>
        <v>0</v>
      </c>
      <c r="H34" t="str">
        <f t="shared" si="6"/>
        <v/>
      </c>
      <c r="I34" t="str">
        <f t="shared" si="7"/>
        <v/>
      </c>
      <c r="J34">
        <f t="shared" si="5"/>
        <v>0</v>
      </c>
      <c r="L34" t="str">
        <f t="shared" si="4"/>
        <v/>
      </c>
    </row>
    <row r="35" spans="2:12" x14ac:dyDescent="0.25">
      <c r="B35" s="53"/>
      <c r="C35" s="47"/>
      <c r="D35" s="49"/>
      <c r="E35" s="64"/>
      <c r="F35" s="54"/>
      <c r="G35" s="35">
        <f t="shared" si="0"/>
        <v>0</v>
      </c>
      <c r="H35" t="str">
        <f t="shared" si="6"/>
        <v/>
      </c>
      <c r="I35" t="str">
        <f t="shared" si="7"/>
        <v/>
      </c>
      <c r="J35">
        <f t="shared" si="5"/>
        <v>0</v>
      </c>
      <c r="L35" t="str">
        <f t="shared" si="4"/>
        <v/>
      </c>
    </row>
    <row r="36" spans="2:12" x14ac:dyDescent="0.25">
      <c r="B36" s="52"/>
      <c r="C36" s="41"/>
      <c r="D36" s="43"/>
      <c r="E36" s="63"/>
      <c r="F36" s="55"/>
      <c r="G36" s="35">
        <f t="shared" si="0"/>
        <v>0</v>
      </c>
      <c r="H36" t="str">
        <f t="shared" si="6"/>
        <v/>
      </c>
      <c r="I36" t="str">
        <f t="shared" si="7"/>
        <v/>
      </c>
      <c r="J36">
        <f t="shared" si="5"/>
        <v>0</v>
      </c>
      <c r="L36" t="str">
        <f t="shared" si="4"/>
        <v/>
      </c>
    </row>
    <row r="37" spans="2:12" x14ac:dyDescent="0.25">
      <c r="B37" s="53"/>
      <c r="C37" s="47"/>
      <c r="D37" s="49"/>
      <c r="E37" s="64"/>
      <c r="F37" s="54"/>
      <c r="G37" s="35">
        <f t="shared" si="0"/>
        <v>0</v>
      </c>
      <c r="H37" t="str">
        <f t="shared" si="6"/>
        <v/>
      </c>
      <c r="I37" t="str">
        <f t="shared" si="7"/>
        <v/>
      </c>
      <c r="J37">
        <f t="shared" si="5"/>
        <v>0</v>
      </c>
      <c r="L37" t="str">
        <f t="shared" si="4"/>
        <v/>
      </c>
    </row>
    <row r="38" spans="2:12" x14ac:dyDescent="0.25">
      <c r="B38" s="52"/>
      <c r="C38" s="41"/>
      <c r="D38" s="43"/>
      <c r="E38" s="63"/>
      <c r="F38" s="55"/>
      <c r="G38" s="35">
        <f t="shared" si="0"/>
        <v>0</v>
      </c>
      <c r="H38" t="str">
        <f t="shared" si="6"/>
        <v/>
      </c>
      <c r="I38" t="str">
        <f t="shared" si="7"/>
        <v/>
      </c>
      <c r="J38">
        <f t="shared" si="5"/>
        <v>0</v>
      </c>
      <c r="L38" t="str">
        <f t="shared" si="4"/>
        <v/>
      </c>
    </row>
    <row r="39" spans="2:12" x14ac:dyDescent="0.25">
      <c r="B39" s="53"/>
      <c r="C39" s="47"/>
      <c r="D39" s="49"/>
      <c r="E39" s="64"/>
      <c r="F39" s="54"/>
      <c r="G39" s="35">
        <f t="shared" si="0"/>
        <v>0</v>
      </c>
      <c r="H39" t="str">
        <f t="shared" si="6"/>
        <v/>
      </c>
      <c r="I39" t="str">
        <f t="shared" si="7"/>
        <v/>
      </c>
      <c r="J39">
        <f t="shared" si="5"/>
        <v>0</v>
      </c>
      <c r="L39" t="str">
        <f t="shared" si="4"/>
        <v/>
      </c>
    </row>
    <row r="40" spans="2:12" x14ac:dyDescent="0.25">
      <c r="B40" s="52"/>
      <c r="C40" s="41"/>
      <c r="D40" s="43"/>
      <c r="E40" s="63"/>
      <c r="F40" s="55"/>
      <c r="G40" s="35">
        <f t="shared" si="0"/>
        <v>0</v>
      </c>
      <c r="H40" t="str">
        <f t="shared" si="6"/>
        <v/>
      </c>
      <c r="I40" t="str">
        <f t="shared" si="7"/>
        <v/>
      </c>
      <c r="J40">
        <f t="shared" si="5"/>
        <v>0</v>
      </c>
      <c r="L40" t="str">
        <f t="shared" si="4"/>
        <v/>
      </c>
    </row>
    <row r="41" spans="2:12" x14ac:dyDescent="0.25">
      <c r="B41" s="53"/>
      <c r="C41" s="47"/>
      <c r="D41" s="49"/>
      <c r="E41" s="64"/>
      <c r="F41" s="54"/>
      <c r="G41" s="35">
        <f t="shared" si="0"/>
        <v>0</v>
      </c>
      <c r="H41" t="str">
        <f t="shared" si="6"/>
        <v/>
      </c>
      <c r="I41" t="str">
        <f t="shared" si="7"/>
        <v/>
      </c>
      <c r="J41">
        <f t="shared" si="5"/>
        <v>0</v>
      </c>
      <c r="L41" t="str">
        <f t="shared" si="4"/>
        <v/>
      </c>
    </row>
    <row r="42" spans="2:12" x14ac:dyDescent="0.25">
      <c r="B42" s="52"/>
      <c r="C42" s="41"/>
      <c r="D42" s="41"/>
      <c r="E42" s="42"/>
      <c r="F42" s="45"/>
      <c r="G42" s="35">
        <f t="shared" ref="G42:G55" si="8">B42</f>
        <v>0</v>
      </c>
      <c r="H42" t="str">
        <f t="shared" ref="H42:H55" si="9">SUBSTITUTE(D42,CHAR(10),"&lt;br&gt;")</f>
        <v/>
      </c>
      <c r="I42" t="str">
        <f t="shared" ref="I42:I55" si="10">SUBSTITUTE(E42,CHAR(10),"&lt;br&gt;")</f>
        <v/>
      </c>
      <c r="J42">
        <f t="shared" ref="J42:J55" si="11">F42</f>
        <v>0</v>
      </c>
      <c r="L42" t="str">
        <f t="shared" si="4"/>
        <v/>
      </c>
    </row>
    <row r="43" spans="2:12" x14ac:dyDescent="0.25">
      <c r="B43" s="53"/>
      <c r="C43" s="47"/>
      <c r="D43" s="47"/>
      <c r="E43" s="48"/>
      <c r="F43" s="51"/>
      <c r="G43" s="35">
        <f t="shared" si="8"/>
        <v>0</v>
      </c>
      <c r="H43" t="str">
        <f t="shared" si="9"/>
        <v/>
      </c>
      <c r="I43" t="str">
        <f t="shared" si="10"/>
        <v/>
      </c>
      <c r="J43">
        <f t="shared" si="11"/>
        <v>0</v>
      </c>
      <c r="L43" t="str">
        <f t="shared" si="4"/>
        <v/>
      </c>
    </row>
    <row r="44" spans="2:12" x14ac:dyDescent="0.25">
      <c r="B44" s="52"/>
      <c r="C44" s="41"/>
      <c r="D44" s="41"/>
      <c r="E44" s="42"/>
      <c r="F44" s="45"/>
      <c r="G44" s="35">
        <f t="shared" si="8"/>
        <v>0</v>
      </c>
      <c r="H44" t="str">
        <f t="shared" si="9"/>
        <v/>
      </c>
      <c r="I44" t="str">
        <f t="shared" si="10"/>
        <v/>
      </c>
      <c r="J44">
        <f t="shared" si="11"/>
        <v>0</v>
      </c>
      <c r="L44" t="str">
        <f t="shared" si="4"/>
        <v/>
      </c>
    </row>
    <row r="45" spans="2:12" x14ac:dyDescent="0.25">
      <c r="B45" s="53"/>
      <c r="C45" s="47"/>
      <c r="D45" s="47"/>
      <c r="E45" s="48"/>
      <c r="F45" s="51"/>
      <c r="G45" s="35">
        <f t="shared" si="8"/>
        <v>0</v>
      </c>
      <c r="H45" t="str">
        <f t="shared" si="9"/>
        <v/>
      </c>
      <c r="I45" t="str">
        <f t="shared" si="10"/>
        <v/>
      </c>
      <c r="J45">
        <f t="shared" si="11"/>
        <v>0</v>
      </c>
      <c r="L45" t="str">
        <f t="shared" si="4"/>
        <v/>
      </c>
    </row>
    <row r="46" spans="2:12" x14ac:dyDescent="0.25">
      <c r="B46" s="52"/>
      <c r="C46" s="41"/>
      <c r="D46" s="41"/>
      <c r="E46" s="42"/>
      <c r="F46" s="45"/>
      <c r="G46" s="35">
        <f t="shared" si="8"/>
        <v>0</v>
      </c>
      <c r="H46" t="str">
        <f t="shared" si="9"/>
        <v/>
      </c>
      <c r="I46" t="str">
        <f t="shared" si="10"/>
        <v/>
      </c>
      <c r="J46">
        <f t="shared" si="11"/>
        <v>0</v>
      </c>
      <c r="L46" t="str">
        <f t="shared" si="4"/>
        <v/>
      </c>
    </row>
    <row r="47" spans="2:12" x14ac:dyDescent="0.25">
      <c r="B47" s="53"/>
      <c r="C47" s="47"/>
      <c r="D47" s="47"/>
      <c r="E47" s="48"/>
      <c r="F47" s="51"/>
      <c r="G47" s="35">
        <f t="shared" si="8"/>
        <v>0</v>
      </c>
      <c r="H47" t="str">
        <f t="shared" si="9"/>
        <v/>
      </c>
      <c r="I47" t="str">
        <f t="shared" si="10"/>
        <v/>
      </c>
      <c r="J47">
        <f t="shared" si="11"/>
        <v>0</v>
      </c>
      <c r="L47" t="str">
        <f t="shared" si="4"/>
        <v/>
      </c>
    </row>
    <row r="48" spans="2:12" x14ac:dyDescent="0.25">
      <c r="B48" s="52"/>
      <c r="C48" s="41"/>
      <c r="D48" s="41"/>
      <c r="E48" s="42"/>
      <c r="F48" s="45"/>
      <c r="G48" s="35">
        <f t="shared" si="8"/>
        <v>0</v>
      </c>
      <c r="H48" t="str">
        <f t="shared" si="9"/>
        <v/>
      </c>
      <c r="I48" t="str">
        <f t="shared" si="10"/>
        <v/>
      </c>
      <c r="J48">
        <f t="shared" si="11"/>
        <v>0</v>
      </c>
      <c r="L48" t="str">
        <f t="shared" si="4"/>
        <v/>
      </c>
    </row>
    <row r="49" spans="2:12" x14ac:dyDescent="0.25">
      <c r="B49" s="53"/>
      <c r="C49" s="47"/>
      <c r="D49" s="47"/>
      <c r="E49" s="48"/>
      <c r="F49" s="51"/>
      <c r="G49" s="35">
        <f t="shared" si="8"/>
        <v>0</v>
      </c>
      <c r="H49" t="str">
        <f t="shared" si="9"/>
        <v/>
      </c>
      <c r="I49" t="str">
        <f t="shared" si="10"/>
        <v/>
      </c>
      <c r="J49">
        <f t="shared" si="11"/>
        <v>0</v>
      </c>
      <c r="L49" t="str">
        <f t="shared" si="4"/>
        <v/>
      </c>
    </row>
    <row r="50" spans="2:12" x14ac:dyDescent="0.25">
      <c r="B50" s="52"/>
      <c r="C50" s="41"/>
      <c r="D50" s="41"/>
      <c r="E50" s="42"/>
      <c r="F50" s="45"/>
      <c r="G50" s="35">
        <f t="shared" si="8"/>
        <v>0</v>
      </c>
      <c r="H50" t="str">
        <f t="shared" si="9"/>
        <v/>
      </c>
      <c r="I50" t="str">
        <f t="shared" si="10"/>
        <v/>
      </c>
      <c r="J50">
        <f t="shared" si="11"/>
        <v>0</v>
      </c>
      <c r="L50" t="str">
        <f t="shared" si="4"/>
        <v/>
      </c>
    </row>
    <row r="51" spans="2:12" x14ac:dyDescent="0.25">
      <c r="B51" s="53"/>
      <c r="C51" s="47"/>
      <c r="D51" s="47"/>
      <c r="E51" s="48"/>
      <c r="F51" s="51"/>
      <c r="G51" s="35">
        <f t="shared" si="8"/>
        <v>0</v>
      </c>
      <c r="H51" t="str">
        <f t="shared" si="9"/>
        <v/>
      </c>
      <c r="I51" t="str">
        <f t="shared" si="10"/>
        <v/>
      </c>
      <c r="J51">
        <f t="shared" si="11"/>
        <v>0</v>
      </c>
      <c r="L51" t="str">
        <f t="shared" si="4"/>
        <v/>
      </c>
    </row>
    <row r="52" spans="2:12" x14ac:dyDescent="0.25">
      <c r="B52" s="52"/>
      <c r="C52" s="41"/>
      <c r="D52" s="41"/>
      <c r="E52" s="42"/>
      <c r="F52" s="45"/>
      <c r="G52" s="35">
        <f t="shared" si="8"/>
        <v>0</v>
      </c>
      <c r="H52" t="str">
        <f t="shared" si="9"/>
        <v/>
      </c>
      <c r="I52" t="str">
        <f t="shared" si="10"/>
        <v/>
      </c>
      <c r="J52">
        <f t="shared" si="11"/>
        <v>0</v>
      </c>
      <c r="L52" t="str">
        <f t="shared" si="4"/>
        <v/>
      </c>
    </row>
    <row r="53" spans="2:12" x14ac:dyDescent="0.25">
      <c r="B53" s="53"/>
      <c r="C53" s="47"/>
      <c r="D53" s="47"/>
      <c r="E53" s="48"/>
      <c r="F53" s="51"/>
      <c r="G53" s="35">
        <f t="shared" si="8"/>
        <v>0</v>
      </c>
      <c r="H53" t="str">
        <f t="shared" si="9"/>
        <v/>
      </c>
      <c r="I53" t="str">
        <f t="shared" si="10"/>
        <v/>
      </c>
      <c r="J53">
        <f t="shared" si="11"/>
        <v>0</v>
      </c>
      <c r="L53" t="str">
        <f t="shared" si="4"/>
        <v/>
      </c>
    </row>
    <row r="54" spans="2:12" x14ac:dyDescent="0.25">
      <c r="B54" s="52"/>
      <c r="C54" s="41"/>
      <c r="D54" s="41"/>
      <c r="E54" s="42"/>
      <c r="F54" s="45"/>
      <c r="G54" s="35">
        <f t="shared" si="8"/>
        <v>0</v>
      </c>
      <c r="H54" t="str">
        <f t="shared" si="9"/>
        <v/>
      </c>
      <c r="I54" t="str">
        <f t="shared" si="10"/>
        <v/>
      </c>
      <c r="J54">
        <f t="shared" si="11"/>
        <v>0</v>
      </c>
      <c r="L54" t="str">
        <f t="shared" si="4"/>
        <v/>
      </c>
    </row>
    <row r="55" spans="2:12" x14ac:dyDescent="0.25">
      <c r="B55" s="53"/>
      <c r="C55" s="47"/>
      <c r="D55" s="47"/>
      <c r="E55" s="48"/>
      <c r="F55" s="51"/>
      <c r="G55" s="35">
        <f t="shared" si="8"/>
        <v>0</v>
      </c>
      <c r="H55" t="str">
        <f t="shared" si="9"/>
        <v/>
      </c>
      <c r="I55" t="str">
        <f t="shared" si="10"/>
        <v/>
      </c>
      <c r="J55">
        <f t="shared" si="11"/>
        <v>0</v>
      </c>
      <c r="L55" t="str">
        <f t="shared" si="4"/>
        <v/>
      </c>
    </row>
    <row r="56" spans="2:12" x14ac:dyDescent="0.25">
      <c r="B56" s="52"/>
      <c r="C56" s="41"/>
      <c r="D56" s="41"/>
      <c r="E56" s="42"/>
      <c r="F56" s="45"/>
      <c r="G56" s="35">
        <f t="shared" ref="G56:G95" si="12">B56</f>
        <v>0</v>
      </c>
      <c r="H56" t="str">
        <f t="shared" ref="H56:H95" si="13">SUBSTITUTE(D56,CHAR(10),"&lt;br&gt;")</f>
        <v/>
      </c>
      <c r="I56" t="str">
        <f t="shared" ref="I56:I95" si="14">SUBSTITUTE(E56,CHAR(10),"&lt;br&gt;")</f>
        <v/>
      </c>
      <c r="J56">
        <f t="shared" ref="J56:J95" si="15">F56</f>
        <v>0</v>
      </c>
      <c r="L56" t="str">
        <f t="shared" si="4"/>
        <v/>
      </c>
    </row>
    <row r="57" spans="2:12" x14ac:dyDescent="0.25">
      <c r="B57" s="53"/>
      <c r="C57" s="47"/>
      <c r="D57" s="47"/>
      <c r="E57" s="48"/>
      <c r="F57" s="51"/>
      <c r="G57" s="35">
        <f t="shared" si="12"/>
        <v>0</v>
      </c>
      <c r="H57" t="str">
        <f t="shared" si="13"/>
        <v/>
      </c>
      <c r="I57" t="str">
        <f t="shared" si="14"/>
        <v/>
      </c>
      <c r="J57">
        <f t="shared" si="15"/>
        <v>0</v>
      </c>
      <c r="L57" t="str">
        <f t="shared" si="4"/>
        <v/>
      </c>
    </row>
    <row r="58" spans="2:12" x14ac:dyDescent="0.25">
      <c r="B58" s="52"/>
      <c r="C58" s="41"/>
      <c r="D58" s="41"/>
      <c r="E58" s="42"/>
      <c r="F58" s="45"/>
      <c r="G58" s="35">
        <f t="shared" si="12"/>
        <v>0</v>
      </c>
      <c r="H58" t="str">
        <f t="shared" si="13"/>
        <v/>
      </c>
      <c r="I58" t="str">
        <f t="shared" si="14"/>
        <v/>
      </c>
      <c r="J58">
        <f t="shared" si="15"/>
        <v>0</v>
      </c>
      <c r="L58" t="str">
        <f t="shared" si="4"/>
        <v/>
      </c>
    </row>
    <row r="59" spans="2:12" x14ac:dyDescent="0.25">
      <c r="B59" s="53"/>
      <c r="C59" s="47"/>
      <c r="D59" s="47"/>
      <c r="E59" s="48"/>
      <c r="F59" s="51"/>
      <c r="G59" s="35">
        <f t="shared" si="12"/>
        <v>0</v>
      </c>
      <c r="H59" t="str">
        <f t="shared" si="13"/>
        <v/>
      </c>
      <c r="I59" t="str">
        <f t="shared" si="14"/>
        <v/>
      </c>
      <c r="J59">
        <f t="shared" si="15"/>
        <v>0</v>
      </c>
      <c r="L59" t="str">
        <f t="shared" si="4"/>
        <v/>
      </c>
    </row>
    <row r="60" spans="2:12" x14ac:dyDescent="0.25">
      <c r="B60" s="52"/>
      <c r="C60" s="41"/>
      <c r="D60" s="41"/>
      <c r="E60" s="42"/>
      <c r="F60" s="45"/>
      <c r="G60" s="35">
        <f t="shared" si="12"/>
        <v>0</v>
      </c>
      <c r="H60" t="str">
        <f t="shared" si="13"/>
        <v/>
      </c>
      <c r="I60" t="str">
        <f t="shared" si="14"/>
        <v/>
      </c>
      <c r="J60">
        <f t="shared" si="15"/>
        <v>0</v>
      </c>
      <c r="L60" t="str">
        <f t="shared" si="4"/>
        <v/>
      </c>
    </row>
    <row r="61" spans="2:12" x14ac:dyDescent="0.25">
      <c r="B61" s="53"/>
      <c r="C61" s="47"/>
      <c r="D61" s="47"/>
      <c r="E61" s="48"/>
      <c r="F61" s="51"/>
      <c r="G61" s="35">
        <f t="shared" si="12"/>
        <v>0</v>
      </c>
      <c r="H61" t="str">
        <f t="shared" si="13"/>
        <v/>
      </c>
      <c r="I61" t="str">
        <f t="shared" si="14"/>
        <v/>
      </c>
      <c r="J61">
        <f t="shared" si="15"/>
        <v>0</v>
      </c>
      <c r="L61" t="str">
        <f t="shared" si="4"/>
        <v/>
      </c>
    </row>
    <row r="62" spans="2:12" x14ac:dyDescent="0.25">
      <c r="B62" s="52"/>
      <c r="C62" s="41"/>
      <c r="D62" s="41"/>
      <c r="E62" s="42"/>
      <c r="F62" s="45"/>
      <c r="G62" s="35">
        <f t="shared" si="12"/>
        <v>0</v>
      </c>
      <c r="H62" t="str">
        <f t="shared" si="13"/>
        <v/>
      </c>
      <c r="I62" t="str">
        <f t="shared" si="14"/>
        <v/>
      </c>
      <c r="J62">
        <f t="shared" si="15"/>
        <v>0</v>
      </c>
      <c r="L62" t="str">
        <f t="shared" si="4"/>
        <v/>
      </c>
    </row>
    <row r="63" spans="2:12" x14ac:dyDescent="0.25">
      <c r="B63" s="53"/>
      <c r="C63" s="47"/>
      <c r="D63" s="47"/>
      <c r="E63" s="48"/>
      <c r="F63" s="51"/>
      <c r="G63" s="35">
        <f t="shared" si="12"/>
        <v>0</v>
      </c>
      <c r="H63" t="str">
        <f t="shared" si="13"/>
        <v/>
      </c>
      <c r="I63" t="str">
        <f t="shared" si="14"/>
        <v/>
      </c>
      <c r="J63">
        <f t="shared" si="15"/>
        <v>0</v>
      </c>
      <c r="L63" t="str">
        <f t="shared" si="4"/>
        <v/>
      </c>
    </row>
    <row r="64" spans="2:12" x14ac:dyDescent="0.25">
      <c r="B64" s="52"/>
      <c r="C64" s="41"/>
      <c r="D64" s="41"/>
      <c r="E64" s="42"/>
      <c r="F64" s="45"/>
      <c r="G64" s="35">
        <f t="shared" si="12"/>
        <v>0</v>
      </c>
      <c r="H64" t="str">
        <f t="shared" si="13"/>
        <v/>
      </c>
      <c r="I64" t="str">
        <f t="shared" si="14"/>
        <v/>
      </c>
      <c r="J64">
        <f t="shared" si="15"/>
        <v>0</v>
      </c>
      <c r="L64" t="str">
        <f t="shared" si="4"/>
        <v/>
      </c>
    </row>
    <row r="65" spans="2:12" x14ac:dyDescent="0.25">
      <c r="B65" s="53"/>
      <c r="C65" s="47"/>
      <c r="D65" s="47"/>
      <c r="E65" s="48"/>
      <c r="F65" s="51"/>
      <c r="G65" s="35">
        <f t="shared" si="12"/>
        <v>0</v>
      </c>
      <c r="H65" t="str">
        <f t="shared" si="13"/>
        <v/>
      </c>
      <c r="I65" t="str">
        <f t="shared" si="14"/>
        <v/>
      </c>
      <c r="J65">
        <f t="shared" si="15"/>
        <v>0</v>
      </c>
      <c r="L65" t="str">
        <f t="shared" si="4"/>
        <v/>
      </c>
    </row>
    <row r="66" spans="2:12" x14ac:dyDescent="0.25">
      <c r="B66" s="52"/>
      <c r="C66" s="41"/>
      <c r="D66" s="41"/>
      <c r="E66" s="42"/>
      <c r="F66" s="45"/>
      <c r="G66" s="35">
        <f t="shared" si="12"/>
        <v>0</v>
      </c>
      <c r="H66" t="str">
        <f t="shared" si="13"/>
        <v/>
      </c>
      <c r="I66" t="str">
        <f t="shared" si="14"/>
        <v/>
      </c>
      <c r="J66">
        <f t="shared" si="15"/>
        <v>0</v>
      </c>
      <c r="L66" t="str">
        <f t="shared" si="4"/>
        <v/>
      </c>
    </row>
    <row r="67" spans="2:12" x14ac:dyDescent="0.25">
      <c r="B67" s="53"/>
      <c r="C67" s="47"/>
      <c r="D67" s="47"/>
      <c r="E67" s="48"/>
      <c r="F67" s="51"/>
      <c r="G67" s="35">
        <f t="shared" si="12"/>
        <v>0</v>
      </c>
      <c r="H67" t="str">
        <f t="shared" si="13"/>
        <v/>
      </c>
      <c r="I67" t="str">
        <f t="shared" si="14"/>
        <v/>
      </c>
      <c r="J67">
        <f t="shared" si="15"/>
        <v>0</v>
      </c>
      <c r="L67" t="str">
        <f t="shared" ref="L67:L95" si="16">IF(ISBLANK(B67),"","&lt;tr&gt;&lt;td&gt;"&amp;TEXT(G67,"mmm-dd")&amp;"&lt;/td&gt;&lt;td&gt;"&amp;H67&amp;"&lt;/td&gt;&lt;td&gt;"&amp;I67&amp;"&lt;/td&gt;&lt;td&gt;"&amp;J67&amp;"&lt;/td&gt;&lt;/tr&gt;")</f>
        <v/>
      </c>
    </row>
    <row r="68" spans="2:12" x14ac:dyDescent="0.25">
      <c r="B68" s="52"/>
      <c r="C68" s="41"/>
      <c r="D68" s="41"/>
      <c r="E68" s="42"/>
      <c r="F68" s="45"/>
      <c r="G68" s="35">
        <f t="shared" si="12"/>
        <v>0</v>
      </c>
      <c r="H68" t="str">
        <f t="shared" si="13"/>
        <v/>
      </c>
      <c r="I68" t="str">
        <f t="shared" si="14"/>
        <v/>
      </c>
      <c r="J68">
        <f t="shared" si="15"/>
        <v>0</v>
      </c>
      <c r="L68" t="str">
        <f t="shared" si="16"/>
        <v/>
      </c>
    </row>
    <row r="69" spans="2:12" x14ac:dyDescent="0.25">
      <c r="B69" s="53"/>
      <c r="C69" s="47"/>
      <c r="D69" s="47"/>
      <c r="E69" s="48"/>
      <c r="F69" s="51"/>
      <c r="G69" s="35">
        <f t="shared" si="12"/>
        <v>0</v>
      </c>
      <c r="H69" t="str">
        <f t="shared" si="13"/>
        <v/>
      </c>
      <c r="I69" t="str">
        <f t="shared" si="14"/>
        <v/>
      </c>
      <c r="J69">
        <f t="shared" si="15"/>
        <v>0</v>
      </c>
      <c r="L69" t="str">
        <f t="shared" si="16"/>
        <v/>
      </c>
    </row>
    <row r="70" spans="2:12" x14ac:dyDescent="0.25">
      <c r="B70" s="52"/>
      <c r="C70" s="41"/>
      <c r="D70" s="41"/>
      <c r="E70" s="42"/>
      <c r="F70" s="45"/>
      <c r="G70" s="35">
        <f t="shared" si="12"/>
        <v>0</v>
      </c>
      <c r="H70" t="str">
        <f t="shared" si="13"/>
        <v/>
      </c>
      <c r="I70" t="str">
        <f t="shared" si="14"/>
        <v/>
      </c>
      <c r="J70">
        <f t="shared" si="15"/>
        <v>0</v>
      </c>
      <c r="L70" t="str">
        <f t="shared" si="16"/>
        <v/>
      </c>
    </row>
    <row r="71" spans="2:12" x14ac:dyDescent="0.25">
      <c r="B71" s="53"/>
      <c r="C71" s="47"/>
      <c r="D71" s="47"/>
      <c r="E71" s="48"/>
      <c r="F71" s="51"/>
      <c r="G71" s="35">
        <f t="shared" si="12"/>
        <v>0</v>
      </c>
      <c r="H71" t="str">
        <f t="shared" si="13"/>
        <v/>
      </c>
      <c r="I71" t="str">
        <f t="shared" si="14"/>
        <v/>
      </c>
      <c r="J71">
        <f t="shared" si="15"/>
        <v>0</v>
      </c>
      <c r="L71" t="str">
        <f t="shared" si="16"/>
        <v/>
      </c>
    </row>
    <row r="72" spans="2:12" x14ac:dyDescent="0.25">
      <c r="B72" s="52"/>
      <c r="C72" s="41"/>
      <c r="D72" s="41"/>
      <c r="E72" s="42"/>
      <c r="F72" s="45"/>
      <c r="G72" s="35">
        <f t="shared" si="12"/>
        <v>0</v>
      </c>
      <c r="H72" t="str">
        <f t="shared" si="13"/>
        <v/>
      </c>
      <c r="I72" t="str">
        <f t="shared" si="14"/>
        <v/>
      </c>
      <c r="J72">
        <f t="shared" si="15"/>
        <v>0</v>
      </c>
      <c r="L72" t="str">
        <f t="shared" si="16"/>
        <v/>
      </c>
    </row>
    <row r="73" spans="2:12" x14ac:dyDescent="0.25">
      <c r="B73" s="53"/>
      <c r="C73" s="47"/>
      <c r="D73" s="47"/>
      <c r="E73" s="48"/>
      <c r="F73" s="51"/>
      <c r="G73" s="35">
        <f t="shared" si="12"/>
        <v>0</v>
      </c>
      <c r="H73" t="str">
        <f t="shared" si="13"/>
        <v/>
      </c>
      <c r="I73" t="str">
        <f t="shared" si="14"/>
        <v/>
      </c>
      <c r="J73">
        <f t="shared" si="15"/>
        <v>0</v>
      </c>
      <c r="L73" t="str">
        <f t="shared" si="16"/>
        <v/>
      </c>
    </row>
    <row r="74" spans="2:12" x14ac:dyDescent="0.25">
      <c r="B74" s="52"/>
      <c r="C74" s="41"/>
      <c r="D74" s="41"/>
      <c r="E74" s="42"/>
      <c r="F74" s="45"/>
      <c r="G74" s="35">
        <f t="shared" si="12"/>
        <v>0</v>
      </c>
      <c r="H74" t="str">
        <f t="shared" si="13"/>
        <v/>
      </c>
      <c r="I74" t="str">
        <f t="shared" si="14"/>
        <v/>
      </c>
      <c r="J74">
        <f t="shared" si="15"/>
        <v>0</v>
      </c>
      <c r="L74" t="str">
        <f t="shared" si="16"/>
        <v/>
      </c>
    </row>
    <row r="75" spans="2:12" x14ac:dyDescent="0.25">
      <c r="B75" s="53"/>
      <c r="C75" s="47"/>
      <c r="D75" s="47"/>
      <c r="E75" s="48"/>
      <c r="F75" s="51"/>
      <c r="G75" s="35">
        <f t="shared" si="12"/>
        <v>0</v>
      </c>
      <c r="H75" t="str">
        <f t="shared" si="13"/>
        <v/>
      </c>
      <c r="I75" t="str">
        <f t="shared" si="14"/>
        <v/>
      </c>
      <c r="J75">
        <f t="shared" si="15"/>
        <v>0</v>
      </c>
      <c r="L75" t="str">
        <f t="shared" si="16"/>
        <v/>
      </c>
    </row>
    <row r="76" spans="2:12" x14ac:dyDescent="0.25">
      <c r="B76" s="52"/>
      <c r="C76" s="41"/>
      <c r="D76" s="41"/>
      <c r="E76" s="42"/>
      <c r="F76" s="45"/>
      <c r="G76" s="35">
        <f t="shared" si="12"/>
        <v>0</v>
      </c>
      <c r="H76" t="str">
        <f t="shared" si="13"/>
        <v/>
      </c>
      <c r="I76" t="str">
        <f t="shared" si="14"/>
        <v/>
      </c>
      <c r="J76">
        <f t="shared" si="15"/>
        <v>0</v>
      </c>
      <c r="L76" t="str">
        <f t="shared" si="16"/>
        <v/>
      </c>
    </row>
    <row r="77" spans="2:12" x14ac:dyDescent="0.25">
      <c r="B77" s="53"/>
      <c r="C77" s="47"/>
      <c r="D77" s="47"/>
      <c r="E77" s="48"/>
      <c r="F77" s="51"/>
      <c r="G77" s="35">
        <f t="shared" si="12"/>
        <v>0</v>
      </c>
      <c r="H77" t="str">
        <f t="shared" si="13"/>
        <v/>
      </c>
      <c r="I77" t="str">
        <f t="shared" si="14"/>
        <v/>
      </c>
      <c r="J77">
        <f t="shared" si="15"/>
        <v>0</v>
      </c>
      <c r="L77" t="str">
        <f t="shared" si="16"/>
        <v/>
      </c>
    </row>
    <row r="78" spans="2:12" x14ac:dyDescent="0.25">
      <c r="B78" s="52"/>
      <c r="C78" s="41"/>
      <c r="D78" s="41"/>
      <c r="E78" s="42"/>
      <c r="F78" s="45"/>
      <c r="G78" s="35">
        <f t="shared" si="12"/>
        <v>0</v>
      </c>
      <c r="H78" t="str">
        <f t="shared" si="13"/>
        <v/>
      </c>
      <c r="I78" t="str">
        <f t="shared" si="14"/>
        <v/>
      </c>
      <c r="J78">
        <f t="shared" si="15"/>
        <v>0</v>
      </c>
      <c r="L78" t="str">
        <f t="shared" si="16"/>
        <v/>
      </c>
    </row>
    <row r="79" spans="2:12" x14ac:dyDescent="0.25">
      <c r="B79" s="53"/>
      <c r="C79" s="47"/>
      <c r="D79" s="47"/>
      <c r="E79" s="48"/>
      <c r="F79" s="51"/>
      <c r="G79" s="35">
        <f t="shared" si="12"/>
        <v>0</v>
      </c>
      <c r="H79" t="str">
        <f t="shared" si="13"/>
        <v/>
      </c>
      <c r="I79" t="str">
        <f t="shared" si="14"/>
        <v/>
      </c>
      <c r="J79">
        <f t="shared" si="15"/>
        <v>0</v>
      </c>
      <c r="L79" t="str">
        <f t="shared" si="16"/>
        <v/>
      </c>
    </row>
    <row r="80" spans="2:12" x14ac:dyDescent="0.25">
      <c r="B80" s="52"/>
      <c r="C80" s="41"/>
      <c r="D80" s="41"/>
      <c r="E80" s="42"/>
      <c r="F80" s="45"/>
      <c r="G80" s="35">
        <f t="shared" si="12"/>
        <v>0</v>
      </c>
      <c r="H80" t="str">
        <f t="shared" si="13"/>
        <v/>
      </c>
      <c r="I80" t="str">
        <f t="shared" si="14"/>
        <v/>
      </c>
      <c r="J80">
        <f t="shared" si="15"/>
        <v>0</v>
      </c>
      <c r="L80" t="str">
        <f t="shared" si="16"/>
        <v/>
      </c>
    </row>
    <row r="81" spans="2:12" x14ac:dyDescent="0.25">
      <c r="B81" s="53"/>
      <c r="C81" s="47"/>
      <c r="D81" s="47"/>
      <c r="E81" s="48"/>
      <c r="F81" s="51"/>
      <c r="G81" s="35">
        <f t="shared" si="12"/>
        <v>0</v>
      </c>
      <c r="H81" t="str">
        <f t="shared" si="13"/>
        <v/>
      </c>
      <c r="I81" t="str">
        <f t="shared" si="14"/>
        <v/>
      </c>
      <c r="J81">
        <f t="shared" si="15"/>
        <v>0</v>
      </c>
      <c r="L81" t="str">
        <f t="shared" si="16"/>
        <v/>
      </c>
    </row>
    <row r="82" spans="2:12" x14ac:dyDescent="0.25">
      <c r="B82" s="52"/>
      <c r="C82" s="41"/>
      <c r="D82" s="41"/>
      <c r="E82" s="42"/>
      <c r="F82" s="45"/>
      <c r="G82" s="35">
        <f t="shared" si="12"/>
        <v>0</v>
      </c>
      <c r="H82" t="str">
        <f t="shared" si="13"/>
        <v/>
      </c>
      <c r="I82" t="str">
        <f t="shared" si="14"/>
        <v/>
      </c>
      <c r="J82">
        <f t="shared" si="15"/>
        <v>0</v>
      </c>
      <c r="L82" t="str">
        <f t="shared" si="16"/>
        <v/>
      </c>
    </row>
    <row r="83" spans="2:12" x14ac:dyDescent="0.25">
      <c r="B83" s="53"/>
      <c r="C83" s="47"/>
      <c r="D83" s="47"/>
      <c r="E83" s="48"/>
      <c r="F83" s="51"/>
      <c r="G83" s="35">
        <f t="shared" si="12"/>
        <v>0</v>
      </c>
      <c r="H83" t="str">
        <f t="shared" si="13"/>
        <v/>
      </c>
      <c r="I83" t="str">
        <f t="shared" si="14"/>
        <v/>
      </c>
      <c r="J83">
        <f t="shared" si="15"/>
        <v>0</v>
      </c>
      <c r="L83" t="str">
        <f t="shared" si="16"/>
        <v/>
      </c>
    </row>
    <row r="84" spans="2:12" x14ac:dyDescent="0.25">
      <c r="B84" s="52"/>
      <c r="C84" s="41"/>
      <c r="D84" s="41"/>
      <c r="E84" s="42"/>
      <c r="F84" s="45"/>
      <c r="G84" s="35">
        <f t="shared" si="12"/>
        <v>0</v>
      </c>
      <c r="H84" t="str">
        <f t="shared" si="13"/>
        <v/>
      </c>
      <c r="I84" t="str">
        <f t="shared" si="14"/>
        <v/>
      </c>
      <c r="J84">
        <f t="shared" si="15"/>
        <v>0</v>
      </c>
      <c r="L84" t="str">
        <f t="shared" si="16"/>
        <v/>
      </c>
    </row>
    <row r="85" spans="2:12" x14ac:dyDescent="0.25">
      <c r="B85" s="53"/>
      <c r="C85" s="47"/>
      <c r="D85" s="47"/>
      <c r="E85" s="48"/>
      <c r="F85" s="51"/>
      <c r="G85" s="35">
        <f t="shared" si="12"/>
        <v>0</v>
      </c>
      <c r="H85" t="str">
        <f t="shared" si="13"/>
        <v/>
      </c>
      <c r="I85" t="str">
        <f t="shared" si="14"/>
        <v/>
      </c>
      <c r="J85">
        <f t="shared" si="15"/>
        <v>0</v>
      </c>
      <c r="L85" t="str">
        <f t="shared" si="16"/>
        <v/>
      </c>
    </row>
    <row r="86" spans="2:12" x14ac:dyDescent="0.25">
      <c r="B86" s="52"/>
      <c r="C86" s="41"/>
      <c r="D86" s="41"/>
      <c r="E86" s="42"/>
      <c r="F86" s="45"/>
      <c r="G86" s="35">
        <f t="shared" si="12"/>
        <v>0</v>
      </c>
      <c r="H86" t="str">
        <f t="shared" si="13"/>
        <v/>
      </c>
      <c r="I86" t="str">
        <f t="shared" si="14"/>
        <v/>
      </c>
      <c r="J86">
        <f t="shared" si="15"/>
        <v>0</v>
      </c>
      <c r="L86" t="str">
        <f t="shared" si="16"/>
        <v/>
      </c>
    </row>
    <row r="87" spans="2:12" x14ac:dyDescent="0.25">
      <c r="B87" s="53"/>
      <c r="C87" s="47"/>
      <c r="D87" s="47"/>
      <c r="E87" s="48"/>
      <c r="F87" s="51"/>
      <c r="G87" s="35">
        <f t="shared" si="12"/>
        <v>0</v>
      </c>
      <c r="H87" t="str">
        <f t="shared" si="13"/>
        <v/>
      </c>
      <c r="I87" t="str">
        <f t="shared" si="14"/>
        <v/>
      </c>
      <c r="J87">
        <f t="shared" si="15"/>
        <v>0</v>
      </c>
      <c r="L87" t="str">
        <f t="shared" si="16"/>
        <v/>
      </c>
    </row>
    <row r="88" spans="2:12" x14ac:dyDescent="0.25">
      <c r="B88" s="52"/>
      <c r="C88" s="41"/>
      <c r="D88" s="41"/>
      <c r="E88" s="42"/>
      <c r="F88" s="45"/>
      <c r="G88" s="35">
        <f t="shared" si="12"/>
        <v>0</v>
      </c>
      <c r="H88" t="str">
        <f t="shared" si="13"/>
        <v/>
      </c>
      <c r="I88" t="str">
        <f t="shared" si="14"/>
        <v/>
      </c>
      <c r="J88">
        <f t="shared" si="15"/>
        <v>0</v>
      </c>
      <c r="L88" t="str">
        <f t="shared" si="16"/>
        <v/>
      </c>
    </row>
    <row r="89" spans="2:12" x14ac:dyDescent="0.25">
      <c r="B89" s="53"/>
      <c r="C89" s="47"/>
      <c r="D89" s="47"/>
      <c r="E89" s="48"/>
      <c r="F89" s="51"/>
      <c r="G89" s="35">
        <f t="shared" si="12"/>
        <v>0</v>
      </c>
      <c r="H89" t="str">
        <f t="shared" si="13"/>
        <v/>
      </c>
      <c r="I89" t="str">
        <f t="shared" si="14"/>
        <v/>
      </c>
      <c r="J89">
        <f t="shared" si="15"/>
        <v>0</v>
      </c>
      <c r="L89" t="str">
        <f t="shared" si="16"/>
        <v/>
      </c>
    </row>
    <row r="90" spans="2:12" x14ac:dyDescent="0.25">
      <c r="B90" s="52"/>
      <c r="C90" s="41"/>
      <c r="D90" s="41"/>
      <c r="E90" s="42"/>
      <c r="F90" s="45"/>
      <c r="G90" s="35">
        <f t="shared" si="12"/>
        <v>0</v>
      </c>
      <c r="H90" t="str">
        <f t="shared" si="13"/>
        <v/>
      </c>
      <c r="I90" t="str">
        <f t="shared" si="14"/>
        <v/>
      </c>
      <c r="J90">
        <f t="shared" si="15"/>
        <v>0</v>
      </c>
      <c r="L90" t="str">
        <f t="shared" si="16"/>
        <v/>
      </c>
    </row>
    <row r="91" spans="2:12" x14ac:dyDescent="0.25">
      <c r="B91" s="53"/>
      <c r="C91" s="47"/>
      <c r="D91" s="47"/>
      <c r="E91" s="48"/>
      <c r="F91" s="51"/>
      <c r="G91" s="35">
        <f t="shared" si="12"/>
        <v>0</v>
      </c>
      <c r="H91" t="str">
        <f t="shared" si="13"/>
        <v/>
      </c>
      <c r="I91" t="str">
        <f t="shared" si="14"/>
        <v/>
      </c>
      <c r="J91">
        <f t="shared" si="15"/>
        <v>0</v>
      </c>
      <c r="L91" t="str">
        <f t="shared" si="16"/>
        <v/>
      </c>
    </row>
    <row r="92" spans="2:12" x14ac:dyDescent="0.25">
      <c r="B92" s="52"/>
      <c r="C92" s="41"/>
      <c r="D92" s="41"/>
      <c r="E92" s="42"/>
      <c r="F92" s="45"/>
      <c r="G92" s="35">
        <f t="shared" si="12"/>
        <v>0</v>
      </c>
      <c r="H92" t="str">
        <f t="shared" si="13"/>
        <v/>
      </c>
      <c r="I92" t="str">
        <f t="shared" si="14"/>
        <v/>
      </c>
      <c r="J92">
        <f t="shared" si="15"/>
        <v>0</v>
      </c>
      <c r="L92" t="str">
        <f t="shared" si="16"/>
        <v/>
      </c>
    </row>
    <row r="93" spans="2:12" x14ac:dyDescent="0.25">
      <c r="B93" s="53"/>
      <c r="C93" s="47"/>
      <c r="D93" s="47"/>
      <c r="E93" s="48"/>
      <c r="F93" s="51"/>
      <c r="G93" s="35">
        <f t="shared" si="12"/>
        <v>0</v>
      </c>
      <c r="H93" t="str">
        <f t="shared" si="13"/>
        <v/>
      </c>
      <c r="I93" t="str">
        <f t="shared" si="14"/>
        <v/>
      </c>
      <c r="J93">
        <f t="shared" si="15"/>
        <v>0</v>
      </c>
      <c r="L93" t="str">
        <f t="shared" si="16"/>
        <v/>
      </c>
    </row>
    <row r="94" spans="2:12" x14ac:dyDescent="0.25">
      <c r="B94" s="52"/>
      <c r="C94" s="41"/>
      <c r="D94" s="41"/>
      <c r="E94" s="42"/>
      <c r="F94" s="45"/>
      <c r="G94" s="35">
        <f t="shared" si="12"/>
        <v>0</v>
      </c>
      <c r="H94" t="str">
        <f t="shared" si="13"/>
        <v/>
      </c>
      <c r="I94" t="str">
        <f t="shared" si="14"/>
        <v/>
      </c>
      <c r="J94">
        <f t="shared" si="15"/>
        <v>0</v>
      </c>
      <c r="L94" t="str">
        <f t="shared" si="16"/>
        <v/>
      </c>
    </row>
    <row r="95" spans="2:12" x14ac:dyDescent="0.25">
      <c r="B95" s="53"/>
      <c r="C95" s="47"/>
      <c r="D95" s="47"/>
      <c r="E95" s="48"/>
      <c r="F95" s="51"/>
      <c r="G95" s="35">
        <f t="shared" si="12"/>
        <v>0</v>
      </c>
      <c r="H95" t="str">
        <f t="shared" si="13"/>
        <v/>
      </c>
      <c r="I95" t="str">
        <f t="shared" si="14"/>
        <v/>
      </c>
      <c r="J95">
        <f t="shared" si="15"/>
        <v>0</v>
      </c>
      <c r="L95" t="str">
        <f t="shared" si="16"/>
        <v/>
      </c>
    </row>
  </sheetData>
  <conditionalFormatting sqref="B41:F41">
    <cfRule type="expression" dxfId="8" priority="9">
      <formula>IF($B41=$B40,0,1)</formula>
    </cfRule>
  </conditionalFormatting>
  <conditionalFormatting sqref="B43:B95 D43:E95">
    <cfRule type="expression" dxfId="7" priority="18">
      <formula>IF($B43=$B42,0,1)</formula>
    </cfRule>
  </conditionalFormatting>
  <conditionalFormatting sqref="B42 D42:E42">
    <cfRule type="expression" dxfId="6" priority="19">
      <formula>IF($B42=$B1048568,0,1)</formula>
    </cfRule>
  </conditionalFormatting>
  <conditionalFormatting sqref="F43:F95">
    <cfRule type="expression" dxfId="5" priority="16">
      <formula>IF($B43=$B42,0,1)</formula>
    </cfRule>
  </conditionalFormatting>
  <conditionalFormatting sqref="F42">
    <cfRule type="expression" dxfId="4" priority="17">
      <formula>IF($B42=$B1048568,0,1)</formula>
    </cfRule>
  </conditionalFormatting>
  <conditionalFormatting sqref="B15:B40 D15:E40">
    <cfRule type="expression" dxfId="3" priority="11">
      <formula>IF($B15=$B14,0,1)</formula>
    </cfRule>
  </conditionalFormatting>
  <conditionalFormatting sqref="F15:F40">
    <cfRule type="expression" dxfId="2" priority="10">
      <formula>IF($B15=$B14,0,1)</formula>
    </cfRule>
  </conditionalFormatting>
  <conditionalFormatting sqref="F6:F14">
    <cfRule type="expression" dxfId="1" priority="4">
      <formula>IF($B6=$B5,0,1)</formula>
    </cfRule>
  </conditionalFormatting>
  <conditionalFormatting sqref="B2:E5">
    <cfRule type="expression" dxfId="0" priority="1">
      <formula>IF($B2=$B1,0,1)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0"/>
  <sheetViews>
    <sheetView topLeftCell="E1" workbookViewId="0">
      <selection activeCell="L30" sqref="L30"/>
    </sheetView>
  </sheetViews>
  <sheetFormatPr defaultRowHeight="15" x14ac:dyDescent="0.25"/>
  <cols>
    <col min="4" max="4" width="22.42578125" bestFit="1" customWidth="1"/>
    <col min="12" max="12" width="54.5703125" customWidth="1"/>
  </cols>
  <sheetData>
    <row r="1" spans="2:12" x14ac:dyDescent="0.25">
      <c r="B1" t="s">
        <v>147</v>
      </c>
      <c r="D1" t="s">
        <v>137</v>
      </c>
      <c r="E1" t="s">
        <v>138</v>
      </c>
      <c r="F1" t="s">
        <v>150</v>
      </c>
      <c r="G1" t="s">
        <v>177</v>
      </c>
      <c r="H1" t="s">
        <v>178</v>
      </c>
      <c r="I1" t="s">
        <v>179</v>
      </c>
      <c r="J1" t="s">
        <v>180</v>
      </c>
    </row>
    <row r="2" spans="2:12" x14ac:dyDescent="0.25">
      <c r="B2" s="40">
        <v>43809</v>
      </c>
      <c r="C2" s="41" t="s">
        <v>154</v>
      </c>
      <c r="D2" s="42" t="s">
        <v>445</v>
      </c>
      <c r="E2" s="43" t="s">
        <v>446</v>
      </c>
      <c r="G2" s="35">
        <f t="shared" ref="G2:G17" si="0">B2</f>
        <v>43809</v>
      </c>
      <c r="H2" t="str">
        <f t="shared" ref="H2:H17" si="1">SUBSTITUTE(D2,CHAR(10),"&lt;br&gt;")</f>
        <v>Bryant @ Fordham</v>
      </c>
      <c r="I2" t="str">
        <f t="shared" ref="I2:I17" si="2">SUBSTITUTE(E2,CHAR(10),"&lt;br&gt;")</f>
        <v>Bryant +6.5</v>
      </c>
      <c r="J2">
        <f>F2</f>
        <v>0</v>
      </c>
      <c r="L2" t="str">
        <f>"&lt;tr&gt;&lt;td&gt;"&amp;TEXT(G2,"mmm-dd")&amp;"&lt;/td&gt;&lt;td&gt;"&amp;H2&amp;"&lt;/td&gt;&lt;td&gt;"&amp;I2&amp;"&lt;/td&gt;&lt;/tr&gt;"</f>
        <v>&lt;tr&gt;&lt;td&gt;Dec-10&lt;/td&gt;&lt;td&gt;Bryant @ Fordham&lt;/td&gt;&lt;td&gt;Bryant +6.5&lt;/td&gt;&lt;/tr&gt;</v>
      </c>
    </row>
    <row r="3" spans="2:12" x14ac:dyDescent="0.25">
      <c r="B3" s="46">
        <v>43809</v>
      </c>
      <c r="C3" s="47" t="s">
        <v>154</v>
      </c>
      <c r="D3" s="48" t="s">
        <v>447</v>
      </c>
      <c r="E3" s="49" t="s">
        <v>448</v>
      </c>
      <c r="G3" s="35">
        <f t="shared" si="0"/>
        <v>43809</v>
      </c>
      <c r="H3" t="str">
        <f t="shared" si="1"/>
        <v>Albany (NY) @ Boston College</v>
      </c>
      <c r="I3" t="str">
        <f t="shared" si="2"/>
        <v>Albany (NY) +6</v>
      </c>
      <c r="J3">
        <f t="shared" ref="J3:J17" si="3">F3</f>
        <v>0</v>
      </c>
      <c r="L3" t="str">
        <f t="shared" ref="L3:L17" si="4">"&lt;tr&gt;&lt;td&gt;"&amp;TEXT(G3,"mmm-dd")&amp;"&lt;/td&gt;&lt;td&gt;"&amp;H3&amp;"&lt;/td&gt;&lt;td&gt;"&amp;I3&amp;"&lt;/td&gt;&lt;/tr&gt;"</f>
        <v>&lt;tr&gt;&lt;td&gt;Dec-10&lt;/td&gt;&lt;td&gt;Albany (NY) @ Boston College&lt;/td&gt;&lt;td&gt;Albany (NY) +6&lt;/td&gt;&lt;/tr&gt;</v>
      </c>
    </row>
    <row r="4" spans="2:12" x14ac:dyDescent="0.25">
      <c r="B4" s="40">
        <v>43809</v>
      </c>
      <c r="C4" s="41" t="s">
        <v>154</v>
      </c>
      <c r="D4" s="42" t="s">
        <v>449</v>
      </c>
      <c r="E4" s="43" t="s">
        <v>450</v>
      </c>
      <c r="G4" s="35">
        <f t="shared" si="0"/>
        <v>43809</v>
      </c>
      <c r="H4" t="str">
        <f t="shared" si="1"/>
        <v>Coppin State @ Davidson</v>
      </c>
      <c r="I4" t="str">
        <f t="shared" si="2"/>
        <v>Coppin State +16.5</v>
      </c>
      <c r="J4">
        <f t="shared" si="3"/>
        <v>0</v>
      </c>
      <c r="L4" t="str">
        <f t="shared" si="4"/>
        <v>&lt;tr&gt;&lt;td&gt;Dec-10&lt;/td&gt;&lt;td&gt;Coppin State @ Davidson&lt;/td&gt;&lt;td&gt;Coppin State +16.5&lt;/td&gt;&lt;/tr&gt;</v>
      </c>
    </row>
    <row r="5" spans="2:12" x14ac:dyDescent="0.25">
      <c r="B5" s="46">
        <v>43809</v>
      </c>
      <c r="C5" s="47" t="s">
        <v>154</v>
      </c>
      <c r="D5" s="48" t="s">
        <v>449</v>
      </c>
      <c r="E5" s="49" t="s">
        <v>451</v>
      </c>
      <c r="G5" s="35">
        <f t="shared" si="0"/>
        <v>43809</v>
      </c>
      <c r="H5" t="str">
        <f t="shared" si="1"/>
        <v>Coppin State @ Davidson</v>
      </c>
      <c r="I5" t="str">
        <f t="shared" si="2"/>
        <v>Under 148</v>
      </c>
      <c r="J5">
        <f t="shared" si="3"/>
        <v>0</v>
      </c>
      <c r="L5" t="str">
        <f t="shared" si="4"/>
        <v>&lt;tr&gt;&lt;td&gt;Dec-10&lt;/td&gt;&lt;td&gt;Coppin State @ Davidson&lt;/td&gt;&lt;td&gt;Under 148&lt;/td&gt;&lt;/tr&gt;</v>
      </c>
    </row>
    <row r="6" spans="2:12" x14ac:dyDescent="0.25">
      <c r="B6" s="40">
        <v>43809</v>
      </c>
      <c r="C6" s="41" t="s">
        <v>154</v>
      </c>
      <c r="D6" s="42" t="s">
        <v>452</v>
      </c>
      <c r="E6" s="43" t="s">
        <v>453</v>
      </c>
      <c r="G6" s="35">
        <f t="shared" si="0"/>
        <v>43809</v>
      </c>
      <c r="H6" t="str">
        <f t="shared" si="1"/>
        <v>Maryland @ Penn State</v>
      </c>
      <c r="I6" t="str">
        <f t="shared" si="2"/>
        <v>Maryland -1</v>
      </c>
      <c r="J6">
        <f t="shared" si="3"/>
        <v>0</v>
      </c>
      <c r="L6" t="str">
        <f t="shared" si="4"/>
        <v>&lt;tr&gt;&lt;td&gt;Dec-10&lt;/td&gt;&lt;td&gt;Maryland @ Penn State&lt;/td&gt;&lt;td&gt;Maryland -1&lt;/td&gt;&lt;/tr&gt;</v>
      </c>
    </row>
    <row r="7" spans="2:12" x14ac:dyDescent="0.25">
      <c r="B7" s="46">
        <v>43809</v>
      </c>
      <c r="C7" s="47" t="s">
        <v>154</v>
      </c>
      <c r="D7" s="48" t="s">
        <v>454</v>
      </c>
      <c r="E7" s="49" t="s">
        <v>455</v>
      </c>
      <c r="G7" s="35">
        <f t="shared" si="0"/>
        <v>43809</v>
      </c>
      <c r="H7" t="str">
        <f t="shared" si="1"/>
        <v>Saint Joseph's @ Temple</v>
      </c>
      <c r="I7" t="str">
        <f t="shared" si="2"/>
        <v>Under 145.5</v>
      </c>
      <c r="J7">
        <f t="shared" si="3"/>
        <v>0</v>
      </c>
      <c r="L7" t="str">
        <f t="shared" si="4"/>
        <v>&lt;tr&gt;&lt;td&gt;Dec-10&lt;/td&gt;&lt;td&gt;Saint Joseph's @ Temple&lt;/td&gt;&lt;td&gt;Under 145.5&lt;/td&gt;&lt;/tr&gt;</v>
      </c>
    </row>
    <row r="8" spans="2:12" x14ac:dyDescent="0.25">
      <c r="B8" s="40">
        <v>43809</v>
      </c>
      <c r="C8" s="41" t="s">
        <v>154</v>
      </c>
      <c r="D8" s="42" t="s">
        <v>456</v>
      </c>
      <c r="E8" s="43" t="s">
        <v>457</v>
      </c>
      <c r="G8" s="35">
        <f t="shared" si="0"/>
        <v>43809</v>
      </c>
      <c r="H8" t="str">
        <f t="shared" si="1"/>
        <v>Louisville @ Texas Tech</v>
      </c>
      <c r="I8" t="str">
        <f t="shared" si="2"/>
        <v>Over 130</v>
      </c>
      <c r="J8">
        <f t="shared" si="3"/>
        <v>0</v>
      </c>
      <c r="L8" t="str">
        <f t="shared" si="4"/>
        <v>&lt;tr&gt;&lt;td&gt;Dec-10&lt;/td&gt;&lt;td&gt;Louisville @ Texas Tech&lt;/td&gt;&lt;td&gt;Over 130&lt;/td&gt;&lt;/tr&gt;</v>
      </c>
    </row>
    <row r="9" spans="2:12" x14ac:dyDescent="0.25">
      <c r="B9" s="46">
        <v>43809</v>
      </c>
      <c r="C9" s="47" t="s">
        <v>154</v>
      </c>
      <c r="D9" s="48" t="s">
        <v>458</v>
      </c>
      <c r="E9" s="49" t="s">
        <v>459</v>
      </c>
      <c r="G9" s="35">
        <f t="shared" si="0"/>
        <v>43809</v>
      </c>
      <c r="H9" t="str">
        <f t="shared" si="1"/>
        <v>Maryland-Baltimore County @ Towson</v>
      </c>
      <c r="I9" t="str">
        <f t="shared" si="2"/>
        <v>Maryland-Baltimore County +9.5</v>
      </c>
      <c r="J9">
        <f t="shared" si="3"/>
        <v>0</v>
      </c>
      <c r="L9" t="str">
        <f t="shared" si="4"/>
        <v>&lt;tr&gt;&lt;td&gt;Dec-10&lt;/td&gt;&lt;td&gt;Maryland-Baltimore County @ Towson&lt;/td&gt;&lt;td&gt;Maryland-Baltimore County +9.5&lt;/td&gt;&lt;/tr&gt;</v>
      </c>
    </row>
    <row r="10" spans="2:12" x14ac:dyDescent="0.25">
      <c r="B10" s="40">
        <v>43809</v>
      </c>
      <c r="C10" s="41" t="s">
        <v>154</v>
      </c>
      <c r="D10" s="42" t="s">
        <v>458</v>
      </c>
      <c r="E10" s="43" t="s">
        <v>209</v>
      </c>
      <c r="G10" s="35">
        <f t="shared" si="0"/>
        <v>43809</v>
      </c>
      <c r="H10" t="str">
        <f t="shared" si="1"/>
        <v>Maryland-Baltimore County @ Towson</v>
      </c>
      <c r="I10" t="str">
        <f t="shared" si="2"/>
        <v>Over 127.5</v>
      </c>
      <c r="J10">
        <f t="shared" si="3"/>
        <v>0</v>
      </c>
      <c r="L10" t="str">
        <f t="shared" si="4"/>
        <v>&lt;tr&gt;&lt;td&gt;Dec-10&lt;/td&gt;&lt;td&gt;Maryland-Baltimore County @ Towson&lt;/td&gt;&lt;td&gt;Over 127.5&lt;/td&gt;&lt;/tr&gt;</v>
      </c>
    </row>
    <row r="11" spans="2:12" x14ac:dyDescent="0.25">
      <c r="B11" s="46">
        <v>43809</v>
      </c>
      <c r="C11" s="47" t="s">
        <v>154</v>
      </c>
      <c r="D11" s="48" t="s">
        <v>460</v>
      </c>
      <c r="E11" s="49" t="s">
        <v>461</v>
      </c>
      <c r="G11" s="35">
        <f t="shared" si="0"/>
        <v>43809</v>
      </c>
      <c r="H11" t="str">
        <f t="shared" si="1"/>
        <v>Detroit Mercy @ Notre Dame</v>
      </c>
      <c r="I11" t="str">
        <f t="shared" si="2"/>
        <v>Detroit Mercy +20.5</v>
      </c>
      <c r="J11">
        <f t="shared" si="3"/>
        <v>0</v>
      </c>
      <c r="L11" t="str">
        <f t="shared" si="4"/>
        <v>&lt;tr&gt;&lt;td&gt;Dec-10&lt;/td&gt;&lt;td&gt;Detroit Mercy @ Notre Dame&lt;/td&gt;&lt;td&gt;Detroit Mercy +20.5&lt;/td&gt;&lt;/tr&gt;</v>
      </c>
    </row>
    <row r="12" spans="2:12" x14ac:dyDescent="0.25">
      <c r="B12" s="40">
        <v>43809</v>
      </c>
      <c r="C12" s="41" t="s">
        <v>154</v>
      </c>
      <c r="D12" s="42" t="s">
        <v>462</v>
      </c>
      <c r="E12" s="43" t="s">
        <v>463</v>
      </c>
      <c r="G12" s="35">
        <f t="shared" si="0"/>
        <v>43809</v>
      </c>
      <c r="H12" t="str">
        <f t="shared" si="1"/>
        <v>Missouri-Kansas City @ McNeese State</v>
      </c>
      <c r="I12" t="str">
        <f t="shared" si="2"/>
        <v>Missouri-Kansas City +0</v>
      </c>
      <c r="J12">
        <f t="shared" si="3"/>
        <v>0</v>
      </c>
      <c r="L12" t="str">
        <f t="shared" si="4"/>
        <v>&lt;tr&gt;&lt;td&gt;Dec-10&lt;/td&gt;&lt;td&gt;Missouri-Kansas City @ McNeese State&lt;/td&gt;&lt;td&gt;Missouri-Kansas City +0&lt;/td&gt;&lt;/tr&gt;</v>
      </c>
    </row>
    <row r="13" spans="2:12" x14ac:dyDescent="0.25">
      <c r="B13" s="46">
        <v>43809</v>
      </c>
      <c r="C13" s="47" t="s">
        <v>154</v>
      </c>
      <c r="D13" s="48" t="s">
        <v>462</v>
      </c>
      <c r="E13" s="49" t="s">
        <v>239</v>
      </c>
      <c r="G13" s="35">
        <f t="shared" si="0"/>
        <v>43809</v>
      </c>
      <c r="H13" t="str">
        <f t="shared" si="1"/>
        <v>Missouri-Kansas City @ McNeese State</v>
      </c>
      <c r="I13" t="str">
        <f t="shared" si="2"/>
        <v>Over 139</v>
      </c>
      <c r="J13">
        <f t="shared" si="3"/>
        <v>0</v>
      </c>
      <c r="L13" t="str">
        <f t="shared" si="4"/>
        <v>&lt;tr&gt;&lt;td&gt;Dec-10&lt;/td&gt;&lt;td&gt;Missouri-Kansas City @ McNeese State&lt;/td&gt;&lt;td&gt;Over 139&lt;/td&gt;&lt;/tr&gt;</v>
      </c>
    </row>
    <row r="14" spans="2:12" x14ac:dyDescent="0.25">
      <c r="B14" s="40">
        <v>43809</v>
      </c>
      <c r="C14" s="41" t="s">
        <v>154</v>
      </c>
      <c r="D14" s="42" t="s">
        <v>464</v>
      </c>
      <c r="E14" s="43" t="s">
        <v>465</v>
      </c>
      <c r="G14" s="35">
        <f t="shared" si="0"/>
        <v>43809</v>
      </c>
      <c r="H14" t="str">
        <f t="shared" si="1"/>
        <v>Green Bay @ Central Florida</v>
      </c>
      <c r="I14" t="str">
        <f t="shared" si="2"/>
        <v>Under 157.5</v>
      </c>
      <c r="J14">
        <f t="shared" si="3"/>
        <v>0</v>
      </c>
      <c r="L14" t="str">
        <f t="shared" si="4"/>
        <v>&lt;tr&gt;&lt;td&gt;Dec-10&lt;/td&gt;&lt;td&gt;Green Bay @ Central Florida&lt;/td&gt;&lt;td&gt;Under 157.5&lt;/td&gt;&lt;/tr&gt;</v>
      </c>
    </row>
    <row r="15" spans="2:12" x14ac:dyDescent="0.25">
      <c r="B15" s="46">
        <v>43809</v>
      </c>
      <c r="C15" s="47" t="s">
        <v>154</v>
      </c>
      <c r="D15" s="48" t="s">
        <v>466</v>
      </c>
      <c r="E15" s="49" t="s">
        <v>467</v>
      </c>
      <c r="G15" s="35">
        <f t="shared" si="0"/>
        <v>43809</v>
      </c>
      <c r="H15" t="str">
        <f t="shared" si="1"/>
        <v>Grambling @ Louisiana-Monroe</v>
      </c>
      <c r="I15" t="str">
        <f t="shared" si="2"/>
        <v>Grambling +6.5</v>
      </c>
      <c r="J15">
        <f t="shared" si="3"/>
        <v>0</v>
      </c>
      <c r="L15" t="str">
        <f t="shared" si="4"/>
        <v>&lt;tr&gt;&lt;td&gt;Dec-10&lt;/td&gt;&lt;td&gt;Grambling @ Louisiana-Monroe&lt;/td&gt;&lt;td&gt;Grambling +6.5&lt;/td&gt;&lt;/tr&gt;</v>
      </c>
    </row>
    <row r="16" spans="2:12" x14ac:dyDescent="0.25">
      <c r="B16" s="40">
        <v>43809</v>
      </c>
      <c r="C16" s="41" t="s">
        <v>154</v>
      </c>
      <c r="D16" s="42" t="s">
        <v>466</v>
      </c>
      <c r="E16" s="43" t="s">
        <v>4</v>
      </c>
      <c r="G16" s="35">
        <f t="shared" si="0"/>
        <v>43809</v>
      </c>
      <c r="H16" t="str">
        <f t="shared" si="1"/>
        <v>Grambling @ Louisiana-Monroe</v>
      </c>
      <c r="I16" t="str">
        <f t="shared" si="2"/>
        <v>Over 136.5</v>
      </c>
      <c r="J16">
        <f t="shared" si="3"/>
        <v>0</v>
      </c>
      <c r="L16" t="str">
        <f t="shared" si="4"/>
        <v>&lt;tr&gt;&lt;td&gt;Dec-10&lt;/td&gt;&lt;td&gt;Grambling @ Louisiana-Monroe&lt;/td&gt;&lt;td&gt;Over 136.5&lt;/td&gt;&lt;/tr&gt;</v>
      </c>
    </row>
    <row r="17" spans="2:12" x14ac:dyDescent="0.25">
      <c r="B17" s="46">
        <v>43809</v>
      </c>
      <c r="C17" s="47" t="s">
        <v>154</v>
      </c>
      <c r="D17" s="48" t="s">
        <v>468</v>
      </c>
      <c r="E17" s="49" t="s">
        <v>469</v>
      </c>
      <c r="G17" s="35">
        <f t="shared" si="0"/>
        <v>43809</v>
      </c>
      <c r="H17" t="str">
        <f t="shared" si="1"/>
        <v>Milwaukee @ Kansas</v>
      </c>
      <c r="I17" t="str">
        <f t="shared" si="2"/>
        <v>Milwaukee +26</v>
      </c>
      <c r="J17">
        <f t="shared" si="3"/>
        <v>0</v>
      </c>
      <c r="L17" t="str">
        <f t="shared" si="4"/>
        <v>&lt;tr&gt;&lt;td&gt;Dec-10&lt;/td&gt;&lt;td&gt;Milwaukee @ Kansas&lt;/td&gt;&lt;td&gt;Milwaukee +26&lt;/td&gt;&lt;/tr&gt;</v>
      </c>
    </row>
    <row r="18" spans="2:12" x14ac:dyDescent="0.25">
      <c r="B18" s="40">
        <v>43809</v>
      </c>
      <c r="C18" s="41" t="s">
        <v>154</v>
      </c>
      <c r="D18" s="42" t="s">
        <v>468</v>
      </c>
      <c r="E18" s="43" t="s">
        <v>470</v>
      </c>
      <c r="G18" s="35">
        <f t="shared" ref="G18:G28" si="5">B18</f>
        <v>43809</v>
      </c>
      <c r="H18" t="str">
        <f t="shared" ref="H18:H28" si="6">SUBSTITUTE(D18,CHAR(10),"&lt;br&gt;")</f>
        <v>Milwaukee @ Kansas</v>
      </c>
      <c r="I18" t="str">
        <f t="shared" ref="I18:I28" si="7">SUBSTITUTE(E18,CHAR(10),"&lt;br&gt;")</f>
        <v>Over 138</v>
      </c>
      <c r="J18">
        <f t="shared" ref="J18:J28" si="8">F18</f>
        <v>0</v>
      </c>
      <c r="L18" t="str">
        <f t="shared" ref="L18:L28" si="9">"&lt;tr&gt;&lt;td&gt;"&amp;TEXT(G18,"mmm-dd")&amp;"&lt;/td&gt;&lt;td&gt;"&amp;H18&amp;"&lt;/td&gt;&lt;td&gt;"&amp;I18&amp;"&lt;/td&gt;&lt;/tr&gt;"</f>
        <v>&lt;tr&gt;&lt;td&gt;Dec-10&lt;/td&gt;&lt;td&gt;Milwaukee @ Kansas&lt;/td&gt;&lt;td&gt;Over 138&lt;/td&gt;&lt;/tr&gt;</v>
      </c>
    </row>
    <row r="19" spans="2:12" x14ac:dyDescent="0.25">
      <c r="B19" s="46">
        <v>43809</v>
      </c>
      <c r="C19" s="47" t="s">
        <v>154</v>
      </c>
      <c r="D19" s="48" t="s">
        <v>471</v>
      </c>
      <c r="E19" s="49" t="s">
        <v>472</v>
      </c>
      <c r="G19" s="35">
        <f t="shared" si="5"/>
        <v>43809</v>
      </c>
      <c r="H19" t="str">
        <f t="shared" si="6"/>
        <v>Indiana @ Connecticut</v>
      </c>
      <c r="I19" t="str">
        <f t="shared" si="7"/>
        <v>Indiana -3</v>
      </c>
      <c r="J19">
        <f t="shared" si="8"/>
        <v>0</v>
      </c>
      <c r="L19" t="str">
        <f t="shared" si="9"/>
        <v>&lt;tr&gt;&lt;td&gt;Dec-10&lt;/td&gt;&lt;td&gt;Indiana @ Connecticut&lt;/td&gt;&lt;td&gt;Indiana -3&lt;/td&gt;&lt;/tr&gt;</v>
      </c>
    </row>
    <row r="20" spans="2:12" x14ac:dyDescent="0.25">
      <c r="B20" s="40">
        <v>43809</v>
      </c>
      <c r="C20" s="41" t="s">
        <v>154</v>
      </c>
      <c r="D20" s="42" t="s">
        <v>473</v>
      </c>
      <c r="E20" s="43" t="s">
        <v>474</v>
      </c>
      <c r="G20" s="35">
        <f t="shared" si="5"/>
        <v>43809</v>
      </c>
      <c r="H20" t="str">
        <f t="shared" si="6"/>
        <v>Nevada @ Brigham Young</v>
      </c>
      <c r="I20" t="str">
        <f t="shared" si="7"/>
        <v>Nevada +8</v>
      </c>
      <c r="J20">
        <f t="shared" si="8"/>
        <v>0</v>
      </c>
      <c r="L20" t="str">
        <f t="shared" si="9"/>
        <v>&lt;tr&gt;&lt;td&gt;Dec-10&lt;/td&gt;&lt;td&gt;Nevada @ Brigham Young&lt;/td&gt;&lt;td&gt;Nevada +8&lt;/td&gt;&lt;/tr&gt;</v>
      </c>
    </row>
    <row r="21" spans="2:12" x14ac:dyDescent="0.25">
      <c r="B21" s="46">
        <v>43809</v>
      </c>
      <c r="C21" s="47" t="s">
        <v>154</v>
      </c>
      <c r="D21" s="48" t="s">
        <v>473</v>
      </c>
      <c r="E21" s="49" t="s">
        <v>475</v>
      </c>
      <c r="G21" s="35">
        <f t="shared" si="5"/>
        <v>43809</v>
      </c>
      <c r="H21" t="str">
        <f t="shared" si="6"/>
        <v>Nevada @ Brigham Young</v>
      </c>
      <c r="I21" t="str">
        <f t="shared" si="7"/>
        <v>Under 153.5</v>
      </c>
      <c r="J21">
        <f t="shared" si="8"/>
        <v>0</v>
      </c>
      <c r="L21" t="str">
        <f t="shared" si="9"/>
        <v>&lt;tr&gt;&lt;td&gt;Dec-10&lt;/td&gt;&lt;td&gt;Nevada @ Brigham Young&lt;/td&gt;&lt;td&gt;Under 153.5&lt;/td&gt;&lt;/tr&gt;</v>
      </c>
    </row>
    <row r="22" spans="2:12" x14ac:dyDescent="0.25">
      <c r="B22" s="40">
        <v>43809</v>
      </c>
      <c r="C22" s="41" t="s">
        <v>154</v>
      </c>
      <c r="D22" s="42" t="s">
        <v>476</v>
      </c>
      <c r="E22" s="43" t="s">
        <v>477</v>
      </c>
      <c r="G22" s="35">
        <f t="shared" si="5"/>
        <v>43809</v>
      </c>
      <c r="H22" t="str">
        <f t="shared" si="6"/>
        <v>Northern Iowa @ Colorado</v>
      </c>
      <c r="I22" t="str">
        <f t="shared" si="7"/>
        <v>Northern Iowa +9.5</v>
      </c>
      <c r="J22">
        <f t="shared" si="8"/>
        <v>0</v>
      </c>
      <c r="L22" t="str">
        <f t="shared" si="9"/>
        <v>&lt;tr&gt;&lt;td&gt;Dec-10&lt;/td&gt;&lt;td&gt;Northern Iowa @ Colorado&lt;/td&gt;&lt;td&gt;Northern Iowa +9.5&lt;/td&gt;&lt;/tr&gt;</v>
      </c>
    </row>
    <row r="23" spans="2:12" x14ac:dyDescent="0.25">
      <c r="B23" s="46">
        <v>43809</v>
      </c>
      <c r="C23" s="47" t="s">
        <v>154</v>
      </c>
      <c r="D23" s="48" t="s">
        <v>476</v>
      </c>
      <c r="E23" s="49" t="s">
        <v>478</v>
      </c>
      <c r="G23" s="35">
        <f t="shared" si="5"/>
        <v>43809</v>
      </c>
      <c r="H23" t="str">
        <f t="shared" si="6"/>
        <v>Northern Iowa @ Colorado</v>
      </c>
      <c r="I23" t="str">
        <f t="shared" si="7"/>
        <v>Over 125.5</v>
      </c>
      <c r="J23">
        <f t="shared" si="8"/>
        <v>0</v>
      </c>
      <c r="L23" t="str">
        <f t="shared" si="9"/>
        <v>&lt;tr&gt;&lt;td&gt;Dec-10&lt;/td&gt;&lt;td&gt;Northern Iowa @ Colorado&lt;/td&gt;&lt;td&gt;Over 125.5&lt;/td&gt;&lt;/tr&gt;</v>
      </c>
    </row>
    <row r="24" spans="2:12" x14ac:dyDescent="0.25">
      <c r="B24" s="40">
        <v>43809</v>
      </c>
      <c r="C24" s="41" t="s">
        <v>154</v>
      </c>
      <c r="D24" s="42" t="s">
        <v>479</v>
      </c>
      <c r="E24" s="43" t="s">
        <v>480</v>
      </c>
      <c r="G24" s="35">
        <f t="shared" si="5"/>
        <v>43809</v>
      </c>
      <c r="H24" t="str">
        <f t="shared" si="6"/>
        <v>South Dakota State @ Colorado State</v>
      </c>
      <c r="I24" t="str">
        <f t="shared" si="7"/>
        <v>South Dakota State +7</v>
      </c>
      <c r="J24">
        <f t="shared" si="8"/>
        <v>0</v>
      </c>
      <c r="L24" t="str">
        <f t="shared" si="9"/>
        <v>&lt;tr&gt;&lt;td&gt;Dec-10&lt;/td&gt;&lt;td&gt;South Dakota State @ Colorado State&lt;/td&gt;&lt;td&gt;South Dakota State +7&lt;/td&gt;&lt;/tr&gt;</v>
      </c>
    </row>
    <row r="25" spans="2:12" x14ac:dyDescent="0.25">
      <c r="B25" s="46">
        <v>43809</v>
      </c>
      <c r="C25" s="47" t="s">
        <v>154</v>
      </c>
      <c r="D25" s="48" t="s">
        <v>479</v>
      </c>
      <c r="E25" s="49" t="s">
        <v>481</v>
      </c>
      <c r="G25" s="35">
        <f t="shared" si="5"/>
        <v>43809</v>
      </c>
      <c r="H25" t="str">
        <f t="shared" si="6"/>
        <v>South Dakota State @ Colorado State</v>
      </c>
      <c r="I25" t="str">
        <f t="shared" si="7"/>
        <v>Under 144.5</v>
      </c>
      <c r="J25">
        <f t="shared" si="8"/>
        <v>0</v>
      </c>
      <c r="L25" t="str">
        <f t="shared" si="9"/>
        <v>&lt;tr&gt;&lt;td&gt;Dec-10&lt;/td&gt;&lt;td&gt;South Dakota State @ Colorado State&lt;/td&gt;&lt;td&gt;Under 144.5&lt;/td&gt;&lt;/tr&gt;</v>
      </c>
    </row>
    <row r="26" spans="2:12" x14ac:dyDescent="0.25">
      <c r="B26" s="40">
        <v>43809</v>
      </c>
      <c r="C26" s="41" t="s">
        <v>154</v>
      </c>
      <c r="D26" s="42" t="s">
        <v>482</v>
      </c>
      <c r="E26" s="43" t="s">
        <v>483</v>
      </c>
      <c r="G26" s="35">
        <f t="shared" si="5"/>
        <v>43809</v>
      </c>
      <c r="H26" t="str">
        <f t="shared" si="6"/>
        <v>Butler @ Baylor</v>
      </c>
      <c r="I26" t="str">
        <f t="shared" si="7"/>
        <v>Butler +5</v>
      </c>
      <c r="J26">
        <f t="shared" si="8"/>
        <v>0</v>
      </c>
      <c r="L26" t="str">
        <f t="shared" si="9"/>
        <v>&lt;tr&gt;&lt;td&gt;Dec-10&lt;/td&gt;&lt;td&gt;Butler @ Baylor&lt;/td&gt;&lt;td&gt;Butler +5&lt;/td&gt;&lt;/tr&gt;</v>
      </c>
    </row>
    <row r="27" spans="2:12" x14ac:dyDescent="0.25">
      <c r="G27" s="35">
        <f t="shared" si="5"/>
        <v>0</v>
      </c>
      <c r="H27" t="str">
        <f t="shared" si="6"/>
        <v/>
      </c>
      <c r="I27" t="str">
        <f t="shared" si="7"/>
        <v/>
      </c>
      <c r="J27">
        <f t="shared" si="8"/>
        <v>0</v>
      </c>
      <c r="L27" t="str">
        <f t="shared" si="9"/>
        <v>&lt;tr&gt;&lt;td&gt;Jan-00&lt;/td&gt;&lt;td&gt;&lt;/td&gt;&lt;td&gt;&lt;/td&gt;&lt;/tr&gt;</v>
      </c>
    </row>
    <row r="28" spans="2:12" x14ac:dyDescent="0.25">
      <c r="G28" s="35">
        <f t="shared" si="5"/>
        <v>0</v>
      </c>
      <c r="H28" t="str">
        <f t="shared" si="6"/>
        <v/>
      </c>
      <c r="I28" t="str">
        <f t="shared" si="7"/>
        <v/>
      </c>
      <c r="J28">
        <f t="shared" si="8"/>
        <v>0</v>
      </c>
      <c r="L28" t="str">
        <f t="shared" si="9"/>
        <v>&lt;tr&gt;&lt;td&gt;Jan-00&lt;/td&gt;&lt;td&gt;&lt;/td&gt;&lt;td&gt;&lt;/td&gt;&lt;/tr&gt;</v>
      </c>
    </row>
    <row r="29" spans="2:12" x14ac:dyDescent="0.25">
      <c r="G29" s="35"/>
    </row>
    <row r="30" spans="2:12" x14ac:dyDescent="0.25">
      <c r="G30" s="35"/>
    </row>
    <row r="31" spans="2:12" x14ac:dyDescent="0.25">
      <c r="G31" s="35"/>
    </row>
    <row r="32" spans="2:12" x14ac:dyDescent="0.25">
      <c r="G32" s="35"/>
    </row>
    <row r="33" spans="7:7" x14ac:dyDescent="0.25">
      <c r="G33" s="35"/>
    </row>
    <row r="34" spans="7:7" x14ac:dyDescent="0.25">
      <c r="G34" s="35"/>
    </row>
    <row r="35" spans="7:7" x14ac:dyDescent="0.25">
      <c r="G35" s="35"/>
    </row>
    <row r="36" spans="7:7" x14ac:dyDescent="0.25">
      <c r="G36" s="35"/>
    </row>
    <row r="37" spans="7:7" x14ac:dyDescent="0.25">
      <c r="G37" s="35"/>
    </row>
    <row r="38" spans="7:7" x14ac:dyDescent="0.25">
      <c r="G38" s="35"/>
    </row>
    <row r="39" spans="7:7" x14ac:dyDescent="0.25">
      <c r="G39" s="35"/>
    </row>
    <row r="40" spans="7:7" x14ac:dyDescent="0.25">
      <c r="G40" s="35"/>
    </row>
    <row r="41" spans="7:7" x14ac:dyDescent="0.25">
      <c r="G41" s="35"/>
    </row>
    <row r="42" spans="7:7" x14ac:dyDescent="0.25">
      <c r="G42" s="35"/>
    </row>
    <row r="43" spans="7:7" x14ac:dyDescent="0.25">
      <c r="G43" s="35"/>
    </row>
    <row r="44" spans="7:7" x14ac:dyDescent="0.25">
      <c r="G44" s="35"/>
    </row>
    <row r="45" spans="7:7" x14ac:dyDescent="0.25">
      <c r="G45" s="35"/>
    </row>
    <row r="46" spans="7:7" x14ac:dyDescent="0.25">
      <c r="G46" s="35"/>
    </row>
    <row r="47" spans="7:7" x14ac:dyDescent="0.25">
      <c r="G47" s="35"/>
    </row>
    <row r="48" spans="7:7" x14ac:dyDescent="0.25">
      <c r="G48" s="35"/>
    </row>
    <row r="49" spans="7:7" x14ac:dyDescent="0.25">
      <c r="G49" s="35"/>
    </row>
    <row r="50" spans="7:7" x14ac:dyDescent="0.25">
      <c r="G50" s="35"/>
    </row>
    <row r="51" spans="7:7" x14ac:dyDescent="0.25">
      <c r="G51" s="35"/>
    </row>
    <row r="52" spans="7:7" x14ac:dyDescent="0.25">
      <c r="G52" s="35"/>
    </row>
    <row r="53" spans="7:7" x14ac:dyDescent="0.25">
      <c r="G53" s="35"/>
    </row>
    <row r="54" spans="7:7" x14ac:dyDescent="0.25">
      <c r="G54" s="35"/>
    </row>
    <row r="55" spans="7:7" x14ac:dyDescent="0.25">
      <c r="G55" s="35"/>
    </row>
    <row r="56" spans="7:7" x14ac:dyDescent="0.25">
      <c r="G56" s="35"/>
    </row>
    <row r="57" spans="7:7" x14ac:dyDescent="0.25">
      <c r="G57" s="35"/>
    </row>
    <row r="58" spans="7:7" x14ac:dyDescent="0.25">
      <c r="G58" s="35"/>
    </row>
    <row r="59" spans="7:7" x14ac:dyDescent="0.25">
      <c r="G59" s="35"/>
    </row>
    <row r="60" spans="7:7" x14ac:dyDescent="0.25">
      <c r="G60" s="3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workbookViewId="0">
      <selection activeCell="B4" sqref="B4"/>
    </sheetView>
  </sheetViews>
  <sheetFormatPr defaultRowHeight="15" x14ac:dyDescent="0.25"/>
  <sheetData>
    <row r="2" spans="2:2" x14ac:dyDescent="0.25">
      <c r="B2">
        <f>6*20+2*20+6*20+2*20</f>
        <v>320</v>
      </c>
    </row>
    <row r="3" spans="2:2" x14ac:dyDescent="0.25">
      <c r="B3">
        <f>B2*2</f>
        <v>640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Upcoming Game Import</vt:lpstr>
      <vt:lpstr>Result Import</vt:lpstr>
      <vt:lpstr>Results</vt:lpstr>
      <vt:lpstr>HomePageOrganizer</vt:lpstr>
      <vt:lpstr>SiteResultsOrganizer</vt:lpstr>
      <vt:lpstr>SitePicksOrganizer</vt:lpstr>
      <vt:lpstr>Sheet1</vt:lpstr>
    </vt:vector>
  </TitlesOfParts>
  <Company>Philips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Philips</dc:creator>
  <cp:lastModifiedBy>Philips</cp:lastModifiedBy>
  <dcterms:created xsi:type="dcterms:W3CDTF">2019-11-25T14:41:21Z</dcterms:created>
  <dcterms:modified xsi:type="dcterms:W3CDTF">2020-03-12T18:36:59Z</dcterms:modified>
</cp:coreProperties>
</file>