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80"/>
  </bookViews>
  <sheets>
    <sheet name="ahp_crips" sheetId="3" r:id="rId1"/>
  </sheets>
  <calcPr calcId="162913"/>
</workbook>
</file>

<file path=xl/calcChain.xml><?xml version="1.0" encoding="utf-8"?>
<calcChain xmlns="http://schemas.openxmlformats.org/spreadsheetml/2006/main">
  <c r="F7" i="3" l="1"/>
  <c r="F16" i="3" s="1"/>
  <c r="F15" i="3" l="1"/>
  <c r="F17" i="3"/>
  <c r="F14" i="3"/>
  <c r="F13" i="3" l="1"/>
  <c r="E6" i="3"/>
  <c r="D6" i="3"/>
  <c r="D5" i="3"/>
  <c r="C6" i="3"/>
  <c r="C5" i="3"/>
  <c r="C4" i="3"/>
  <c r="B6" i="3"/>
  <c r="B5" i="3"/>
  <c r="B4" i="3"/>
  <c r="B3" i="3"/>
  <c r="D7" i="3" l="1"/>
  <c r="D16" i="3" s="1"/>
  <c r="E7" i="3"/>
  <c r="B7" i="3"/>
  <c r="C7" i="3"/>
  <c r="D17" i="3" l="1"/>
  <c r="C13" i="3"/>
  <c r="C14" i="3"/>
  <c r="E13" i="3"/>
  <c r="E14" i="3"/>
  <c r="E15" i="3"/>
  <c r="E16" i="3"/>
  <c r="C17" i="3"/>
  <c r="B17" i="3"/>
  <c r="C15" i="3"/>
  <c r="B16" i="3"/>
  <c r="E17" i="3"/>
  <c r="B14" i="3"/>
  <c r="C16" i="3"/>
  <c r="B15" i="3"/>
  <c r="D13" i="3"/>
  <c r="D14" i="3"/>
  <c r="D15" i="3"/>
  <c r="B13" i="3"/>
  <c r="G16" i="3" l="1"/>
  <c r="G14" i="3"/>
  <c r="G17" i="3"/>
  <c r="G15" i="3"/>
  <c r="G13" i="3"/>
  <c r="H14" i="3" l="1"/>
  <c r="H17" i="3"/>
  <c r="H15" i="3"/>
  <c r="H16" i="3"/>
  <c r="H13" i="3"/>
  <c r="H19" i="3" l="1"/>
  <c r="H18" i="3"/>
  <c r="H20" i="3" l="1"/>
  <c r="I20" i="3" s="1"/>
</calcChain>
</file>

<file path=xl/sharedStrings.xml><?xml version="1.0" encoding="utf-8"?>
<sst xmlns="http://schemas.openxmlformats.org/spreadsheetml/2006/main" count="28" uniqueCount="13">
  <si>
    <t>C1</t>
  </si>
  <si>
    <t>C2</t>
  </si>
  <si>
    <t>C3</t>
  </si>
  <si>
    <t>C4</t>
  </si>
  <si>
    <t>C5</t>
  </si>
  <si>
    <t>Total</t>
  </si>
  <si>
    <t>Prioritas</t>
  </si>
  <si>
    <t>CM</t>
  </si>
  <si>
    <t>CI</t>
  </si>
  <si>
    <t>Ordo matriks</t>
  </si>
  <si>
    <t>Ratio index</t>
  </si>
  <si>
    <t>RI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</si>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</sst>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5" sqref="H5"/>
    </sheetView>
  </sheetViews>
  <sheetFormatPr defaultRowHeight="14.4" x14ac:dyDescent="0.3"/>
  <cols>
    <col min="1" max="1" width="11.5546875" bestFit="1" customWidth="1"/>
    <col min="2" max="7" width="7.5546875" customWidth="1"/>
    <col min="8" max="8" width="12" bestFit="1" customWidth="1"/>
    <col min="9" max="9" width="8.77734375" bestFit="1" customWidth="1"/>
    <col min="10" max="11" width="5" bestFit="1" customWidth="1"/>
    <col min="12" max="22" width="6.44140625" customWidth="1"/>
    <col min="23" max="23" width="4.5546875" customWidth="1"/>
    <col min="24" max="29" width="6.44140625" customWidth="1"/>
    <col min="30" max="30" width="4.6640625" customWidth="1"/>
    <col min="31" max="36" width="6.44140625" customWidth="1"/>
    <col min="37" max="37" width="5.109375" customWidth="1"/>
    <col min="38" max="38" width="8.88671875" customWidth="1"/>
    <col min="39" max="57" width="6" customWidth="1"/>
    <col min="59" max="61" width="6.33203125" customWidth="1"/>
    <col min="62" max="62" width="6.109375" customWidth="1"/>
    <col min="63" max="63" width="5" bestFit="1" customWidth="1"/>
  </cols>
  <sheetData>
    <row r="1" spans="1:1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3">
      <c r="A2" s="1" t="s">
        <v>0</v>
      </c>
      <c r="B2" s="1">
        <v>1</v>
      </c>
      <c r="C2" s="1">
        <v>3</v>
      </c>
      <c r="D2" s="1">
        <v>3</v>
      </c>
      <c r="E2" s="1">
        <v>5</v>
      </c>
      <c r="F2" s="1">
        <v>7</v>
      </c>
    </row>
    <row r="3" spans="1:11" x14ac:dyDescent="0.3">
      <c r="A3" s="1" t="s">
        <v>1</v>
      </c>
      <c r="B3" s="1">
        <f>1/C2</f>
        <v>0.33333333333333331</v>
      </c>
      <c r="C3" s="1">
        <v>1</v>
      </c>
      <c r="D3" s="1">
        <v>3</v>
      </c>
      <c r="E3" s="1">
        <v>3</v>
      </c>
      <c r="F3" s="1">
        <v>5</v>
      </c>
    </row>
    <row r="4" spans="1:11" x14ac:dyDescent="0.3">
      <c r="A4" s="1" t="s">
        <v>2</v>
      </c>
      <c r="B4" s="1">
        <f>1/D2</f>
        <v>0.33333333333333331</v>
      </c>
      <c r="C4" s="1">
        <f>1/D3</f>
        <v>0.33333333333333331</v>
      </c>
      <c r="D4" s="1">
        <v>1</v>
      </c>
      <c r="E4" s="1">
        <v>3</v>
      </c>
      <c r="F4" s="1">
        <v>3</v>
      </c>
    </row>
    <row r="5" spans="1:11" x14ac:dyDescent="0.3">
      <c r="A5" s="1" t="s">
        <v>3</v>
      </c>
      <c r="B5" s="1">
        <f>1/E2</f>
        <v>0.2</v>
      </c>
      <c r="C5" s="1">
        <f>1/E3</f>
        <v>0.33333333333333331</v>
      </c>
      <c r="D5" s="1">
        <f>1/E4</f>
        <v>0.33333333333333331</v>
      </c>
      <c r="E5" s="1">
        <v>1</v>
      </c>
      <c r="F5" s="1">
        <v>3</v>
      </c>
    </row>
    <row r="6" spans="1:11" x14ac:dyDescent="0.3">
      <c r="A6" s="1" t="s">
        <v>4</v>
      </c>
      <c r="B6" s="1">
        <f>1/F2</f>
        <v>0.14285714285714285</v>
      </c>
      <c r="C6" s="1">
        <f>1/F3</f>
        <v>0.2</v>
      </c>
      <c r="D6" s="1">
        <f>1/F4</f>
        <v>0.33333333333333331</v>
      </c>
      <c r="E6" s="1">
        <f>1/F5</f>
        <v>0.33333333333333331</v>
      </c>
      <c r="F6" s="1">
        <v>1</v>
      </c>
    </row>
    <row r="7" spans="1:11" x14ac:dyDescent="0.3">
      <c r="A7" s="2" t="s">
        <v>5</v>
      </c>
      <c r="B7" s="1">
        <f>SUM(B2:B6)</f>
        <v>2.0095238095238095</v>
      </c>
      <c r="C7" s="1">
        <f>SUM(C2:C6)</f>
        <v>4.8666666666666663</v>
      </c>
      <c r="D7" s="1">
        <f>SUM(D2:D6)</f>
        <v>7.6666666666666661</v>
      </c>
      <c r="E7" s="1">
        <f>SUM(E2:E6)</f>
        <v>12.333333333333334</v>
      </c>
      <c r="F7" s="1">
        <f>SUM(F2:F6)</f>
        <v>19</v>
      </c>
    </row>
    <row r="9" spans="1:11" x14ac:dyDescent="0.3">
      <c r="A9" s="1" t="s">
        <v>9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</row>
    <row r="10" spans="1:11" x14ac:dyDescent="0.3">
      <c r="A10" s="1" t="s">
        <v>10</v>
      </c>
      <c r="B10" s="1">
        <v>0</v>
      </c>
      <c r="C10" s="1">
        <v>0</v>
      </c>
      <c r="D10" s="1">
        <v>0.57999999999999996</v>
      </c>
      <c r="E10" s="1">
        <v>0.9</v>
      </c>
      <c r="F10" s="1">
        <v>1.1200000000000001</v>
      </c>
      <c r="G10" s="1">
        <v>1.24</v>
      </c>
      <c r="H10" s="1">
        <v>1.32</v>
      </c>
      <c r="I10" s="1">
        <v>1.41</v>
      </c>
      <c r="J10" s="1">
        <v>1.46</v>
      </c>
      <c r="K10" s="1">
        <v>1.49</v>
      </c>
    </row>
    <row r="12" spans="1:11" x14ac:dyDescent="0.3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6</v>
      </c>
      <c r="H12" s="2" t="s">
        <v>7</v>
      </c>
    </row>
    <row r="13" spans="1:11" x14ac:dyDescent="0.3">
      <c r="A13" s="1" t="s">
        <v>0</v>
      </c>
      <c r="B13" s="1">
        <f>B2/B$7</f>
        <v>0.49763033175355453</v>
      </c>
      <c r="C13" s="1">
        <f>C2/C$7</f>
        <v>0.61643835616438358</v>
      </c>
      <c r="D13" s="1">
        <f>D2/D$7</f>
        <v>0.39130434782608697</v>
      </c>
      <c r="E13" s="1">
        <f>E2/E$7</f>
        <v>0.40540540540540537</v>
      </c>
      <c r="F13" s="1">
        <f>F2/F$7</f>
        <v>0.36842105263157893</v>
      </c>
      <c r="G13" s="1">
        <f>AVERAGE(B13:F13)</f>
        <v>0.45583989875620184</v>
      </c>
      <c r="H13" s="2">
        <f>MMULT(B2:F2,$G$13:$G$17)/G13</f>
        <v>5.3895408700315226</v>
      </c>
    </row>
    <row r="14" spans="1:11" x14ac:dyDescent="0.3">
      <c r="A14" s="1" t="s">
        <v>1</v>
      </c>
      <c r="B14" s="1">
        <f>B3/B$7</f>
        <v>0.16587677725118483</v>
      </c>
      <c r="C14" s="1">
        <f>C3/C$7</f>
        <v>0.20547945205479454</v>
      </c>
      <c r="D14" s="1">
        <f>D3/D$7</f>
        <v>0.39130434782608697</v>
      </c>
      <c r="E14" s="1">
        <f>E3/E$7</f>
        <v>0.24324324324324323</v>
      </c>
      <c r="F14" s="1">
        <f>F3/F$7</f>
        <v>0.26315789473684209</v>
      </c>
      <c r="G14" s="1">
        <f>AVERAGE(B14:F14)</f>
        <v>0.25381234302243028</v>
      </c>
      <c r="H14" s="2">
        <f>MMULT(B3:F3,$G$13:$G$17)/G14</f>
        <v>5.4013581693441424</v>
      </c>
    </row>
    <row r="15" spans="1:11" x14ac:dyDescent="0.3">
      <c r="A15" s="1" t="s">
        <v>2</v>
      </c>
      <c r="B15" s="1">
        <f>B4/B$7</f>
        <v>0.16587677725118483</v>
      </c>
      <c r="C15" s="1">
        <f>C4/C$7</f>
        <v>6.8493150684931503E-2</v>
      </c>
      <c r="D15" s="1">
        <f>D4/D$7</f>
        <v>0.13043478260869565</v>
      </c>
      <c r="E15" s="1">
        <f>E4/E$7</f>
        <v>0.24324324324324323</v>
      </c>
      <c r="F15" s="1">
        <f>F4/F$7</f>
        <v>0.15789473684210525</v>
      </c>
      <c r="G15" s="1">
        <f>AVERAGE(B15:F15)</f>
        <v>0.15318853812603211</v>
      </c>
      <c r="H15" s="2">
        <f>MMULT(B4:F4,$G$13:$G$17)/G15</f>
        <v>5.2302669342819996</v>
      </c>
    </row>
    <row r="16" spans="1:11" x14ac:dyDescent="0.3">
      <c r="A16" s="1" t="s">
        <v>3</v>
      </c>
      <c r="B16" s="1">
        <f>B5/B$7</f>
        <v>9.9526066350710901E-2</v>
      </c>
      <c r="C16" s="1">
        <f>C5/C$7</f>
        <v>6.8493150684931503E-2</v>
      </c>
      <c r="D16" s="1">
        <f>D5/D$7</f>
        <v>4.3478260869565216E-2</v>
      </c>
      <c r="E16" s="1">
        <f>E5/E$7</f>
        <v>8.1081081081081072E-2</v>
      </c>
      <c r="F16" s="1">
        <f>F5/F$7</f>
        <v>0.15789473684210525</v>
      </c>
      <c r="G16" s="1">
        <f>AVERAGE(B16:F16)</f>
        <v>9.0094659165678798E-2</v>
      </c>
      <c r="H16" s="2">
        <f>MMULT(B5:F5,$G$13:$G$17)/G16</f>
        <v>5.0849105411037607</v>
      </c>
    </row>
    <row r="17" spans="1:9" x14ac:dyDescent="0.3">
      <c r="A17" s="1" t="s">
        <v>4</v>
      </c>
      <c r="B17" s="1">
        <f>B6/B$7</f>
        <v>7.1090047393364927E-2</v>
      </c>
      <c r="C17" s="1">
        <f>C6/C$7</f>
        <v>4.1095890410958909E-2</v>
      </c>
      <c r="D17" s="1">
        <f>D6/D$7</f>
        <v>4.3478260869565216E-2</v>
      </c>
      <c r="E17" s="1">
        <f>E6/E$7</f>
        <v>2.7027027027027025E-2</v>
      </c>
      <c r="F17" s="1">
        <f>F6/F$7</f>
        <v>5.2631578947368418E-2</v>
      </c>
      <c r="G17" s="1">
        <f>AVERAGE(B17:F17)</f>
        <v>4.7064560929656898E-2</v>
      </c>
      <c r="H17" s="2">
        <f>MMULT(B6:F6,$G$13:$G$17)/G17</f>
        <v>5.185247866918945</v>
      </c>
    </row>
    <row r="18" spans="1:9" x14ac:dyDescent="0.3">
      <c r="G18" s="1" t="s">
        <v>8</v>
      </c>
      <c r="H18" s="2">
        <f>((SUM(H13:H17)/COUNT(H13:H17))-COUNT(H13:H17))/(COUNT(H13:H17)-1)</f>
        <v>6.4566219084018606E-2</v>
      </c>
    </row>
    <row r="19" spans="1:9" x14ac:dyDescent="0.3">
      <c r="G19" s="1" t="s">
        <v>11</v>
      </c>
      <c r="H19" s="2">
        <f>HLOOKUP(COUNT(H13:H17),$A$9:$K$10,2,1)</f>
        <v>1.1200000000000001</v>
      </c>
    </row>
    <row r="20" spans="1:9" x14ac:dyDescent="0.3">
      <c r="G20" s="1" t="s">
        <v>12</v>
      </c>
      <c r="H20" s="1">
        <f>H18/H19</f>
        <v>5.764840989644518E-2</v>
      </c>
      <c r="I20" t="str">
        <f>IF(H20&lt;=0.1,"Konsisten","Tidak Konsisten")</f>
        <v>Konsisten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ahp_crips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2020-08-21T11:59:21Z</dcterms:modified>
</cp:coreProperties>
</file>