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/>
  <c r="Y21" i="1"/>
  <c r="W21" i="1" s="1"/>
  <c r="X21" i="1"/>
  <c r="P21" i="1"/>
  <c r="CW20" i="1"/>
  <c r="S20" i="1" s="1"/>
  <c r="CV20" i="1"/>
  <c r="CT20" i="1"/>
  <c r="CU20" i="1" s="1"/>
  <c r="AV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U19" i="1"/>
  <c r="AV19" i="1" s="1"/>
  <c r="CT19" i="1"/>
  <c r="BI19" i="1"/>
  <c r="BH19" i="1"/>
  <c r="AZ19" i="1"/>
  <c r="AT19" i="1"/>
  <c r="AN19" i="1"/>
  <c r="BA19" i="1" s="1"/>
  <c r="BD19" i="1" s="1"/>
  <c r="AI19" i="1"/>
  <c r="AG19" i="1"/>
  <c r="AH19" i="1" s="1"/>
  <c r="Y19" i="1"/>
  <c r="X19" i="1"/>
  <c r="W19" i="1" s="1"/>
  <c r="S19" i="1"/>
  <c r="P19" i="1"/>
  <c r="CW18" i="1"/>
  <c r="CV18" i="1"/>
  <c r="CT18" i="1"/>
  <c r="CU18" i="1" s="1"/>
  <c r="AV18" i="1" s="1"/>
  <c r="AX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W18" i="1" s="1"/>
  <c r="P18" i="1"/>
  <c r="CW17" i="1"/>
  <c r="CV17" i="1"/>
  <c r="CT17" i="1"/>
  <c r="CU17" i="1" s="1"/>
  <c r="AV17" i="1" s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/>
  <c r="P17" i="1"/>
  <c r="J19" i="1" l="1"/>
  <c r="AW19" i="1" s="1"/>
  <c r="AY19" i="1" s="1"/>
  <c r="K19" i="1"/>
  <c r="N19" i="1"/>
  <c r="CU21" i="1"/>
  <c r="AV21" i="1" s="1"/>
  <c r="AX21" i="1" s="1"/>
  <c r="AX17" i="1"/>
  <c r="I19" i="1"/>
  <c r="H19" i="1" s="1"/>
  <c r="AA19" i="1" s="1"/>
  <c r="AX20" i="1"/>
  <c r="S21" i="1"/>
  <c r="T21" i="1" s="1"/>
  <c r="U21" i="1" s="1"/>
  <c r="BG18" i="1"/>
  <c r="BF18" i="1"/>
  <c r="BJ18" i="1" s="1"/>
  <c r="BK18" i="1" s="1"/>
  <c r="BE18" i="1"/>
  <c r="BG21" i="1"/>
  <c r="BF21" i="1"/>
  <c r="BJ21" i="1" s="1"/>
  <c r="BK21" i="1" s="1"/>
  <c r="BE21" i="1"/>
  <c r="BE20" i="1"/>
  <c r="BG20" i="1"/>
  <c r="BF20" i="1"/>
  <c r="BJ20" i="1" s="1"/>
  <c r="BK20" i="1" s="1"/>
  <c r="BE19" i="1"/>
  <c r="BG19" i="1"/>
  <c r="BF19" i="1"/>
  <c r="BJ19" i="1" s="1"/>
  <c r="BK19" i="1" s="1"/>
  <c r="I18" i="1"/>
  <c r="H18" i="1" s="1"/>
  <c r="K18" i="1"/>
  <c r="J18" i="1"/>
  <c r="AW18" i="1" s="1"/>
  <c r="AY18" i="1" s="1"/>
  <c r="AH18" i="1"/>
  <c r="AX19" i="1"/>
  <c r="BG17" i="1"/>
  <c r="BF17" i="1"/>
  <c r="BJ17" i="1" s="1"/>
  <c r="BK17" i="1" s="1"/>
  <c r="BE17" i="1"/>
  <c r="AH17" i="1"/>
  <c r="T19" i="1"/>
  <c r="U19" i="1" s="1"/>
  <c r="AH21" i="1"/>
  <c r="I17" i="1"/>
  <c r="H17" i="1" s="1"/>
  <c r="S18" i="1"/>
  <c r="I21" i="1"/>
  <c r="H21" i="1" s="1"/>
  <c r="J17" i="1"/>
  <c r="AW17" i="1" s="1"/>
  <c r="AY17" i="1" s="1"/>
  <c r="AH20" i="1"/>
  <c r="J21" i="1"/>
  <c r="AW21" i="1" s="1"/>
  <c r="AY21" i="1" s="1"/>
  <c r="S17" i="1"/>
  <c r="I20" i="1"/>
  <c r="H20" i="1" s="1"/>
  <c r="T20" i="1" s="1"/>
  <c r="U20" i="1" s="1"/>
  <c r="AB20" i="1" s="1"/>
  <c r="J20" i="1"/>
  <c r="K20" i="1" s="1"/>
  <c r="AC21" i="1" l="1"/>
  <c r="V21" i="1"/>
  <c r="Z21" i="1" s="1"/>
  <c r="AA18" i="1"/>
  <c r="K17" i="1"/>
  <c r="N18" i="1"/>
  <c r="AW20" i="1"/>
  <c r="AY20" i="1" s="1"/>
  <c r="N20" i="1"/>
  <c r="AA21" i="1"/>
  <c r="Q21" i="1"/>
  <c r="O21" i="1" s="1"/>
  <c r="R21" i="1" s="1"/>
  <c r="L21" i="1" s="1"/>
  <c r="M21" i="1" s="1"/>
  <c r="AB21" i="1"/>
  <c r="AC20" i="1"/>
  <c r="V20" i="1"/>
  <c r="Z20" i="1" s="1"/>
  <c r="AA20" i="1"/>
  <c r="Q20" i="1"/>
  <c r="O20" i="1" s="1"/>
  <c r="R20" i="1" s="1"/>
  <c r="L20" i="1" s="1"/>
  <c r="M20" i="1" s="1"/>
  <c r="T18" i="1"/>
  <c r="U18" i="1" s="1"/>
  <c r="Q18" i="1" s="1"/>
  <c r="O18" i="1" s="1"/>
  <c r="R18" i="1" s="1"/>
  <c r="L18" i="1" s="1"/>
  <c r="M18" i="1" s="1"/>
  <c r="T17" i="1"/>
  <c r="U17" i="1" s="1"/>
  <c r="Q17" i="1" s="1"/>
  <c r="O17" i="1" s="1"/>
  <c r="R17" i="1" s="1"/>
  <c r="L17" i="1" s="1"/>
  <c r="M17" i="1" s="1"/>
  <c r="AA17" i="1"/>
  <c r="N21" i="1"/>
  <c r="K21" i="1"/>
  <c r="V19" i="1"/>
  <c r="Z19" i="1" s="1"/>
  <c r="AC19" i="1"/>
  <c r="AB19" i="1"/>
  <c r="N17" i="1"/>
  <c r="Q19" i="1"/>
  <c r="O19" i="1" s="1"/>
  <c r="R19" i="1" s="1"/>
  <c r="L19" i="1" s="1"/>
  <c r="M19" i="1" s="1"/>
  <c r="AD20" i="1" l="1"/>
  <c r="AD21" i="1"/>
  <c r="AC17" i="1"/>
  <c r="V17" i="1"/>
  <c r="Z17" i="1" s="1"/>
  <c r="AB17" i="1"/>
  <c r="AD19" i="1"/>
  <c r="V18" i="1"/>
  <c r="Z18" i="1" s="1"/>
  <c r="AC18" i="1"/>
  <c r="AB18" i="1"/>
  <c r="AD18" i="1" l="1"/>
  <c r="AD17" i="1"/>
</calcChain>
</file>

<file path=xl/sharedStrings.xml><?xml version="1.0" encoding="utf-8"?>
<sst xmlns="http://schemas.openxmlformats.org/spreadsheetml/2006/main" count="915" uniqueCount="425">
  <si>
    <t>File opened</t>
  </si>
  <si>
    <t>2023-03-14 10:33:33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</si>
  <si>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</si>
  <si>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</si>
  <si>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</si>
  <si>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</si>
  <si>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</si>
  <si>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</si>
  <si>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</si>
  <si>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</si>
  <si>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</si>
  <si>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</si>
  <si>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</si>
  <si>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</si>
  <si>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</si>
  <si>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</si>
  <si>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</si>
  <si>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</si>
  <si>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</si>
  <si>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</si>
  <si>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</si>
  <si>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</si>
  <si>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</si>
  <si>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</si>
  <si>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</si>
  <si>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</si>
  <si>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</si>
  <si>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</si>
  <si>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10:33:33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</si>
  <si>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</si>
  <si>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</si>
  <si>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</si>
  <si>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</si>
  <si>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</si>
  <si>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</si>
  <si>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</si>
  <si>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</si>
  <si>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</si>
  <si>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</si>
  <si>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</si>
  <si>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</si>
  <si>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</si>
  <si>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</si>
  <si>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</si>
  <si>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</si>
  <si>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</si>
  <si>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</si>
  <si>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</si>
  <si>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</si>
  <si>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</si>
  <si>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</si>
  <si>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</si>
  <si>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</si>
  <si>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</si>
  <si>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</si>
  <si>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</si>
  <si>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</si>
  <si>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</si>
  <si>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</si>
  <si>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</si>
  <si>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</si>
  <si>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</si>
  <si>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</si>
  <si>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</si>
  <si>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</si>
  <si>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</si>
  <si>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</si>
  <si>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</si>
  <si>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</si>
  <si>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</si>
  <si>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</si>
  <si>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</si>
  <si>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</si>
  <si>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</si>
  <si>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</si>
  <si>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</si>
  <si>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</si>
  <si>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</si>
  <si>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</si>
  <si>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</si>
  <si>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</si>
  <si>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</si>
  <si>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3.63566 85.2699 367.845 600.512 834.662 1051.97 1241.26 1420.94</t>
  </si>
  <si>
    <t>Fs_true</t>
  </si>
  <si>
    <t>0.237661 99.0649 401.728 601.666 800.944 1000.84 1200.46 1400.88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</si>
  <si>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</si>
  <si>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</si>
  <si>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</si>
  <si>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</si>
  <si>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</si>
  <si>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</si>
  <si>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</si>
  <si>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</si>
  <si>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</si>
  <si>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</si>
  <si>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</si>
  <si>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</si>
  <si>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</si>
  <si>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</si>
  <si>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</si>
  <si>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</si>
  <si>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</si>
  <si>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</si>
  <si>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</si>
  <si>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</si>
  <si>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</si>
  <si>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</si>
  <si>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</si>
  <si>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</si>
  <si>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</si>
  <si>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</si>
  <si>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</si>
  <si>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</si>
  <si>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</si>
  <si>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</si>
  <si>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</si>
  <si>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</si>
  <si>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</si>
  <si>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</si>
  <si>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</si>
  <si>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</si>
  <si>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</si>
  <si>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</si>
  <si>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</si>
  <si>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</si>
  <si>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</si>
  <si>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</si>
  <si>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</si>
  <si>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</si>
  <si>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</si>
  <si>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</si>
  <si>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</si>
  <si>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</si>
  <si>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</si>
  <si>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</si>
  <si>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</si>
  <si>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</si>
  <si>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</si>
  <si>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</si>
  <si>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</si>
  <si>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</si>
  <si>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</si>
  <si>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</si>
  <si>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</si>
  <si>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</si>
  <si>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</si>
  <si>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</si>
  <si>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</si>
  <si>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</si>
  <si>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</si>
  <si>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</si>
  <si>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</si>
  <si>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</si>
  <si>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</si>
  <si>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</si>
  <si>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</si>
  <si>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</si>
  <si>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</si>
  <si>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</si>
  <si>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</si>
  <si>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</si>
  <si>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</si>
  <si>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</si>
  <si>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</si>
  <si>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</si>
  <si>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</si>
  <si>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</si>
  <si>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</si>
  <si>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</si>
  <si>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</si>
  <si>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</si>
  <si>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</si>
  <si>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</si>
  <si>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</si>
  <si>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</si>
  <si>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</si>
  <si>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</si>
  <si>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</si>
  <si>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</si>
  <si>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</si>
  <si>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</si>
  <si>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</si>
  <si>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</si>
  <si>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</si>
  <si>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</si>
  <si>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</si>
  <si>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</si>
  <si>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</si>
  <si>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</si>
  <si>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</si>
  <si>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</si>
  <si>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</si>
  <si>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</si>
  <si>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</si>
  <si>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</si>
  <si>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</si>
  <si>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</si>
  <si>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</si>
  <si>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</si>
  <si>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</si>
  <si>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</si>
  <si>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</si>
  <si>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</si>
  <si>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</si>
  <si>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</si>
  <si>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</si>
  <si>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</si>
  <si>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</si>
  <si>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</si>
  <si>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</si>
  <si>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</si>
  <si>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</si>
  <si>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</si>
  <si>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</si>
  <si>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</si>
  <si>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</si>
  <si>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</si>
  <si>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</si>
  <si>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</si>
  <si>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</si>
  <si>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</si>
  <si>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</si>
  <si>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</si>
  <si>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</si>
  <si>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</si>
  <si>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</si>
  <si>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</si>
  <si>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</si>
  <si>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</si>
  <si>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</si>
  <si>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</si>
  <si>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</si>
  <si>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</si>
  <si>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</si>
  <si>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</si>
  <si>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</si>
  <si>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</si>
  <si>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</si>
  <si>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</si>
  <si>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</si>
  <si>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</si>
  <si>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</si>
  <si>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</si>
  <si>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</si>
  <si>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</si>
  <si>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</si>
  <si>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</si>
  <si>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</si>
  <si>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</si>
  <si>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</si>
  <si>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</si>
  <si>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</si>
  <si>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</si>
  <si>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</si>
  <si>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</si>
  <si>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</si>
  <si>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</si>
  <si>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</si>
  <si>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</si>
  <si>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</si>
  <si>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</si>
  <si>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</si>
  <si>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</si>
  <si>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</si>
  <si>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</si>
  <si>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</si>
  <si>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</si>
  <si>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</si>
  <si>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</si>
  <si>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</si>
  <si>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</si>
  <si>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</si>
  <si>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</si>
  <si>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</si>
  <si>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</si>
  <si>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</si>
  <si>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</si>
  <si>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</si>
  <si>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</si>
  <si>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</si>
  <si>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</si>
  <si>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</si>
  <si>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</si>
  <si>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</si>
  <si>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</si>
  <si>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</si>
  <si>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</si>
  <si>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</si>
  <si>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</si>
  <si>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</si>
  <si>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</si>
  <si>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</si>
  <si>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</si>
  <si>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</si>
  <si>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</si>
  <si>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</si>
  <si>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</si>
  <si>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</si>
  <si>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</si>
  <si>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</si>
  <si>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</si>
  <si>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</si>
  <si>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</si>
  <si>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</si>
  <si>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</si>
  <si>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</si>
  <si>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</si>
  <si>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</si>
  <si>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</si>
  <si>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</si>
  <si>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</si>
  <si>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</si>
  <si>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</si>
  <si>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</si>
  <si>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</si>
  <si>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</si>
  <si>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</si>
  <si>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</si>
  <si>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</si>
  <si>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</si>
  <si>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</si>
  <si>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</si>
  <si>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</si>
  <si>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</si>
  <si>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</si>
  <si>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</si>
  <si>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</si>
  <si>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</si>
  <si>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</si>
  <si>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</si>
  <si>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</si>
  <si>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</si>
  <si>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</si>
  <si>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</si>
  <si>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</si>
  <si>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</si>
  <si>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</si>
  <si>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</si>
  <si>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</si>
  <si>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</si>
  <si>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</si>
  <si>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</si>
  <si>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</si>
  <si>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</si>
  <si>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</si>
  <si>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</si>
  <si>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</si>
  <si>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</si>
  <si>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</si>
  <si>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</si>
  <si>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</si>
  <si>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</si>
  <si>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</si>
  <si>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</si>
  <si>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</si>
  <si>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</si>
  <si>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</si>
  <si>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</si>
  <si>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</si>
  <si>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</si>
  <si>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</si>
  <si>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</si>
  <si>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</si>
  <si>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</si>
  <si>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</si>
  <si>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</si>
  <si>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</si>
  <si>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</si>
  <si>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</si>
  <si>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</si>
  <si>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</si>
  <si>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</si>
  <si>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</si>
  <si>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</si>
  <si>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</si>
  <si>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</si>
  <si>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</si>
  <si>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</si>
  <si>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</si>
  <si>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</si>
  <si>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</si>
  <si>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</si>
  <si>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</si>
  <si>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</si>
  <si>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</si>
  <si>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</si>
  <si>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</si>
  <si>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</si>
  <si>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</si>
  <si>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</si>
  <si>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</si>
  <si>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</si>
  <si>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</si>
  <si>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</si>
  <si>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</si>
  <si>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</si>
  <si>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</si>
  <si>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</si>
  <si>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</si>
  <si>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</si>
  <si>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</si>
  <si>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</si>
  <si>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</si>
  <si>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</si>
  <si>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</si>
  <si>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</si>
  <si>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</si>
  <si>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</si>
  <si>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</si>
  <si>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</si>
  <si>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10:32:30</t>
  </si>
  <si>
    <t>0/0</t>
  </si>
  <si>
    <t>00000000</t>
  </si>
  <si>
    <t>iiiiiiii</t>
  </si>
  <si>
    <t>off</t>
  </si>
  <si>
    <t>20230314 11:24:37</t>
  </si>
  <si>
    <t>11:24:37</t>
  </si>
  <si>
    <t>20230314 11:27:37</t>
  </si>
  <si>
    <t>11:27:37</t>
  </si>
  <si>
    <t>20230314 11:30:37</t>
  </si>
  <si>
    <t>11:30:37</t>
  </si>
  <si>
    <t>20230314 11:33:37</t>
  </si>
  <si>
    <t>11:33:37</t>
  </si>
  <si>
    <t>20230314 11:36:37</t>
  </si>
  <si>
    <t>11:36:37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</si>
</sst>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6</v>
      </c>
      <c r="B17">
        <v>1678811077.5999999</v>
      </c>
      <c r="C17">
        <v>900</v>
      </c>
      <c r="D17" t="s">
        <v>415</v>
      </c>
      <c r="E17" t="s">
        <v>416</v>
      </c>
      <c r="F17" t="s">
        <v>407</v>
      </c>
      <c r="G17">
        <v>1678811077.5999999</v>
      </c>
      <c r="H17">
        <f t="shared" ref="H17:H21" si="0">(I17)/1000</f>
        <v>4.9864637919440295E-3</v>
      </c>
      <c r="I17">
        <f t="shared" ref="I17:I21" si="1">1000*DI17*AG17*(DE17-DF17)/(100*CX17*(1000-AG17*DE17))</f>
        <v>4.9864637919440291</v>
      </c>
      <c r="J17">
        <f t="shared" ref="J17:J21" si="2">DI17*AG17*(DD17-DC17*(1000-AG17*DF17)/(1000-AG17*DE17))/(100*CX17)</f>
        <v>28.117668194932879</v>
      </c>
      <c r="K17">
        <f t="shared" ref="K17:K21" si="3">DC17 - IF(AG17&gt;1, J17*CX17*100/(AI17*DQ17), 0)</f>
        <v>400.00996848553359</v>
      </c>
      <c r="L17">
        <f t="shared" ref="L17:L21" si="4">((R17-H17/2)*K17-J17)/(R17+H17/2)</f>
        <v>275.18123550532187</v>
      </c>
      <c r="M17">
        <f t="shared" ref="M17:M21" si="5">L17*(DJ17+DK17)/1000</f>
        <v>27.623244433582631</v>
      </c>
      <c r="N17">
        <f t="shared" ref="N17:N21" si="6">(DC17 - IF(AG17&gt;1, J17*CX17*100/(AI17*DQ17), 0))*(DJ17+DK17)/1000</f>
        <v>40.153803056574638</v>
      </c>
      <c r="O17">
        <f t="shared" ref="O17:O21" si="7">2/((1/Q17-1/P17)+SIGN(Q17)*SQRT((1/Q17-1/P17)*(1/Q17-1/P17) + 4*CY17/((CY17+1)*(CY17+1))*(2*1/Q17*1/P17-1/P17*1/P17)))</f>
        <v>0.41505691912718323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2.2650097434234042</v>
      </c>
      <c r="Q17">
        <f t="shared" ref="Q17:Q21" si="9">H17*(1000-(1000*0.61365*EXP(17.502*U17/(240.97+U17))/(DJ17+DK17)+DE17)/2)/(1000*0.61365*EXP(17.502*U17/(240.97+U17))/(DJ17+DK17)-DE17)</f>
        <v>0.37696896575390526</v>
      </c>
      <c r="R17">
        <f t="shared" ref="R17:R21" si="10">1/((CY17+1)/(O17/1.6)+1/(P17/1.37)) + CY17/((CY17+1)/(O17/1.6) + CY17/(P17/1.37))</f>
        <v>0.23873571195605089</v>
      </c>
      <c r="S17">
        <f t="shared" ref="S17:S21" si="11">(CT17*CW17)</f>
        <v>289.567049110592</v>
      </c>
      <c r="T17">
        <f t="shared" ref="T17:T21" si="12">(DL17+(S17+2*0.95*0.0000000567*(((DL17+$B$7)+273)^4-(DL17+273)^4)-44100*H17)/(1.84*29.3*P17+8*0.95*0.0000000567*(DL17+273)^3))</f>
        <v>24.753013851365164</v>
      </c>
      <c r="U17">
        <f t="shared" ref="U17:U21" si="13">($C$7*DM17+$D$7*DN17+$E$7*T17)</f>
        <v>24.753013851365164</v>
      </c>
      <c r="V17">
        <f t="shared" ref="V17:V21" si="14">0.61365*EXP(17.502*U17/(240.97+U17))</f>
        <v>3.1331567053436782</v>
      </c>
      <c r="W17">
        <f t="shared" ref="W17:W21" si="15">(X17/Y17*100)</f>
        <v>60.531635762906689</v>
      </c>
      <c r="X17">
        <f t="shared" ref="X17:X21" si="16">DE17*(DJ17+DK17)/1000</f>
        <v>1.8382053320726</v>
      </c>
      <c r="Y17">
        <f t="shared" ref="Y17:Y21" si="17">0.61365*EXP(17.502*DL17/(240.97+DL17))</f>
        <v>3.0367679790986877</v>
      </c>
      <c r="Z17">
        <f t="shared" ref="Z17:Z21" si="18">(V17-DE17*(DJ17+DK17)/1000)</f>
        <v>1.2949513732710782</v>
      </c>
      <c r="AA17">
        <f t="shared" ref="AA17:AA21" si="19">(-H17*44100)</f>
        <v>-219.90305322473171</v>
      </c>
      <c r="AB17">
        <f t="shared" ref="AB17:AB21" si="20">2*29.3*P17*0.92*(DL17-U17)</f>
        <v>-63.755951687469064</v>
      </c>
      <c r="AC17">
        <f t="shared" ref="AC17:AC21" si="21">2*0.95*0.0000000567*(((DL17+$B$7)+273)^4-(U17+273)^4)</f>
        <v>-5.9236294839696102</v>
      </c>
      <c r="AD17">
        <f t="shared" ref="AD17:AD21" si="22">S17+AC17+AA17+AB17</f>
        <v>-1.5585285578367802E-2</v>
      </c>
      <c r="AE17">
        <v>140</v>
      </c>
      <c r="AF17">
        <v>28</v>
      </c>
      <c r="AG17">
        <f t="shared" ref="AG17:AG21" si="23">IF(AE17*$H$13&gt;=AI17,1,(AI17/(AI17-AE17*$H$13)))</f>
        <v>1.0052585660377868</v>
      </c>
      <c r="AH17">
        <f t="shared" ref="AH17:AH21" si="24">(AG17-1)*100</f>
        <v>0.52585660377868493</v>
      </c>
      <c r="AI17">
        <f t="shared" ref="AI17:AI21" si="25">MAX(0,($B$13+$C$13*DQ17)/(1+$D$13*DQ17)*DJ17/(DL17+273)*$E$13)</f>
        <v>53526.455019862646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1513.1849995391669</v>
      </c>
      <c r="AW17">
        <f t="shared" ref="AW17:AW21" si="29">J17</f>
        <v>28.117668194932879</v>
      </c>
      <c r="AX17" t="e">
        <f t="shared" ref="AX17:AX21" si="30">AT17*AU17*AV17</f>
        <v>#DIV/0!</v>
      </c>
      <c r="AY17">
        <f t="shared" ref="AY17:AY21" si="31">(AW17-AO17)/AV17</f>
        <v>1.8581778304368586E-2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</v>
      </c>
      <c r="CU17">
        <f t="shared" ref="CU17:CU21" si="43">CT17*CV17</f>
        <v>1513.1849995391669</v>
      </c>
      <c r="CV17">
        <f t="shared" ref="CV17:CV21" si="44">($B$11*$D$9+$C$11*$D$9+$F$11*((EQ17+EI17)/MAX(EQ17+EI17+ER17, 0.1)*$I$9+ER17/MAX(EQ17+EI17+ER17, 0.1)*$J$9))/($B$11+$C$11+$F$11)</f>
        <v>0.84065833307731497</v>
      </c>
      <c r="CW17">
        <f t="shared" ref="CW17:CW21" si="45">($B$11*$K$9+$C$11*$K$9+$F$11*((EQ17+EI17)/MAX(EQ17+EI17+ER17, 0.1)*$P$9+ER17/MAX(EQ17+EI17+ER17, 0.1)*$Q$9))/($B$11+$C$11+$F$11)</f>
        <v>0.16087058283921779</v>
      </c>
      <c r="CX17">
        <v>6</v>
      </c>
      <c r="CY17">
        <v>0.5</v>
      </c>
      <c r="CZ17" t="s">
        <v>409</v>
      </c>
      <c r="DA17">
        <v>2</v>
      </c>
      <c r="DB17">
        <v>1678811077.5999999</v>
      </c>
      <c r="DC17">
        <v>400.01</v>
      </c>
      <c r="DD17">
        <v>435.96100000000001</v>
      </c>
      <c r="DE17">
        <v>18.312100000000001</v>
      </c>
      <c r="DF17">
        <v>12.4704</v>
      </c>
      <c r="DG17">
        <v>400.38400000000001</v>
      </c>
      <c r="DH17">
        <v>18.186</v>
      </c>
      <c r="DI17">
        <v>500.101</v>
      </c>
      <c r="DJ17">
        <v>100.282</v>
      </c>
      <c r="DK17">
        <v>0.100006</v>
      </c>
      <c r="DL17">
        <v>24.230899999999998</v>
      </c>
      <c r="DM17">
        <v>24.993500000000001</v>
      </c>
      <c r="DN17">
        <v>999.9</v>
      </c>
      <c r="DO17">
        <v>0</v>
      </c>
      <c r="DP17">
        <v>0</v>
      </c>
      <c r="DQ17">
        <v>10001.200000000001</v>
      </c>
      <c r="DR17">
        <v>0</v>
      </c>
      <c r="DS17">
        <v>836.11699999999996</v>
      </c>
      <c r="DT17">
        <v>-35.951099999999997</v>
      </c>
      <c r="DU17">
        <v>407.471</v>
      </c>
      <c r="DV17">
        <v>441.46600000000001</v>
      </c>
      <c r="DW17">
        <v>5.8417599999999998</v>
      </c>
      <c r="DX17">
        <v>435.96100000000001</v>
      </c>
      <c r="DY17">
        <v>12.4704</v>
      </c>
      <c r="DZ17">
        <v>1.8363700000000001</v>
      </c>
      <c r="EA17">
        <v>1.2505500000000001</v>
      </c>
      <c r="EB17">
        <v>16.099900000000002</v>
      </c>
      <c r="EC17">
        <v>10.2173</v>
      </c>
      <c r="ED17">
        <v>1800</v>
      </c>
      <c r="EE17">
        <v>0.97799599999999998</v>
      </c>
      <c r="EF17">
        <v>2.20045E-2</v>
      </c>
      <c r="EG17">
        <v>0</v>
      </c>
      <c r="EH17">
        <v>1301.74</v>
      </c>
      <c r="EI17">
        <v>5.0007000000000001</v>
      </c>
      <c r="EJ17">
        <v>22350.6</v>
      </c>
      <c r="EK17">
        <v>15474</v>
      </c>
      <c r="EL17">
        <v>46.936999999999998</v>
      </c>
      <c r="EM17">
        <v>48.625</v>
      </c>
      <c r="EN17">
        <v>47.875</v>
      </c>
      <c r="EO17">
        <v>47.561999999999998</v>
      </c>
      <c r="EP17">
        <v>48.936999999999998</v>
      </c>
      <c r="EQ17">
        <v>1755.5</v>
      </c>
      <c r="ER17">
        <v>39.5</v>
      </c>
      <c r="ES17">
        <v>0</v>
      </c>
      <c r="ET17">
        <v>1678811077.5999999</v>
      </c>
      <c r="EU17">
        <v>0</v>
      </c>
      <c r="EV17">
        <v>1301.6772000000001</v>
      </c>
      <c r="EW17">
        <v>-0.80461538872677518</v>
      </c>
      <c r="EX17">
        <v>-15.83076930906474</v>
      </c>
      <c r="EY17">
        <v>22353.52</v>
      </c>
      <c r="EZ17">
        <v>15</v>
      </c>
      <c r="FA17">
        <v>1678807950.0999999</v>
      </c>
      <c r="FB17" t="s">
        <v>410</v>
      </c>
      <c r="FC17">
        <v>1678807937.0999999</v>
      </c>
      <c r="FD17">
        <v>1678807950.0999999</v>
      </c>
      <c r="FE17">
        <v>3</v>
      </c>
      <c r="FF17">
        <v>0.42899999999999999</v>
      </c>
      <c r="FG17">
        <v>-1.6E-2</v>
      </c>
      <c r="FH17">
        <v>-0.35899999999999999</v>
      </c>
      <c r="FI17">
        <v>5.3999999999999999E-2</v>
      </c>
      <c r="FJ17">
        <v>379</v>
      </c>
      <c r="FK17">
        <v>16</v>
      </c>
      <c r="FL17">
        <v>7.0000000000000007E-2</v>
      </c>
      <c r="FM17">
        <v>0.03</v>
      </c>
      <c r="FN17">
        <v>-36.018443902439017</v>
      </c>
      <c r="FO17">
        <v>0.21977979094076119</v>
      </c>
      <c r="FP17">
        <v>3.083041773868312E-2</v>
      </c>
      <c r="FQ17">
        <v>-1</v>
      </c>
      <c r="FR17">
        <v>5.8381129268292691</v>
      </c>
      <c r="FS17">
        <v>1.8788362369346528E-2</v>
      </c>
      <c r="FT17">
        <v>2.0526749281121011E-3</v>
      </c>
      <c r="FU17">
        <v>-1</v>
      </c>
      <c r="FV17">
        <v>0</v>
      </c>
      <c r="FW17">
        <v>0</v>
      </c>
      <c r="FX17" t="s">
        <v>411</v>
      </c>
      <c r="FY17">
        <v>2.9325800000000002</v>
      </c>
      <c r="FZ17">
        <v>2.7049599999999998</v>
      </c>
      <c r="GA17">
        <v>9.03423E-2</v>
      </c>
      <c r="GB17">
        <v>9.6059099999999994E-2</v>
      </c>
      <c r="GC17">
        <v>9.7101099999999996E-2</v>
      </c>
      <c r="GD17">
        <v>7.2278300000000004E-2</v>
      </c>
      <c r="GE17">
        <v>33023.599999999999</v>
      </c>
      <c r="GF17">
        <v>28911.4</v>
      </c>
      <c r="GG17">
        <v>31001.5</v>
      </c>
      <c r="GH17">
        <v>27877.7</v>
      </c>
      <c r="GI17">
        <v>37976.300000000003</v>
      </c>
      <c r="GJ17">
        <v>36746.9</v>
      </c>
      <c r="GK17">
        <v>44082.5</v>
      </c>
      <c r="GL17">
        <v>42226.6</v>
      </c>
      <c r="GM17">
        <v>1.5503</v>
      </c>
      <c r="GN17">
        <v>1.75922</v>
      </c>
      <c r="GO17">
        <v>0.109971</v>
      </c>
      <c r="GP17">
        <v>0</v>
      </c>
      <c r="GQ17">
        <v>23.186399999999999</v>
      </c>
      <c r="GR17">
        <v>999.9</v>
      </c>
      <c r="GS17">
        <v>31.8</v>
      </c>
      <c r="GT17">
        <v>32</v>
      </c>
      <c r="GU17">
        <v>15.1408</v>
      </c>
      <c r="GV17">
        <v>60.617699999999999</v>
      </c>
      <c r="GW17">
        <v>45.837299999999999</v>
      </c>
      <c r="GX17">
        <v>1</v>
      </c>
      <c r="GY17">
        <v>0.105102</v>
      </c>
      <c r="GZ17">
        <v>3.9186399999999999</v>
      </c>
      <c r="HA17">
        <v>20.2439</v>
      </c>
      <c r="HB17">
        <v>5.24125</v>
      </c>
      <c r="HC17">
        <v>12.039899999999999</v>
      </c>
      <c r="HD17">
        <v>5.0174500000000002</v>
      </c>
      <c r="HE17">
        <v>3.2879999999999998</v>
      </c>
      <c r="HF17">
        <v>5710.2</v>
      </c>
      <c r="HG17">
        <v>9999</v>
      </c>
      <c r="HH17">
        <v>9999</v>
      </c>
      <c r="HI17">
        <v>151.19999999999999</v>
      </c>
      <c r="HJ17">
        <v>1.8689899999999999</v>
      </c>
      <c r="HK17">
        <v>1.8646799999999999</v>
      </c>
      <c r="HL17">
        <v>1.8693299999999999</v>
      </c>
      <c r="HM17">
        <v>1.8673299999999999</v>
      </c>
      <c r="HN17">
        <v>1.8633999999999999</v>
      </c>
      <c r="HO17">
        <v>1.8644700000000001</v>
      </c>
      <c r="HP17">
        <v>1.87026</v>
      </c>
      <c r="HQ17">
        <v>1.86944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-0.374</v>
      </c>
      <c r="IF17">
        <v>0.12609999999999999</v>
      </c>
      <c r="IG17">
        <v>-0.10569355442450459</v>
      </c>
      <c r="IH17">
        <v>-6.1462078757559423E-4</v>
      </c>
      <c r="II17">
        <v>-1.8861989874597051E-7</v>
      </c>
      <c r="IJ17">
        <v>1.1980462299894961E-10</v>
      </c>
      <c r="IK17">
        <v>-5.867428898574481E-2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52.3</v>
      </c>
      <c r="IT17">
        <v>52.1</v>
      </c>
      <c r="IU17">
        <v>1.1145</v>
      </c>
      <c r="IV17">
        <v>2.5976599999999999</v>
      </c>
      <c r="IW17">
        <v>1.5490699999999999</v>
      </c>
      <c r="IX17">
        <v>2.3315399999999999</v>
      </c>
      <c r="IY17">
        <v>1.50146</v>
      </c>
      <c r="IZ17">
        <v>2.34253</v>
      </c>
      <c r="JA17">
        <v>35.568300000000001</v>
      </c>
      <c r="JB17">
        <v>23.947399999999998</v>
      </c>
      <c r="JC17">
        <v>18</v>
      </c>
      <c r="JD17">
        <v>329.02100000000002</v>
      </c>
      <c r="JE17">
        <v>406.66500000000002</v>
      </c>
      <c r="JF17">
        <v>18.354500000000002</v>
      </c>
      <c r="JG17">
        <v>28.735199999999999</v>
      </c>
      <c r="JH17">
        <v>29.999600000000001</v>
      </c>
      <c r="JI17">
        <v>28.950500000000002</v>
      </c>
      <c r="JJ17">
        <v>28.9681</v>
      </c>
      <c r="JK17">
        <v>22.263300000000001</v>
      </c>
      <c r="JL17">
        <v>19.474499999999999</v>
      </c>
      <c r="JM17">
        <v>41.28</v>
      </c>
      <c r="JN17">
        <v>18.358899999999998</v>
      </c>
      <c r="JO17">
        <v>436.07</v>
      </c>
      <c r="JP17">
        <v>12.4777</v>
      </c>
      <c r="JQ17">
        <v>99.144599999999997</v>
      </c>
      <c r="JR17">
        <v>98.807299999999998</v>
      </c>
    </row>
    <row r="18" spans="1:278" x14ac:dyDescent="0.25">
      <c r="A18">
        <v>7</v>
      </c>
      <c r="B18">
        <v>1678811257.5999999</v>
      </c>
      <c r="C18">
        <v>1080</v>
      </c>
      <c r="D18" t="s">
        <v>417</v>
      </c>
      <c r="E18" t="s">
        <v>418</v>
      </c>
      <c r="F18" t="s">
        <v>407</v>
      </c>
      <c r="G18">
        <v>1678811257.5999999</v>
      </c>
      <c r="H18">
        <f t="shared" si="0"/>
        <v>4.9538483659798075E-3</v>
      </c>
      <c r="I18">
        <f t="shared" si="1"/>
        <v>4.9538483659798072</v>
      </c>
      <c r="J18">
        <f t="shared" si="2"/>
        <v>28.22171748598273</v>
      </c>
      <c r="K18">
        <f t="shared" si="3"/>
        <v>400.03996841615458</v>
      </c>
      <c r="L18">
        <f t="shared" si="4"/>
        <v>273.34553678488788</v>
      </c>
      <c r="M18">
        <f t="shared" si="5"/>
        <v>27.439538045492835</v>
      </c>
      <c r="N18">
        <f t="shared" si="6"/>
        <v>40.157640992364989</v>
      </c>
      <c r="O18">
        <f t="shared" si="7"/>
        <v>0.4097258777787301</v>
      </c>
      <c r="P18">
        <f t="shared" si="8"/>
        <v>2.2662069259608937</v>
      </c>
      <c r="Q18">
        <f t="shared" si="9"/>
        <v>0.37258093579671075</v>
      </c>
      <c r="R18">
        <f t="shared" si="10"/>
        <v>0.23591914769609854</v>
      </c>
      <c r="S18">
        <f t="shared" si="11"/>
        <v>289.57502911061675</v>
      </c>
      <c r="T18">
        <f t="shared" si="12"/>
        <v>24.767594148552593</v>
      </c>
      <c r="U18">
        <f t="shared" si="13"/>
        <v>24.767594148552593</v>
      </c>
      <c r="V18">
        <f t="shared" si="14"/>
        <v>3.1358863498737009</v>
      </c>
      <c r="W18">
        <f t="shared" si="15"/>
        <v>60.38584038221687</v>
      </c>
      <c r="X18">
        <f t="shared" si="16"/>
        <v>1.8342177635839998</v>
      </c>
      <c r="Y18">
        <f t="shared" si="17"/>
        <v>3.0374964593920959</v>
      </c>
      <c r="Z18">
        <f t="shared" si="18"/>
        <v>1.3016685862897011</v>
      </c>
      <c r="AA18">
        <f t="shared" si="19"/>
        <v>-218.4647129397095</v>
      </c>
      <c r="AB18">
        <f t="shared" si="20"/>
        <v>-65.082305944050901</v>
      </c>
      <c r="AC18">
        <f t="shared" si="21"/>
        <v>-6.0442343850509843</v>
      </c>
      <c r="AD18">
        <f t="shared" si="22"/>
        <v>-1.6224158194617644E-2</v>
      </c>
      <c r="AE18">
        <v>140</v>
      </c>
      <c r="AF18">
        <v>28</v>
      </c>
      <c r="AG18">
        <f t="shared" si="23"/>
        <v>1.0052546822830777</v>
      </c>
      <c r="AH18">
        <f t="shared" si="24"/>
        <v>0.52546822830776829</v>
      </c>
      <c r="AI18">
        <f t="shared" si="25"/>
        <v>53565.809667641159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1513.2269995391796</v>
      </c>
      <c r="AW18">
        <f t="shared" si="29"/>
        <v>28.22171748598273</v>
      </c>
      <c r="AX18" t="e">
        <f t="shared" si="30"/>
        <v>#DIV/0!</v>
      </c>
      <c r="AY18">
        <f t="shared" si="31"/>
        <v>1.8650022431913413E-2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1800.05</v>
      </c>
      <c r="CU18">
        <f t="shared" si="43"/>
        <v>1513.2269995391796</v>
      </c>
      <c r="CV18">
        <f t="shared" si="44"/>
        <v>0.84065831479080011</v>
      </c>
      <c r="CW18">
        <f t="shared" si="45"/>
        <v>0.16087054754624414</v>
      </c>
      <c r="CX18">
        <v>6</v>
      </c>
      <c r="CY18">
        <v>0.5</v>
      </c>
      <c r="CZ18" t="s">
        <v>409</v>
      </c>
      <c r="DA18">
        <v>2</v>
      </c>
      <c r="DB18">
        <v>1678811257.5999999</v>
      </c>
      <c r="DC18">
        <v>400.04</v>
      </c>
      <c r="DD18">
        <v>436.10199999999998</v>
      </c>
      <c r="DE18">
        <v>18.271999999999998</v>
      </c>
      <c r="DF18">
        <v>12.4679</v>
      </c>
      <c r="DG18">
        <v>400.41500000000002</v>
      </c>
      <c r="DH18">
        <v>18.146999999999998</v>
      </c>
      <c r="DI18">
        <v>500.07100000000003</v>
      </c>
      <c r="DJ18">
        <v>100.28400000000001</v>
      </c>
      <c r="DK18">
        <v>0.10007199999999999</v>
      </c>
      <c r="DL18">
        <v>24.2349</v>
      </c>
      <c r="DM18">
        <v>25.0029</v>
      </c>
      <c r="DN18">
        <v>999.9</v>
      </c>
      <c r="DO18">
        <v>0</v>
      </c>
      <c r="DP18">
        <v>0</v>
      </c>
      <c r="DQ18">
        <v>10008.799999999999</v>
      </c>
      <c r="DR18">
        <v>0</v>
      </c>
      <c r="DS18">
        <v>835.07899999999995</v>
      </c>
      <c r="DT18">
        <v>-36.061999999999998</v>
      </c>
      <c r="DU18">
        <v>407.48599999999999</v>
      </c>
      <c r="DV18">
        <v>441.608</v>
      </c>
      <c r="DW18">
        <v>5.8041099999999997</v>
      </c>
      <c r="DX18">
        <v>436.10199999999998</v>
      </c>
      <c r="DY18">
        <v>12.4679</v>
      </c>
      <c r="DZ18">
        <v>1.8324</v>
      </c>
      <c r="EA18">
        <v>1.25034</v>
      </c>
      <c r="EB18">
        <v>16.065899999999999</v>
      </c>
      <c r="EC18">
        <v>10.2148</v>
      </c>
      <c r="ED18">
        <v>1800.05</v>
      </c>
      <c r="EE18">
        <v>0.97799599999999998</v>
      </c>
      <c r="EF18">
        <v>2.20045E-2</v>
      </c>
      <c r="EG18">
        <v>0</v>
      </c>
      <c r="EH18">
        <v>1298.1600000000001</v>
      </c>
      <c r="EI18">
        <v>5.0007000000000001</v>
      </c>
      <c r="EJ18">
        <v>22291.8</v>
      </c>
      <c r="EK18">
        <v>15474.5</v>
      </c>
      <c r="EL18">
        <v>46.936999999999998</v>
      </c>
      <c r="EM18">
        <v>48.625</v>
      </c>
      <c r="EN18">
        <v>47.811999999999998</v>
      </c>
      <c r="EO18">
        <v>47.625</v>
      </c>
      <c r="EP18">
        <v>48.875</v>
      </c>
      <c r="EQ18">
        <v>1755.55</v>
      </c>
      <c r="ER18">
        <v>39.5</v>
      </c>
      <c r="ES18">
        <v>0</v>
      </c>
      <c r="ET18">
        <v>1678811257.5999999</v>
      </c>
      <c r="EU18">
        <v>0</v>
      </c>
      <c r="EV18">
        <v>1298.2983999999999</v>
      </c>
      <c r="EW18">
        <v>-1.7630769339066139</v>
      </c>
      <c r="EX18">
        <v>-27.28461545639145</v>
      </c>
      <c r="EY18">
        <v>22293.46</v>
      </c>
      <c r="EZ18">
        <v>15</v>
      </c>
      <c r="FA18">
        <v>1678807950.0999999</v>
      </c>
      <c r="FB18" t="s">
        <v>410</v>
      </c>
      <c r="FC18">
        <v>1678807937.0999999</v>
      </c>
      <c r="FD18">
        <v>1678807950.0999999</v>
      </c>
      <c r="FE18">
        <v>3</v>
      </c>
      <c r="FF18">
        <v>0.42899999999999999</v>
      </c>
      <c r="FG18">
        <v>-1.6E-2</v>
      </c>
      <c r="FH18">
        <v>-0.35899999999999999</v>
      </c>
      <c r="FI18">
        <v>5.3999999999999999E-2</v>
      </c>
      <c r="FJ18">
        <v>379</v>
      </c>
      <c r="FK18">
        <v>16</v>
      </c>
      <c r="FL18">
        <v>7.0000000000000007E-2</v>
      </c>
      <c r="FM18">
        <v>0.03</v>
      </c>
      <c r="FN18">
        <v>-36.103587804878053</v>
      </c>
      <c r="FO18">
        <v>2.2944250871005909E-2</v>
      </c>
      <c r="FP18">
        <v>2.8777626769741022E-2</v>
      </c>
      <c r="FQ18">
        <v>-1</v>
      </c>
      <c r="FR18">
        <v>5.8196395121951214</v>
      </c>
      <c r="FS18">
        <v>8.9475261324049558E-3</v>
      </c>
      <c r="FT18">
        <v>2.0523359103410432E-3</v>
      </c>
      <c r="FU18">
        <v>-1</v>
      </c>
      <c r="FV18">
        <v>0</v>
      </c>
      <c r="FW18">
        <v>0</v>
      </c>
      <c r="FX18" t="s">
        <v>411</v>
      </c>
      <c r="FY18">
        <v>2.9327000000000001</v>
      </c>
      <c r="FZ18">
        <v>2.7050200000000002</v>
      </c>
      <c r="GA18">
        <v>9.0394100000000005E-2</v>
      </c>
      <c r="GB18">
        <v>9.6131999999999995E-2</v>
      </c>
      <c r="GC18">
        <v>9.6998299999999996E-2</v>
      </c>
      <c r="GD18">
        <v>7.2304300000000002E-2</v>
      </c>
      <c r="GE18">
        <v>33032.800000000003</v>
      </c>
      <c r="GF18">
        <v>28920.799999999999</v>
      </c>
      <c r="GG18">
        <v>31011.3</v>
      </c>
      <c r="GH18">
        <v>27888.5</v>
      </c>
      <c r="GI18">
        <v>37993.199999999997</v>
      </c>
      <c r="GJ18">
        <v>36760.300000000003</v>
      </c>
      <c r="GK18">
        <v>44097.5</v>
      </c>
      <c r="GL18">
        <v>42243</v>
      </c>
      <c r="GM18">
        <v>1.5516000000000001</v>
      </c>
      <c r="GN18">
        <v>1.76305</v>
      </c>
      <c r="GO18">
        <v>0.111967</v>
      </c>
      <c r="GP18">
        <v>0</v>
      </c>
      <c r="GQ18">
        <v>23.163</v>
      </c>
      <c r="GR18">
        <v>999.9</v>
      </c>
      <c r="GS18">
        <v>31.9</v>
      </c>
      <c r="GT18">
        <v>31.9</v>
      </c>
      <c r="GU18">
        <v>15.104799999999999</v>
      </c>
      <c r="GV18">
        <v>61.0077</v>
      </c>
      <c r="GW18">
        <v>46.238</v>
      </c>
      <c r="GX18">
        <v>1</v>
      </c>
      <c r="GY18">
        <v>9.1631099999999993E-2</v>
      </c>
      <c r="GZ18">
        <v>3.95044</v>
      </c>
      <c r="HA18">
        <v>20.243600000000001</v>
      </c>
      <c r="HB18">
        <v>5.24125</v>
      </c>
      <c r="HC18">
        <v>12.039899999999999</v>
      </c>
      <c r="HD18">
        <v>5.0175999999999998</v>
      </c>
      <c r="HE18">
        <v>3.2879999999999998</v>
      </c>
      <c r="HF18">
        <v>5713.8</v>
      </c>
      <c r="HG18">
        <v>9999</v>
      </c>
      <c r="HH18">
        <v>9999</v>
      </c>
      <c r="HI18">
        <v>151.30000000000001</v>
      </c>
      <c r="HJ18">
        <v>1.8690100000000001</v>
      </c>
      <c r="HK18">
        <v>1.86466</v>
      </c>
      <c r="HL18">
        <v>1.86934</v>
      </c>
      <c r="HM18">
        <v>1.8673200000000001</v>
      </c>
      <c r="HN18">
        <v>1.8633999999999999</v>
      </c>
      <c r="HO18">
        <v>1.8644700000000001</v>
      </c>
      <c r="HP18">
        <v>1.87025</v>
      </c>
      <c r="HQ18">
        <v>1.8694999999999999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-0.375</v>
      </c>
      <c r="IF18">
        <v>0.125</v>
      </c>
      <c r="IG18">
        <v>-0.10569355442450459</v>
      </c>
      <c r="IH18">
        <v>-6.1462078757559423E-4</v>
      </c>
      <c r="II18">
        <v>-1.8861989874597051E-7</v>
      </c>
      <c r="IJ18">
        <v>1.1980462299894961E-10</v>
      </c>
      <c r="IK18">
        <v>-5.867428898574481E-2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55.3</v>
      </c>
      <c r="IT18">
        <v>55.1</v>
      </c>
      <c r="IU18">
        <v>1.1145</v>
      </c>
      <c r="IV18">
        <v>2.6013199999999999</v>
      </c>
      <c r="IW18">
        <v>1.5490699999999999</v>
      </c>
      <c r="IX18">
        <v>2.3315399999999999</v>
      </c>
      <c r="IY18">
        <v>1.50146</v>
      </c>
      <c r="IZ18">
        <v>2.2778299999999998</v>
      </c>
      <c r="JA18">
        <v>35.3596</v>
      </c>
      <c r="JB18">
        <v>23.947399999999998</v>
      </c>
      <c r="JC18">
        <v>18</v>
      </c>
      <c r="JD18">
        <v>328.66699999999997</v>
      </c>
      <c r="JE18">
        <v>407.63799999999998</v>
      </c>
      <c r="JF18">
        <v>18.348299999999998</v>
      </c>
      <c r="JG18">
        <v>28.55</v>
      </c>
      <c r="JH18">
        <v>29.999700000000001</v>
      </c>
      <c r="JI18">
        <v>28.756499999999999</v>
      </c>
      <c r="JJ18">
        <v>28.7729</v>
      </c>
      <c r="JK18">
        <v>22.274000000000001</v>
      </c>
      <c r="JL18">
        <v>19.474499999999999</v>
      </c>
      <c r="JM18">
        <v>42.410299999999999</v>
      </c>
      <c r="JN18">
        <v>18.348800000000001</v>
      </c>
      <c r="JO18">
        <v>436.05599999999998</v>
      </c>
      <c r="JP18">
        <v>12.4777</v>
      </c>
      <c r="JQ18">
        <v>99.177300000000002</v>
      </c>
      <c r="JR18">
        <v>98.845600000000005</v>
      </c>
    </row>
    <row r="19" spans="1:278" x14ac:dyDescent="0.25">
      <c r="A19">
        <v>8</v>
      </c>
      <c r="B19">
        <v>1678811437.5999999</v>
      </c>
      <c r="C19">
        <v>1260</v>
      </c>
      <c r="D19" t="s">
        <v>419</v>
      </c>
      <c r="E19" t="s">
        <v>420</v>
      </c>
      <c r="F19" t="s">
        <v>407</v>
      </c>
      <c r="G19">
        <v>1678811437.5999999</v>
      </c>
      <c r="H19">
        <f t="shared" si="0"/>
        <v>4.9450124967036074E-3</v>
      </c>
      <c r="I19">
        <f t="shared" si="1"/>
        <v>4.9450124967036073</v>
      </c>
      <c r="J19">
        <f t="shared" si="2"/>
        <v>28.329518263099811</v>
      </c>
      <c r="K19">
        <f t="shared" si="3"/>
        <v>399.99496804365106</v>
      </c>
      <c r="L19">
        <f t="shared" si="4"/>
        <v>273.06062480749836</v>
      </c>
      <c r="M19">
        <f t="shared" si="5"/>
        <v>27.41474388615072</v>
      </c>
      <c r="N19">
        <f t="shared" si="6"/>
        <v>40.1586996015861</v>
      </c>
      <c r="O19">
        <f t="shared" si="7"/>
        <v>0.41052441673074502</v>
      </c>
      <c r="P19">
        <f t="shared" si="8"/>
        <v>2.2600750023645237</v>
      </c>
      <c r="Q19">
        <f t="shared" si="9"/>
        <v>0.37315028697310071</v>
      </c>
      <c r="R19">
        <f t="shared" si="10"/>
        <v>0.23629265065098465</v>
      </c>
      <c r="S19">
        <f t="shared" si="11"/>
        <v>289.5862011106513</v>
      </c>
      <c r="T19">
        <f t="shared" si="12"/>
        <v>24.757133563333685</v>
      </c>
      <c r="U19">
        <f t="shared" si="13"/>
        <v>24.757133563333685</v>
      </c>
      <c r="V19">
        <f t="shared" si="14"/>
        <v>3.1339277650143784</v>
      </c>
      <c r="W19">
        <f t="shared" si="15"/>
        <v>60.510706503204482</v>
      </c>
      <c r="X19">
        <f t="shared" si="16"/>
        <v>1.8363800374920001</v>
      </c>
      <c r="Y19">
        <f t="shared" si="17"/>
        <v>3.0348018451821419</v>
      </c>
      <c r="Z19">
        <f t="shared" si="18"/>
        <v>1.2975477275223783</v>
      </c>
      <c r="AA19">
        <f t="shared" si="19"/>
        <v>-218.0750511046291</v>
      </c>
      <c r="AB19">
        <f t="shared" si="20"/>
        <v>-65.434942344136275</v>
      </c>
      <c r="AC19">
        <f t="shared" si="21"/>
        <v>-6.0926957454281139</v>
      </c>
      <c r="AD19">
        <f t="shared" si="22"/>
        <v>-1.6488083542171239E-2</v>
      </c>
      <c r="AE19">
        <v>141</v>
      </c>
      <c r="AF19">
        <v>28</v>
      </c>
      <c r="AG19">
        <f t="shared" si="23"/>
        <v>1.0053125517329755</v>
      </c>
      <c r="AH19">
        <f t="shared" si="24"/>
        <v>0.53125517329755123</v>
      </c>
      <c r="AI19">
        <f t="shared" si="25"/>
        <v>53363.836031751693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1513.2857995391973</v>
      </c>
      <c r="AW19">
        <f t="shared" si="29"/>
        <v>28.329518263099811</v>
      </c>
      <c r="AX19" t="e">
        <f t="shared" si="30"/>
        <v>#DIV/0!</v>
      </c>
      <c r="AY19">
        <f t="shared" si="31"/>
        <v>1.8720534000732897E-2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1800.12</v>
      </c>
      <c r="CU19">
        <f t="shared" si="43"/>
        <v>1513.2857995391973</v>
      </c>
      <c r="CV19">
        <f t="shared" si="44"/>
        <v>0.84065828919138585</v>
      </c>
      <c r="CW19">
        <f t="shared" si="45"/>
        <v>0.16087049813937476</v>
      </c>
      <c r="CX19">
        <v>6</v>
      </c>
      <c r="CY19">
        <v>0.5</v>
      </c>
      <c r="CZ19" t="s">
        <v>409</v>
      </c>
      <c r="DA19">
        <v>2</v>
      </c>
      <c r="DB19">
        <v>1678811437.5999999</v>
      </c>
      <c r="DC19">
        <v>399.995</v>
      </c>
      <c r="DD19">
        <v>436.16800000000001</v>
      </c>
      <c r="DE19">
        <v>18.291</v>
      </c>
      <c r="DF19">
        <v>12.499499999999999</v>
      </c>
      <c r="DG19">
        <v>400.36900000000003</v>
      </c>
      <c r="DH19">
        <v>18.165400000000002</v>
      </c>
      <c r="DI19">
        <v>500.226</v>
      </c>
      <c r="DJ19">
        <v>100.298</v>
      </c>
      <c r="DK19">
        <v>0.100012</v>
      </c>
      <c r="DL19">
        <v>24.220099999999999</v>
      </c>
      <c r="DM19">
        <v>24.981400000000001</v>
      </c>
      <c r="DN19">
        <v>999.9</v>
      </c>
      <c r="DO19">
        <v>0</v>
      </c>
      <c r="DP19">
        <v>0</v>
      </c>
      <c r="DQ19">
        <v>9967.5</v>
      </c>
      <c r="DR19">
        <v>0</v>
      </c>
      <c r="DS19">
        <v>834.55799999999999</v>
      </c>
      <c r="DT19">
        <v>-36.1736</v>
      </c>
      <c r="DU19">
        <v>407.447</v>
      </c>
      <c r="DV19">
        <v>441.68900000000002</v>
      </c>
      <c r="DW19">
        <v>5.7915299999999998</v>
      </c>
      <c r="DX19">
        <v>436.16800000000001</v>
      </c>
      <c r="DY19">
        <v>12.499499999999999</v>
      </c>
      <c r="DZ19">
        <v>1.83456</v>
      </c>
      <c r="EA19">
        <v>1.2536799999999999</v>
      </c>
      <c r="EB19">
        <v>16.084399999999999</v>
      </c>
      <c r="EC19">
        <v>10.2547</v>
      </c>
      <c r="ED19">
        <v>1800.12</v>
      </c>
      <c r="EE19">
        <v>0.97799499999999995</v>
      </c>
      <c r="EF19">
        <v>2.20045E-2</v>
      </c>
      <c r="EG19">
        <v>0</v>
      </c>
      <c r="EH19">
        <v>1296.1199999999999</v>
      </c>
      <c r="EI19">
        <v>5.0007000000000001</v>
      </c>
      <c r="EJ19">
        <v>22242.2</v>
      </c>
      <c r="EK19">
        <v>15475</v>
      </c>
      <c r="EL19">
        <v>46.875</v>
      </c>
      <c r="EM19">
        <v>48.561999999999998</v>
      </c>
      <c r="EN19">
        <v>47.75</v>
      </c>
      <c r="EO19">
        <v>47.561999999999998</v>
      </c>
      <c r="EP19">
        <v>48.875</v>
      </c>
      <c r="EQ19">
        <v>1755.62</v>
      </c>
      <c r="ER19">
        <v>39.5</v>
      </c>
      <c r="ES19">
        <v>0</v>
      </c>
      <c r="ET19">
        <v>1678811437.5999999</v>
      </c>
      <c r="EU19">
        <v>0</v>
      </c>
      <c r="EV19">
        <v>1295.5791999999999</v>
      </c>
      <c r="EW19">
        <v>0.38000000073310508</v>
      </c>
      <c r="EX19">
        <v>-13.615384704001871</v>
      </c>
      <c r="EY19">
        <v>22242.596000000001</v>
      </c>
      <c r="EZ19">
        <v>15</v>
      </c>
      <c r="FA19">
        <v>1678807950.0999999</v>
      </c>
      <c r="FB19" t="s">
        <v>410</v>
      </c>
      <c r="FC19">
        <v>1678807937.0999999</v>
      </c>
      <c r="FD19">
        <v>1678807950.0999999</v>
      </c>
      <c r="FE19">
        <v>3</v>
      </c>
      <c r="FF19">
        <v>0.42899999999999999</v>
      </c>
      <c r="FG19">
        <v>-1.6E-2</v>
      </c>
      <c r="FH19">
        <v>-0.35899999999999999</v>
      </c>
      <c r="FI19">
        <v>5.3999999999999999E-2</v>
      </c>
      <c r="FJ19">
        <v>379</v>
      </c>
      <c r="FK19">
        <v>16</v>
      </c>
      <c r="FL19">
        <v>7.0000000000000007E-2</v>
      </c>
      <c r="FM19">
        <v>0.03</v>
      </c>
      <c r="FN19">
        <v>-36.194931707317068</v>
      </c>
      <c r="FO19">
        <v>8.4859233449401508E-2</v>
      </c>
      <c r="FP19">
        <v>2.707447217262977E-2</v>
      </c>
      <c r="FQ19">
        <v>-1</v>
      </c>
      <c r="FR19">
        <v>5.7850287804878047</v>
      </c>
      <c r="FS19">
        <v>3.607275261324093E-2</v>
      </c>
      <c r="FT19">
        <v>3.8386933721610179E-3</v>
      </c>
      <c r="FU19">
        <v>-1</v>
      </c>
      <c r="FV19">
        <v>0</v>
      </c>
      <c r="FW19">
        <v>0</v>
      </c>
      <c r="FX19" t="s">
        <v>411</v>
      </c>
      <c r="FY19">
        <v>2.9332199999999999</v>
      </c>
      <c r="FZ19">
        <v>2.7049599999999998</v>
      </c>
      <c r="GA19">
        <v>9.0435100000000004E-2</v>
      </c>
      <c r="GB19">
        <v>9.6195299999999997E-2</v>
      </c>
      <c r="GC19">
        <v>9.7119300000000006E-2</v>
      </c>
      <c r="GD19">
        <v>7.24799E-2</v>
      </c>
      <c r="GE19">
        <v>33040.9</v>
      </c>
      <c r="GF19">
        <v>28929.7</v>
      </c>
      <c r="GG19">
        <v>31019.8</v>
      </c>
      <c r="GH19">
        <v>27898.5</v>
      </c>
      <c r="GI19">
        <v>37999.699999999997</v>
      </c>
      <c r="GJ19">
        <v>36766.6</v>
      </c>
      <c r="GK19">
        <v>44111.1</v>
      </c>
      <c r="GL19">
        <v>42258.2</v>
      </c>
      <c r="GM19">
        <v>1.5523800000000001</v>
      </c>
      <c r="GN19">
        <v>1.76658</v>
      </c>
      <c r="GO19">
        <v>0.111341</v>
      </c>
      <c r="GP19">
        <v>0</v>
      </c>
      <c r="GQ19">
        <v>23.151700000000002</v>
      </c>
      <c r="GR19">
        <v>999.9</v>
      </c>
      <c r="GS19">
        <v>32.299999999999997</v>
      </c>
      <c r="GT19">
        <v>31.8</v>
      </c>
      <c r="GU19">
        <v>15.2052</v>
      </c>
      <c r="GV19">
        <v>60.8277</v>
      </c>
      <c r="GW19">
        <v>45.416699999999999</v>
      </c>
      <c r="GX19">
        <v>1</v>
      </c>
      <c r="GY19">
        <v>8.0518300000000001E-2</v>
      </c>
      <c r="GZ19">
        <v>3.9064100000000002</v>
      </c>
      <c r="HA19">
        <v>20.244700000000002</v>
      </c>
      <c r="HB19">
        <v>5.2413999999999996</v>
      </c>
      <c r="HC19">
        <v>12.039899999999999</v>
      </c>
      <c r="HD19">
        <v>5.0173500000000004</v>
      </c>
      <c r="HE19">
        <v>3.2879999999999998</v>
      </c>
      <c r="HF19">
        <v>5717.4</v>
      </c>
      <c r="HG19">
        <v>9999</v>
      </c>
      <c r="HH19">
        <v>9999</v>
      </c>
      <c r="HI19">
        <v>151.30000000000001</v>
      </c>
      <c r="HJ19">
        <v>1.86904</v>
      </c>
      <c r="HK19">
        <v>1.86467</v>
      </c>
      <c r="HL19">
        <v>1.8693500000000001</v>
      </c>
      <c r="HM19">
        <v>1.86731</v>
      </c>
      <c r="HN19">
        <v>1.8634200000000001</v>
      </c>
      <c r="HO19">
        <v>1.8644700000000001</v>
      </c>
      <c r="HP19">
        <v>1.8702700000000001</v>
      </c>
      <c r="HQ19">
        <v>1.8694900000000001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-0.374</v>
      </c>
      <c r="IF19">
        <v>0.12559999999999999</v>
      </c>
      <c r="IG19">
        <v>-0.10569355442450459</v>
      </c>
      <c r="IH19">
        <v>-6.1462078757559423E-4</v>
      </c>
      <c r="II19">
        <v>-1.8861989874597051E-7</v>
      </c>
      <c r="IJ19">
        <v>1.1980462299894961E-10</v>
      </c>
      <c r="IK19">
        <v>-5.867428898574481E-2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58.3</v>
      </c>
      <c r="IT19">
        <v>58.1</v>
      </c>
      <c r="IU19">
        <v>1.11572</v>
      </c>
      <c r="IV19">
        <v>2.5952099999999998</v>
      </c>
      <c r="IW19">
        <v>1.5490699999999999</v>
      </c>
      <c r="IX19">
        <v>2.3315399999999999</v>
      </c>
      <c r="IY19">
        <v>1.50146</v>
      </c>
      <c r="IZ19">
        <v>2.4072300000000002</v>
      </c>
      <c r="JA19">
        <v>35.197800000000001</v>
      </c>
      <c r="JB19">
        <v>23.956199999999999</v>
      </c>
      <c r="JC19">
        <v>18</v>
      </c>
      <c r="JD19">
        <v>328.25</v>
      </c>
      <c r="JE19">
        <v>408.68299999999999</v>
      </c>
      <c r="JF19">
        <v>18.348199999999999</v>
      </c>
      <c r="JG19">
        <v>28.411999999999999</v>
      </c>
      <c r="JH19">
        <v>29.999300000000002</v>
      </c>
      <c r="JI19">
        <v>28.600999999999999</v>
      </c>
      <c r="JJ19">
        <v>28.613900000000001</v>
      </c>
      <c r="JK19">
        <v>22.286300000000001</v>
      </c>
      <c r="JL19">
        <v>20.339400000000001</v>
      </c>
      <c r="JM19">
        <v>43.171399999999998</v>
      </c>
      <c r="JN19">
        <v>18.353899999999999</v>
      </c>
      <c r="JO19">
        <v>436.18700000000001</v>
      </c>
      <c r="JP19">
        <v>12.479100000000001</v>
      </c>
      <c r="JQ19">
        <v>99.206500000000005</v>
      </c>
      <c r="JR19">
        <v>98.881100000000004</v>
      </c>
    </row>
    <row r="20" spans="1:278" x14ac:dyDescent="0.25">
      <c r="A20">
        <v>9</v>
      </c>
      <c r="B20">
        <v>1678811617.5999999</v>
      </c>
      <c r="C20">
        <v>1440</v>
      </c>
      <c r="D20" t="s">
        <v>421</v>
      </c>
      <c r="E20" t="s">
        <v>422</v>
      </c>
      <c r="F20" t="s">
        <v>407</v>
      </c>
      <c r="G20">
        <v>1678811617.5999999</v>
      </c>
      <c r="H20">
        <f t="shared" si="0"/>
        <v>4.9104900630412259E-3</v>
      </c>
      <c r="I20">
        <f t="shared" si="1"/>
        <v>4.9104900630412258</v>
      </c>
      <c r="J20">
        <f t="shared" si="2"/>
        <v>28.458806860526064</v>
      </c>
      <c r="K20">
        <f t="shared" si="3"/>
        <v>399.99496798191507</v>
      </c>
      <c r="L20">
        <f t="shared" si="4"/>
        <v>271.08776329721968</v>
      </c>
      <c r="M20">
        <f t="shared" si="5"/>
        <v>27.215576911372054</v>
      </c>
      <c r="N20">
        <f t="shared" si="6"/>
        <v>40.157083015724822</v>
      </c>
      <c r="O20">
        <f t="shared" si="7"/>
        <v>0.40533013776729454</v>
      </c>
      <c r="P20">
        <f t="shared" si="8"/>
        <v>2.2621285079279905</v>
      </c>
      <c r="Q20">
        <f t="shared" si="9"/>
        <v>0.36888078335049979</v>
      </c>
      <c r="R20">
        <f t="shared" si="10"/>
        <v>0.23355156506479474</v>
      </c>
      <c r="S20">
        <f t="shared" si="11"/>
        <v>289.5957771106809</v>
      </c>
      <c r="T20">
        <f t="shared" si="12"/>
        <v>24.779577643907157</v>
      </c>
      <c r="U20">
        <f t="shared" si="13"/>
        <v>24.779577643907157</v>
      </c>
      <c r="V20">
        <f t="shared" si="14"/>
        <v>3.1381313910740158</v>
      </c>
      <c r="W20">
        <f t="shared" si="15"/>
        <v>60.417331983078213</v>
      </c>
      <c r="X20">
        <f t="shared" si="16"/>
        <v>1.8348002048579999</v>
      </c>
      <c r="Y20">
        <f t="shared" si="17"/>
        <v>3.0368772414046581</v>
      </c>
      <c r="Z20">
        <f t="shared" si="18"/>
        <v>1.303331186216016</v>
      </c>
      <c r="AA20">
        <f t="shared" si="19"/>
        <v>-216.55261178011807</v>
      </c>
      <c r="AB20">
        <f t="shared" si="20"/>
        <v>-66.84128705185077</v>
      </c>
      <c r="AC20">
        <f t="shared" si="21"/>
        <v>-6.2190532312482194</v>
      </c>
      <c r="AD20">
        <f t="shared" si="22"/>
        <v>-1.7174952536151977E-2</v>
      </c>
      <c r="AE20">
        <v>141</v>
      </c>
      <c r="AF20">
        <v>28</v>
      </c>
      <c r="AG20">
        <f t="shared" si="23"/>
        <v>1.0053059076968209</v>
      </c>
      <c r="AH20">
        <f t="shared" si="24"/>
        <v>0.53059076968209329</v>
      </c>
      <c r="AI20">
        <f t="shared" si="25"/>
        <v>53430.304892104599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1513.3361995392129</v>
      </c>
      <c r="AW20">
        <f t="shared" si="29"/>
        <v>28.458806860526064</v>
      </c>
      <c r="AX20" t="e">
        <f t="shared" si="30"/>
        <v>#DIV/0!</v>
      </c>
      <c r="AY20">
        <f t="shared" si="31"/>
        <v>1.8805343365995819E-2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1800.18</v>
      </c>
      <c r="CU20">
        <f t="shared" si="43"/>
        <v>1513.3361995392129</v>
      </c>
      <c r="CV20">
        <f t="shared" si="44"/>
        <v>0.84065826725061543</v>
      </c>
      <c r="CW20">
        <f t="shared" si="45"/>
        <v>0.16087045579368781</v>
      </c>
      <c r="CX20">
        <v>6</v>
      </c>
      <c r="CY20">
        <v>0.5</v>
      </c>
      <c r="CZ20" t="s">
        <v>409</v>
      </c>
      <c r="DA20">
        <v>2</v>
      </c>
      <c r="DB20">
        <v>1678811617.5999999</v>
      </c>
      <c r="DC20">
        <v>399.995</v>
      </c>
      <c r="DD20">
        <v>436.31099999999998</v>
      </c>
      <c r="DE20">
        <v>18.276</v>
      </c>
      <c r="DF20">
        <v>12.523999999999999</v>
      </c>
      <c r="DG20">
        <v>400.36900000000003</v>
      </c>
      <c r="DH20">
        <v>18.1508</v>
      </c>
      <c r="DI20">
        <v>500.15600000000001</v>
      </c>
      <c r="DJ20">
        <v>100.294</v>
      </c>
      <c r="DK20">
        <v>9.9970500000000004E-2</v>
      </c>
      <c r="DL20">
        <v>24.2315</v>
      </c>
      <c r="DM20">
        <v>25.001200000000001</v>
      </c>
      <c r="DN20">
        <v>999.9</v>
      </c>
      <c r="DO20">
        <v>0</v>
      </c>
      <c r="DP20">
        <v>0</v>
      </c>
      <c r="DQ20">
        <v>9981.25</v>
      </c>
      <c r="DR20">
        <v>0</v>
      </c>
      <c r="DS20">
        <v>831.93799999999999</v>
      </c>
      <c r="DT20">
        <v>-36.315600000000003</v>
      </c>
      <c r="DU20">
        <v>407.44099999999997</v>
      </c>
      <c r="DV20">
        <v>441.84399999999999</v>
      </c>
      <c r="DW20">
        <v>5.7519600000000004</v>
      </c>
      <c r="DX20">
        <v>436.31099999999998</v>
      </c>
      <c r="DY20">
        <v>12.523999999999999</v>
      </c>
      <c r="DZ20">
        <v>1.8329800000000001</v>
      </c>
      <c r="EA20">
        <v>1.2560899999999999</v>
      </c>
      <c r="EB20">
        <v>16.070900000000002</v>
      </c>
      <c r="EC20">
        <v>10.2835</v>
      </c>
      <c r="ED20">
        <v>1800.18</v>
      </c>
      <c r="EE20">
        <v>0.97799499999999995</v>
      </c>
      <c r="EF20">
        <v>2.20045E-2</v>
      </c>
      <c r="EG20">
        <v>0</v>
      </c>
      <c r="EH20">
        <v>1293.23</v>
      </c>
      <c r="EI20">
        <v>5.0007000000000001</v>
      </c>
      <c r="EJ20">
        <v>22200.400000000001</v>
      </c>
      <c r="EK20">
        <v>15475.5</v>
      </c>
      <c r="EL20">
        <v>46.75</v>
      </c>
      <c r="EM20">
        <v>48.561999999999998</v>
      </c>
      <c r="EN20">
        <v>47.75</v>
      </c>
      <c r="EO20">
        <v>47.5</v>
      </c>
      <c r="EP20">
        <v>48.75</v>
      </c>
      <c r="EQ20">
        <v>1755.68</v>
      </c>
      <c r="ER20">
        <v>39.5</v>
      </c>
      <c r="ES20">
        <v>0</v>
      </c>
      <c r="ET20">
        <v>1678811617.5999999</v>
      </c>
      <c r="EU20">
        <v>0</v>
      </c>
      <c r="EV20">
        <v>1293.3496</v>
      </c>
      <c r="EW20">
        <v>-2.622307685590485</v>
      </c>
      <c r="EX20">
        <v>-17.015384575735691</v>
      </c>
      <c r="EY20">
        <v>22202.212</v>
      </c>
      <c r="EZ20">
        <v>15</v>
      </c>
      <c r="FA20">
        <v>1678807950.0999999</v>
      </c>
      <c r="FB20" t="s">
        <v>410</v>
      </c>
      <c r="FC20">
        <v>1678807937.0999999</v>
      </c>
      <c r="FD20">
        <v>1678807950.0999999</v>
      </c>
      <c r="FE20">
        <v>3</v>
      </c>
      <c r="FF20">
        <v>0.42899999999999999</v>
      </c>
      <c r="FG20">
        <v>-1.6E-2</v>
      </c>
      <c r="FH20">
        <v>-0.35899999999999999</v>
      </c>
      <c r="FI20">
        <v>5.3999999999999999E-2</v>
      </c>
      <c r="FJ20">
        <v>379</v>
      </c>
      <c r="FK20">
        <v>16</v>
      </c>
      <c r="FL20">
        <v>7.0000000000000007E-2</v>
      </c>
      <c r="FM20">
        <v>0.03</v>
      </c>
      <c r="FN20">
        <v>-36.304175000000001</v>
      </c>
      <c r="FO20">
        <v>-0.19624615384599339</v>
      </c>
      <c r="FP20">
        <v>3.8613143811401809E-2</v>
      </c>
      <c r="FQ20">
        <v>-1</v>
      </c>
      <c r="FR20">
        <v>5.74860375</v>
      </c>
      <c r="FS20">
        <v>-1.0367166979364109E-2</v>
      </c>
      <c r="FT20">
        <v>1.3461996276556379E-3</v>
      </c>
      <c r="FU20">
        <v>-1</v>
      </c>
      <c r="FV20">
        <v>0</v>
      </c>
      <c r="FW20">
        <v>0</v>
      </c>
      <c r="FX20" t="s">
        <v>411</v>
      </c>
      <c r="FY20">
        <v>2.9331700000000001</v>
      </c>
      <c r="FZ20">
        <v>2.70492</v>
      </c>
      <c r="GA20">
        <v>9.0461700000000006E-2</v>
      </c>
      <c r="GB20">
        <v>9.6247899999999997E-2</v>
      </c>
      <c r="GC20">
        <v>9.7089499999999995E-2</v>
      </c>
      <c r="GD20">
        <v>7.26073E-2</v>
      </c>
      <c r="GE20">
        <v>33047.5</v>
      </c>
      <c r="GF20">
        <v>28936.2</v>
      </c>
      <c r="GG20">
        <v>31026.400000000001</v>
      </c>
      <c r="GH20">
        <v>27906</v>
      </c>
      <c r="GI20">
        <v>38009.5</v>
      </c>
      <c r="GJ20">
        <v>36771.4</v>
      </c>
      <c r="GK20">
        <v>44121.2</v>
      </c>
      <c r="GL20">
        <v>42269.4</v>
      </c>
      <c r="GM20">
        <v>1.5531999999999999</v>
      </c>
      <c r="GN20">
        <v>1.76945</v>
      </c>
      <c r="GO20">
        <v>0.113938</v>
      </c>
      <c r="GP20">
        <v>0</v>
      </c>
      <c r="GQ20">
        <v>23.128900000000002</v>
      </c>
      <c r="GR20">
        <v>999.9</v>
      </c>
      <c r="GS20">
        <v>32.6</v>
      </c>
      <c r="GT20">
        <v>31.7</v>
      </c>
      <c r="GU20">
        <v>15.260300000000001</v>
      </c>
      <c r="GV20">
        <v>60.797699999999999</v>
      </c>
      <c r="GW20">
        <v>45.793300000000002</v>
      </c>
      <c r="GX20">
        <v>1</v>
      </c>
      <c r="GY20">
        <v>7.1984199999999998E-2</v>
      </c>
      <c r="GZ20">
        <v>3.8402500000000002</v>
      </c>
      <c r="HA20">
        <v>20.246300000000002</v>
      </c>
      <c r="HB20">
        <v>5.2421499999999996</v>
      </c>
      <c r="HC20">
        <v>12.039899999999999</v>
      </c>
      <c r="HD20">
        <v>5.0167000000000002</v>
      </c>
      <c r="HE20">
        <v>3.2879999999999998</v>
      </c>
      <c r="HF20">
        <v>5720.9</v>
      </c>
      <c r="HG20">
        <v>9999</v>
      </c>
      <c r="HH20">
        <v>9999</v>
      </c>
      <c r="HI20">
        <v>151.4</v>
      </c>
      <c r="HJ20">
        <v>1.8690199999999999</v>
      </c>
      <c r="HK20">
        <v>1.8646799999999999</v>
      </c>
      <c r="HL20">
        <v>1.8693299999999999</v>
      </c>
      <c r="HM20">
        <v>1.8673</v>
      </c>
      <c r="HN20">
        <v>1.8633999999999999</v>
      </c>
      <c r="HO20">
        <v>1.8644700000000001</v>
      </c>
      <c r="HP20">
        <v>1.87026</v>
      </c>
      <c r="HQ20">
        <v>1.8694900000000001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-0.374</v>
      </c>
      <c r="IF20">
        <v>0.12520000000000001</v>
      </c>
      <c r="IG20">
        <v>-0.10569355442450459</v>
      </c>
      <c r="IH20">
        <v>-6.1462078757559423E-4</v>
      </c>
      <c r="II20">
        <v>-1.8861989874597051E-7</v>
      </c>
      <c r="IJ20">
        <v>1.1980462299894961E-10</v>
      </c>
      <c r="IK20">
        <v>-5.867428898574481E-2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61.3</v>
      </c>
      <c r="IT20">
        <v>61.1</v>
      </c>
      <c r="IU20">
        <v>1.11572</v>
      </c>
      <c r="IV20">
        <v>2.6000999999999999</v>
      </c>
      <c r="IW20">
        <v>1.5490699999999999</v>
      </c>
      <c r="IX20">
        <v>2.3315399999999999</v>
      </c>
      <c r="IY20">
        <v>1.50146</v>
      </c>
      <c r="IZ20">
        <v>2.323</v>
      </c>
      <c r="JA20">
        <v>35.059399999999997</v>
      </c>
      <c r="JB20">
        <v>23.956199999999999</v>
      </c>
      <c r="JC20">
        <v>18</v>
      </c>
      <c r="JD20">
        <v>327.97300000000001</v>
      </c>
      <c r="JE20">
        <v>409.48700000000002</v>
      </c>
      <c r="JF20">
        <v>18.375299999999999</v>
      </c>
      <c r="JG20">
        <v>28.290600000000001</v>
      </c>
      <c r="JH20">
        <v>29.999700000000001</v>
      </c>
      <c r="JI20">
        <v>28.468299999999999</v>
      </c>
      <c r="JJ20">
        <v>28.478100000000001</v>
      </c>
      <c r="JK20">
        <v>22.294499999999999</v>
      </c>
      <c r="JL20">
        <v>20.606999999999999</v>
      </c>
      <c r="JM20">
        <v>43.914499999999997</v>
      </c>
      <c r="JN20">
        <v>18.372399999999999</v>
      </c>
      <c r="JO20">
        <v>436.29</v>
      </c>
      <c r="JP20">
        <v>12.52</v>
      </c>
      <c r="JQ20">
        <v>99.2286</v>
      </c>
      <c r="JR20">
        <v>98.907499999999999</v>
      </c>
    </row>
    <row r="21" spans="1:278" x14ac:dyDescent="0.25">
      <c r="A21">
        <v>10</v>
      </c>
      <c r="B21">
        <v>1678811797.5999999</v>
      </c>
      <c r="C21">
        <v>1620</v>
      </c>
      <c r="D21" t="s">
        <v>423</v>
      </c>
      <c r="E21" t="s">
        <v>424</v>
      </c>
      <c r="F21" t="s">
        <v>407</v>
      </c>
      <c r="G21">
        <v>1678811797.5999999</v>
      </c>
      <c r="H21">
        <f t="shared" si="0"/>
        <v>4.8471461654597007E-3</v>
      </c>
      <c r="I21">
        <f t="shared" si="1"/>
        <v>4.8471461654597006</v>
      </c>
      <c r="J21">
        <f t="shared" si="2"/>
        <v>28.545915271450394</v>
      </c>
      <c r="K21">
        <f t="shared" si="3"/>
        <v>399.99296801667828</v>
      </c>
      <c r="L21">
        <f t="shared" si="4"/>
        <v>268.95625867832388</v>
      </c>
      <c r="M21">
        <f t="shared" si="5"/>
        <v>27.001305344399817</v>
      </c>
      <c r="N21">
        <f t="shared" si="6"/>
        <v>40.156463798630007</v>
      </c>
      <c r="O21">
        <f t="shared" si="7"/>
        <v>0.39902019263165495</v>
      </c>
      <c r="P21">
        <f t="shared" si="8"/>
        <v>2.2653777549376173</v>
      </c>
      <c r="Q21">
        <f t="shared" si="9"/>
        <v>0.36368980736861728</v>
      </c>
      <c r="R21">
        <f t="shared" si="10"/>
        <v>0.23021917112620471</v>
      </c>
      <c r="S21">
        <f t="shared" si="11"/>
        <v>289.60375711070566</v>
      </c>
      <c r="T21">
        <f t="shared" si="12"/>
        <v>24.804149088268272</v>
      </c>
      <c r="U21">
        <f t="shared" si="13"/>
        <v>24.804149088268272</v>
      </c>
      <c r="V21">
        <f t="shared" si="14"/>
        <v>3.1427391079876874</v>
      </c>
      <c r="W21">
        <f t="shared" si="15"/>
        <v>60.504570946100763</v>
      </c>
      <c r="X21">
        <f t="shared" si="16"/>
        <v>1.8379233848681205</v>
      </c>
      <c r="Y21">
        <f t="shared" si="17"/>
        <v>3.0376603885108056</v>
      </c>
      <c r="Z21">
        <f t="shared" si="18"/>
        <v>1.304815723119567</v>
      </c>
      <c r="AA21">
        <f t="shared" si="19"/>
        <v>-213.75914589677279</v>
      </c>
      <c r="AB21">
        <f t="shared" si="20"/>
        <v>-69.41306837292791</v>
      </c>
      <c r="AC21">
        <f t="shared" si="21"/>
        <v>-6.4500131432980554</v>
      </c>
      <c r="AD21">
        <f t="shared" si="22"/>
        <v>-1.8470302293110308E-2</v>
      </c>
      <c r="AE21">
        <v>141</v>
      </c>
      <c r="AF21">
        <v>28</v>
      </c>
      <c r="AG21">
        <f t="shared" si="23"/>
        <v>1.005295166334959</v>
      </c>
      <c r="AH21">
        <f t="shared" si="24"/>
        <v>0.52951663349589673</v>
      </c>
      <c r="AI21">
        <f t="shared" si="25"/>
        <v>53538.117402434757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1513.3781995392258</v>
      </c>
      <c r="AW21">
        <f t="shared" si="29"/>
        <v>28.545915271450394</v>
      </c>
      <c r="AX21" t="e">
        <f t="shared" si="30"/>
        <v>#DIV/0!</v>
      </c>
      <c r="AY21">
        <f t="shared" si="31"/>
        <v>1.8862380388551713E-2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1800.23</v>
      </c>
      <c r="CU21">
        <f t="shared" si="43"/>
        <v>1513.3781995392258</v>
      </c>
      <c r="CV21">
        <f t="shared" si="44"/>
        <v>0.84065824896775732</v>
      </c>
      <c r="CW21">
        <f t="shared" si="45"/>
        <v>0.16087042050777159</v>
      </c>
      <c r="CX21">
        <v>6</v>
      </c>
      <c r="CY21">
        <v>0.5</v>
      </c>
      <c r="CZ21" t="s">
        <v>409</v>
      </c>
      <c r="DA21">
        <v>2</v>
      </c>
      <c r="DB21">
        <v>1678811797.5999999</v>
      </c>
      <c r="DC21">
        <v>399.99299999999999</v>
      </c>
      <c r="DD21">
        <v>436.392</v>
      </c>
      <c r="DE21">
        <v>18.307300000000001</v>
      </c>
      <c r="DF21">
        <v>12.6282</v>
      </c>
      <c r="DG21">
        <v>400.36799999999999</v>
      </c>
      <c r="DH21">
        <v>18.1813</v>
      </c>
      <c r="DI21">
        <v>500.03100000000001</v>
      </c>
      <c r="DJ21">
        <v>100.29300000000001</v>
      </c>
      <c r="DK21">
        <v>9.9924399999999997E-2</v>
      </c>
      <c r="DL21">
        <v>24.235800000000001</v>
      </c>
      <c r="DM21">
        <v>24.995699999999999</v>
      </c>
      <c r="DN21">
        <v>999.9</v>
      </c>
      <c r="DO21">
        <v>0</v>
      </c>
      <c r="DP21">
        <v>0</v>
      </c>
      <c r="DQ21">
        <v>10002.5</v>
      </c>
      <c r="DR21">
        <v>0</v>
      </c>
      <c r="DS21">
        <v>813.14599999999996</v>
      </c>
      <c r="DT21">
        <v>-36.398800000000001</v>
      </c>
      <c r="DU21">
        <v>407.45299999999997</v>
      </c>
      <c r="DV21">
        <v>441.97300000000001</v>
      </c>
      <c r="DW21">
        <v>5.6791</v>
      </c>
      <c r="DX21">
        <v>436.392</v>
      </c>
      <c r="DY21">
        <v>12.6282</v>
      </c>
      <c r="DZ21">
        <v>1.8361000000000001</v>
      </c>
      <c r="EA21">
        <v>1.2665200000000001</v>
      </c>
      <c r="EB21">
        <v>16.0975</v>
      </c>
      <c r="EC21">
        <v>10.407299999999999</v>
      </c>
      <c r="ED21">
        <v>1800.23</v>
      </c>
      <c r="EE21">
        <v>0.97799499999999995</v>
      </c>
      <c r="EF21">
        <v>2.20045E-2</v>
      </c>
      <c r="EG21">
        <v>0</v>
      </c>
      <c r="EH21">
        <v>1290.8</v>
      </c>
      <c r="EI21">
        <v>5.0007000000000001</v>
      </c>
      <c r="EJ21">
        <v>22151.9</v>
      </c>
      <c r="EK21">
        <v>15476</v>
      </c>
      <c r="EL21">
        <v>46.75</v>
      </c>
      <c r="EM21">
        <v>48.436999999999998</v>
      </c>
      <c r="EN21">
        <v>47.686999999999998</v>
      </c>
      <c r="EO21">
        <v>47.436999999999998</v>
      </c>
      <c r="EP21">
        <v>48.686999999999998</v>
      </c>
      <c r="EQ21">
        <v>1755.73</v>
      </c>
      <c r="ER21">
        <v>39.5</v>
      </c>
      <c r="ES21">
        <v>0</v>
      </c>
      <c r="ET21">
        <v>1678811797.5999999</v>
      </c>
      <c r="EU21">
        <v>0</v>
      </c>
      <c r="EV21">
        <v>1290.752</v>
      </c>
      <c r="EW21">
        <v>-0.28230769231649838</v>
      </c>
      <c r="EX21">
        <v>-19.323077040256631</v>
      </c>
      <c r="EY21">
        <v>22152.212</v>
      </c>
      <c r="EZ21">
        <v>15</v>
      </c>
      <c r="FA21">
        <v>1678807950.0999999</v>
      </c>
      <c r="FB21" t="s">
        <v>410</v>
      </c>
      <c r="FC21">
        <v>1678807937.0999999</v>
      </c>
      <c r="FD21">
        <v>1678807950.0999999</v>
      </c>
      <c r="FE21">
        <v>3</v>
      </c>
      <c r="FF21">
        <v>0.42899999999999999</v>
      </c>
      <c r="FG21">
        <v>-1.6E-2</v>
      </c>
      <c r="FH21">
        <v>-0.35899999999999999</v>
      </c>
      <c r="FI21">
        <v>5.3999999999999999E-2</v>
      </c>
      <c r="FJ21">
        <v>379</v>
      </c>
      <c r="FK21">
        <v>16</v>
      </c>
      <c r="FL21">
        <v>7.0000000000000007E-2</v>
      </c>
      <c r="FM21">
        <v>0.03</v>
      </c>
      <c r="FN21">
        <v>-36.353787804878053</v>
      </c>
      <c r="FO21">
        <v>-0.39212822299658961</v>
      </c>
      <c r="FP21">
        <v>8.5623011481618508E-2</v>
      </c>
      <c r="FQ21">
        <v>-1</v>
      </c>
      <c r="FR21">
        <v>5.6656148780487809</v>
      </c>
      <c r="FS21">
        <v>0.15398717770034781</v>
      </c>
      <c r="FT21">
        <v>1.886277947110054E-2</v>
      </c>
      <c r="FU21">
        <v>-1</v>
      </c>
      <c r="FV21">
        <v>0</v>
      </c>
      <c r="FW21">
        <v>0</v>
      </c>
      <c r="FX21" t="s">
        <v>411</v>
      </c>
      <c r="FY21">
        <v>2.9329800000000001</v>
      </c>
      <c r="FZ21">
        <v>2.7048700000000001</v>
      </c>
      <c r="GA21">
        <v>9.0488200000000005E-2</v>
      </c>
      <c r="GB21">
        <v>9.6290399999999998E-2</v>
      </c>
      <c r="GC21">
        <v>9.7233399999999998E-2</v>
      </c>
      <c r="GD21">
        <v>7.3078099999999993E-2</v>
      </c>
      <c r="GE21">
        <v>33052.699999999997</v>
      </c>
      <c r="GF21">
        <v>28942.6</v>
      </c>
      <c r="GG21">
        <v>31031.8</v>
      </c>
      <c r="GH21">
        <v>27913.1</v>
      </c>
      <c r="GI21">
        <v>38010.699999999997</v>
      </c>
      <c r="GJ21">
        <v>36762.300000000003</v>
      </c>
      <c r="GK21">
        <v>44130</v>
      </c>
      <c r="GL21">
        <v>42280.4</v>
      </c>
      <c r="GM21">
        <v>1.5537300000000001</v>
      </c>
      <c r="GN21">
        <v>1.7727200000000001</v>
      </c>
      <c r="GO21">
        <v>0.11874</v>
      </c>
      <c r="GP21">
        <v>0</v>
      </c>
      <c r="GQ21">
        <v>23.0443</v>
      </c>
      <c r="GR21">
        <v>999.9</v>
      </c>
      <c r="GS21">
        <v>32.9</v>
      </c>
      <c r="GT21">
        <v>31.6</v>
      </c>
      <c r="GU21">
        <v>15.3132</v>
      </c>
      <c r="GV21">
        <v>60.887700000000002</v>
      </c>
      <c r="GW21">
        <v>46.414299999999997</v>
      </c>
      <c r="GX21">
        <v>1</v>
      </c>
      <c r="GY21">
        <v>6.4087900000000003E-2</v>
      </c>
      <c r="GZ21">
        <v>3.7554400000000001</v>
      </c>
      <c r="HA21">
        <v>20.247900000000001</v>
      </c>
      <c r="HB21">
        <v>5.2403500000000003</v>
      </c>
      <c r="HC21">
        <v>12.039899999999999</v>
      </c>
      <c r="HD21">
        <v>5.0166500000000003</v>
      </c>
      <c r="HE21">
        <v>3.2879999999999998</v>
      </c>
      <c r="HF21">
        <v>5724.5</v>
      </c>
      <c r="HG21">
        <v>9999</v>
      </c>
      <c r="HH21">
        <v>9999</v>
      </c>
      <c r="HI21">
        <v>151.4</v>
      </c>
      <c r="HJ21">
        <v>1.8689899999999999</v>
      </c>
      <c r="HK21">
        <v>1.86463</v>
      </c>
      <c r="HL21">
        <v>1.8692800000000001</v>
      </c>
      <c r="HM21">
        <v>1.86734</v>
      </c>
      <c r="HN21">
        <v>1.8633999999999999</v>
      </c>
      <c r="HO21">
        <v>1.8644499999999999</v>
      </c>
      <c r="HP21">
        <v>1.8702399999999999</v>
      </c>
      <c r="HQ21">
        <v>1.8694599999999999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-0.375</v>
      </c>
      <c r="IF21">
        <v>0.126</v>
      </c>
      <c r="IG21">
        <v>-0.10569355442450459</v>
      </c>
      <c r="IH21">
        <v>-6.1462078757559423E-4</v>
      </c>
      <c r="II21">
        <v>-1.8861989874597051E-7</v>
      </c>
      <c r="IJ21">
        <v>1.1980462299894961E-10</v>
      </c>
      <c r="IK21">
        <v>-5.867428898574481E-2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64.3</v>
      </c>
      <c r="IT21">
        <v>64.099999999999994</v>
      </c>
      <c r="IU21">
        <v>1.11572</v>
      </c>
      <c r="IV21">
        <v>2.5952099999999998</v>
      </c>
      <c r="IW21">
        <v>1.5490699999999999</v>
      </c>
      <c r="IX21">
        <v>2.3315399999999999</v>
      </c>
      <c r="IY21">
        <v>1.50146</v>
      </c>
      <c r="IZ21">
        <v>2.2936999999999999</v>
      </c>
      <c r="JA21">
        <v>34.921399999999998</v>
      </c>
      <c r="JB21">
        <v>23.947399999999998</v>
      </c>
      <c r="JC21">
        <v>18</v>
      </c>
      <c r="JD21">
        <v>327.62</v>
      </c>
      <c r="JE21">
        <v>410.661</v>
      </c>
      <c r="JF21">
        <v>18.465699999999998</v>
      </c>
      <c r="JG21">
        <v>28.1739</v>
      </c>
      <c r="JH21">
        <v>30</v>
      </c>
      <c r="JI21">
        <v>28.349499999999999</v>
      </c>
      <c r="JJ21">
        <v>28.358599999999999</v>
      </c>
      <c r="JK21">
        <v>22.297899999999998</v>
      </c>
      <c r="JL21">
        <v>20.589200000000002</v>
      </c>
      <c r="JM21">
        <v>44.691899999999997</v>
      </c>
      <c r="JN21">
        <v>18.4726</v>
      </c>
      <c r="JO21">
        <v>436.38499999999999</v>
      </c>
      <c r="JP21">
        <v>12.574400000000001</v>
      </c>
      <c r="JQ21">
        <v>99.247299999999996</v>
      </c>
      <c r="JR21">
        <v>98.933000000000007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2023-03-14T16:37:16Z</dcterms:created>
  <dcterms:modified xsi:type="dcterms:W3CDTF">2023-03-16T23:50:45Z</dcterms:modified>
</cp:coreProperties>
</file>