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W21" i="1"/>
  <c r="P21" i="1"/>
  <c r="CW20" i="1"/>
  <c r="S20" i="1" s="1"/>
  <c r="CV20" i="1"/>
  <c r="CT20" i="1"/>
  <c r="BI20" i="1"/>
  <c r="BH20" i="1"/>
  <c r="AZ20" i="1"/>
  <c r="AT20" i="1"/>
  <c r="AN20" i="1"/>
  <c r="BA20" i="1" s="1"/>
  <c r="BD20" i="1" s="1"/>
  <c r="AI20" i="1"/>
  <c r="AG20" i="1" s="1"/>
  <c r="K20" i="1" s="1"/>
  <c r="Y20" i="1"/>
  <c r="X20" i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/>
  <c r="I19" i="1" s="1"/>
  <c r="H19" i="1" s="1"/>
  <c r="Y19" i="1"/>
  <c r="X19" i="1"/>
  <c r="W19" i="1" s="1"/>
  <c r="P19" i="1"/>
  <c r="CW18" i="1"/>
  <c r="CV18" i="1"/>
  <c r="CT18" i="1"/>
  <c r="BI18" i="1"/>
  <c r="BH18" i="1"/>
  <c r="AZ18" i="1"/>
  <c r="AT18" i="1"/>
  <c r="AN18" i="1"/>
  <c r="BA18" i="1" s="1"/>
  <c r="BD18" i="1" s="1"/>
  <c r="AI18" i="1"/>
  <c r="AG18" i="1" s="1"/>
  <c r="Y18" i="1"/>
  <c r="X18" i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Y17" i="1"/>
  <c r="X17" i="1"/>
  <c r="W17" i="1"/>
  <c r="P17" i="1"/>
  <c r="W18" i="1" l="1"/>
  <c r="CU18" i="1"/>
  <c r="AV18" i="1" s="1"/>
  <c r="W20" i="1"/>
  <c r="I17" i="1"/>
  <c r="H17" i="1" s="1"/>
  <c r="N17" i="1"/>
  <c r="CU17" i="1"/>
  <c r="AV17" i="1" s="1"/>
  <c r="AX17" i="1" s="1"/>
  <c r="CU19" i="1"/>
  <c r="AV19" i="1" s="1"/>
  <c r="AX19" i="1" s="1"/>
  <c r="AX18" i="1"/>
  <c r="K19" i="1"/>
  <c r="S18" i="1"/>
  <c r="N19" i="1"/>
  <c r="CU21" i="1"/>
  <c r="AV21" i="1" s="1"/>
  <c r="AX21" i="1" s="1"/>
  <c r="CU20" i="1"/>
  <c r="AV20" i="1" s="1"/>
  <c r="AX20" i="1" s="1"/>
  <c r="J19" i="1"/>
  <c r="AW19" i="1" s="1"/>
  <c r="AA17" i="1"/>
  <c r="AY19" i="1"/>
  <c r="BG21" i="1"/>
  <c r="BF21" i="1"/>
  <c r="BJ21" i="1" s="1"/>
  <c r="BK21" i="1" s="1"/>
  <c r="BE21" i="1"/>
  <c r="BG18" i="1"/>
  <c r="BF18" i="1"/>
  <c r="BJ18" i="1" s="1"/>
  <c r="BK18" i="1" s="1"/>
  <c r="BE18" i="1"/>
  <c r="BG19" i="1"/>
  <c r="BF19" i="1"/>
  <c r="BJ19" i="1" s="1"/>
  <c r="BK19" i="1" s="1"/>
  <c r="BE19" i="1"/>
  <c r="BE20" i="1"/>
  <c r="BF20" i="1"/>
  <c r="BJ20" i="1" s="1"/>
  <c r="BK20" i="1" s="1"/>
  <c r="BG20" i="1"/>
  <c r="AA19" i="1"/>
  <c r="BG17" i="1"/>
  <c r="BF17" i="1"/>
  <c r="BJ17" i="1" s="1"/>
  <c r="BK17" i="1" s="1"/>
  <c r="BE17" i="1"/>
  <c r="K21" i="1"/>
  <c r="I21" i="1"/>
  <c r="H21" i="1" s="1"/>
  <c r="N21" i="1"/>
  <c r="J21" i="1"/>
  <c r="AW21" i="1" s="1"/>
  <c r="AY21" i="1" s="1"/>
  <c r="AH21" i="1"/>
  <c r="N18" i="1"/>
  <c r="K18" i="1"/>
  <c r="AH18" i="1"/>
  <c r="J18" i="1"/>
  <c r="AW18" i="1" s="1"/>
  <c r="AY18" i="1" s="1"/>
  <c r="I18" i="1"/>
  <c r="H18" i="1" s="1"/>
  <c r="S19" i="1"/>
  <c r="AH17" i="1"/>
  <c r="N20" i="1"/>
  <c r="J17" i="1"/>
  <c r="AW17" i="1" s="1"/>
  <c r="AY17" i="1" s="1"/>
  <c r="T18" i="1"/>
  <c r="U18" i="1" s="1"/>
  <c r="AB18" i="1" s="1"/>
  <c r="AH20" i="1"/>
  <c r="K17" i="1"/>
  <c r="S17" i="1"/>
  <c r="I20" i="1"/>
  <c r="H20" i="1" s="1"/>
  <c r="T20" i="1" s="1"/>
  <c r="U20" i="1" s="1"/>
  <c r="AH19" i="1"/>
  <c r="J20" i="1"/>
  <c r="AW20" i="1" s="1"/>
  <c r="AY20" i="1" s="1"/>
  <c r="AA20" i="1" l="1"/>
  <c r="Q20" i="1"/>
  <c r="O20" i="1" s="1"/>
  <c r="R20" i="1" s="1"/>
  <c r="L20" i="1" s="1"/>
  <c r="M20" i="1" s="1"/>
  <c r="T17" i="1"/>
  <c r="U17" i="1" s="1"/>
  <c r="AB20" i="1"/>
  <c r="V20" i="1"/>
  <c r="Z20" i="1" s="1"/>
  <c r="AC20" i="1"/>
  <c r="T19" i="1"/>
  <c r="U19" i="1" s="1"/>
  <c r="T21" i="1"/>
  <c r="U21" i="1" s="1"/>
  <c r="Q21" i="1" s="1"/>
  <c r="O21" i="1" s="1"/>
  <c r="R21" i="1" s="1"/>
  <c r="L21" i="1" s="1"/>
  <c r="M21" i="1" s="1"/>
  <c r="AA21" i="1"/>
  <c r="AA18" i="1"/>
  <c r="Q18" i="1"/>
  <c r="O18" i="1" s="1"/>
  <c r="R18" i="1" s="1"/>
  <c r="L18" i="1" s="1"/>
  <c r="M18" i="1" s="1"/>
  <c r="V18" i="1"/>
  <c r="Z18" i="1" s="1"/>
  <c r="AC18" i="1"/>
  <c r="AD20" i="1" l="1"/>
  <c r="AD18" i="1"/>
  <c r="AC17" i="1"/>
  <c r="V17" i="1"/>
  <c r="Z17" i="1" s="1"/>
  <c r="AB17" i="1"/>
  <c r="Q17" i="1"/>
  <c r="O17" i="1" s="1"/>
  <c r="R17" i="1" s="1"/>
  <c r="L17" i="1" s="1"/>
  <c r="M17" i="1" s="1"/>
  <c r="V19" i="1"/>
  <c r="Z19" i="1" s="1"/>
  <c r="AC19" i="1"/>
  <c r="AB19" i="1"/>
  <c r="Q19" i="1"/>
  <c r="O19" i="1" s="1"/>
  <c r="R19" i="1" s="1"/>
  <c r="L19" i="1" s="1"/>
  <c r="M19" i="1" s="1"/>
  <c r="AC21" i="1"/>
  <c r="V21" i="1"/>
  <c r="Z21" i="1" s="1"/>
  <c r="AB21" i="1"/>
  <c r="AD19" i="1" l="1"/>
  <c r="AD21" i="1"/>
  <c r="AD17" i="1"/>
</calcChain>
</file>

<file path=xl/sharedStrings.xml><?xml version="1.0" encoding="utf-8"?>
<sst xmlns="http://schemas.openxmlformats.org/spreadsheetml/2006/main" count="915" uniqueCount="424">
  <si>
    <t>File opened</t>
  </si>
  <si>
    <t>2023-03-14 14:42:53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</si>
  <si>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</si>
  <si>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</si>
  <si>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</si>
  <si>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</si>
  <si>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</si>
  <si>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</si>
  <si>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</si>
  <si>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</si>
  <si>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</si>
  <si>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</si>
  <si>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</si>
  <si>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</si>
  <si>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</si>
  <si>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</si>
  <si>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</si>
  <si>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</si>
  <si>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</si>
  <si>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</si>
  <si>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</si>
  <si>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</si>
  <si>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</si>
  <si>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</si>
  <si>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</si>
  <si>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</si>
  <si>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</si>
  <si>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14:42:53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</si>
  <si>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</si>
  <si>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</si>
  <si>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</si>
  <si>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</si>
  <si>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</si>
  <si>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</si>
  <si>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</si>
  <si>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</si>
  <si>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</si>
  <si>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</si>
  <si>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</si>
  <si>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</si>
  <si>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</si>
  <si>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</si>
  <si>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</si>
  <si>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</si>
  <si>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</si>
  <si>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</si>
  <si>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</si>
  <si>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</si>
  <si>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</si>
  <si>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</si>
  <si>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</si>
  <si>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</si>
  <si>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</si>
  <si>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</si>
  <si>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</si>
  <si>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</si>
  <si>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</si>
  <si>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</si>
  <si>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</si>
  <si>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</si>
  <si>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</si>
  <si>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</si>
  <si>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</si>
  <si>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</si>
  <si>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</si>
  <si>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</si>
  <si>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</si>
  <si>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</si>
  <si>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</si>
  <si>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</si>
  <si>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</si>
  <si>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</si>
  <si>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</si>
  <si>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</si>
  <si>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</si>
  <si>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</si>
  <si>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</si>
  <si>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</si>
  <si>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</si>
  <si>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</si>
  <si>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</si>
  <si>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2.26794 85.6925 365.414 601.706 844.932 1034.27 1217.44 1352.56</t>
  </si>
  <si>
    <t>Fs_true</t>
  </si>
  <si>
    <t>0.307585 100.16 401.339 601.357 799.99 1001.37 1200.08 1400.64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</si>
  <si>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</si>
  <si>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</si>
  <si>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</si>
  <si>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</si>
  <si>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</si>
  <si>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</si>
  <si>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</si>
  <si>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</si>
  <si>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</si>
  <si>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</si>
  <si>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</si>
  <si>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</si>
  <si>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</si>
  <si>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</si>
  <si>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</si>
  <si>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</si>
  <si>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</si>
  <si>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</si>
  <si>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</si>
  <si>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</si>
  <si>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</si>
  <si>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</si>
  <si>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</si>
  <si>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</si>
  <si>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</si>
  <si>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</si>
  <si>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</si>
  <si>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</si>
  <si>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</si>
  <si>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</si>
  <si>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</si>
  <si>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</si>
  <si>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</si>
  <si>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</si>
  <si>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</si>
  <si>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</si>
  <si>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</si>
  <si>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</si>
  <si>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</si>
  <si>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</si>
  <si>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</si>
  <si>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</si>
  <si>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</si>
  <si>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</si>
  <si>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</si>
  <si>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</si>
  <si>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</si>
  <si>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</si>
  <si>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</si>
  <si>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</si>
  <si>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</si>
  <si>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</si>
  <si>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</si>
  <si>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</si>
  <si>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</si>
  <si>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</si>
  <si>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</si>
  <si>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</si>
  <si>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</si>
  <si>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</si>
  <si>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</si>
  <si>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</si>
  <si>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</si>
  <si>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</si>
  <si>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</si>
  <si>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</si>
  <si>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</si>
  <si>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</si>
  <si>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</si>
  <si>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</si>
  <si>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</si>
  <si>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</si>
  <si>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</si>
  <si>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</si>
  <si>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</si>
  <si>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</si>
  <si>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</si>
  <si>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</si>
  <si>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</si>
  <si>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</si>
  <si>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</si>
  <si>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</si>
  <si>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</si>
  <si>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</si>
  <si>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</si>
  <si>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</si>
  <si>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</si>
  <si>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</si>
  <si>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</si>
  <si>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</si>
  <si>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</si>
  <si>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</si>
  <si>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</si>
  <si>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</si>
  <si>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</si>
  <si>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</si>
  <si>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</si>
  <si>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</si>
  <si>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</si>
  <si>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</si>
  <si>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</si>
  <si>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</si>
  <si>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</si>
  <si>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</si>
  <si>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</si>
  <si>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</si>
  <si>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</si>
  <si>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</si>
  <si>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</si>
  <si>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</si>
  <si>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</si>
  <si>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</si>
  <si>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</si>
  <si>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</si>
  <si>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</si>
  <si>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</si>
  <si>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</si>
  <si>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</si>
  <si>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</si>
  <si>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</si>
  <si>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</si>
  <si>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</si>
  <si>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</si>
  <si>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</si>
  <si>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</si>
  <si>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</si>
  <si>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</si>
  <si>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</si>
  <si>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</si>
  <si>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</si>
  <si>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</si>
  <si>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</si>
  <si>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</si>
  <si>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</si>
  <si>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</si>
  <si>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</si>
  <si>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</si>
  <si>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</si>
  <si>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</si>
  <si>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</si>
  <si>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</si>
  <si>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</si>
  <si>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</si>
  <si>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</si>
  <si>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</si>
  <si>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</si>
  <si>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</si>
  <si>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</si>
  <si>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</si>
  <si>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</si>
  <si>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</si>
  <si>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</si>
  <si>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</si>
  <si>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</si>
  <si>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</si>
  <si>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</si>
  <si>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</si>
  <si>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</si>
  <si>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</si>
  <si>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</si>
  <si>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</si>
  <si>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</si>
  <si>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</si>
  <si>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</si>
  <si>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</si>
  <si>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</si>
  <si>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</si>
  <si>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</si>
  <si>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</si>
  <si>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</si>
  <si>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</si>
  <si>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</si>
  <si>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</si>
  <si>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</si>
  <si>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</si>
  <si>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</si>
  <si>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</si>
  <si>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</si>
  <si>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</si>
  <si>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</si>
  <si>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</si>
  <si>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</si>
  <si>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</si>
  <si>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</si>
  <si>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</si>
  <si>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</si>
  <si>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</si>
  <si>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</si>
  <si>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</si>
  <si>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</si>
  <si>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</si>
  <si>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</si>
  <si>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</si>
  <si>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</si>
  <si>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</si>
  <si>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</si>
  <si>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</si>
  <si>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</si>
  <si>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</si>
  <si>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</si>
  <si>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</si>
  <si>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</si>
  <si>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</si>
  <si>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</si>
  <si>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</si>
  <si>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</si>
  <si>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</si>
  <si>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</si>
  <si>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</si>
  <si>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</si>
  <si>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</si>
  <si>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</si>
  <si>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</si>
  <si>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</si>
  <si>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</si>
  <si>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</si>
  <si>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</si>
  <si>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</si>
  <si>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</si>
  <si>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</si>
  <si>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</si>
  <si>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</si>
  <si>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</si>
  <si>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</si>
  <si>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</si>
  <si>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</si>
  <si>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</si>
  <si>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</si>
  <si>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</si>
  <si>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</si>
  <si>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</si>
  <si>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</si>
  <si>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</si>
  <si>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</si>
  <si>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</si>
  <si>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</si>
  <si>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</si>
  <si>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</si>
  <si>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</si>
  <si>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</si>
  <si>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</si>
  <si>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</si>
  <si>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</si>
  <si>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</si>
  <si>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</si>
  <si>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</si>
  <si>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</si>
  <si>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</si>
  <si>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</si>
  <si>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</si>
  <si>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</si>
  <si>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</si>
  <si>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</si>
  <si>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</si>
  <si>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</si>
  <si>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</si>
  <si>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</si>
  <si>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</si>
  <si>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</si>
  <si>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</si>
  <si>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</si>
  <si>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</si>
  <si>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</si>
  <si>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</si>
  <si>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</si>
  <si>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</si>
  <si>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</si>
  <si>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</si>
  <si>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</si>
  <si>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</si>
  <si>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</si>
  <si>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</si>
  <si>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</si>
  <si>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</si>
  <si>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</si>
  <si>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</si>
  <si>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</si>
  <si>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</si>
  <si>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</si>
  <si>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</si>
  <si>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</si>
  <si>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</si>
  <si>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</si>
  <si>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</si>
  <si>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</si>
  <si>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</si>
  <si>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</si>
  <si>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</si>
  <si>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</si>
  <si>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</si>
  <si>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</si>
  <si>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</si>
  <si>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</si>
  <si>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</si>
  <si>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</si>
  <si>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</si>
  <si>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</si>
  <si>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</si>
  <si>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</si>
  <si>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</si>
  <si>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</si>
  <si>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</si>
  <si>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</si>
  <si>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</si>
  <si>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</si>
  <si>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</si>
  <si>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</si>
  <si>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</si>
  <si>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</si>
  <si>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</si>
  <si>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</si>
  <si>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</si>
  <si>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</si>
  <si>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</si>
  <si>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</si>
  <si>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</si>
  <si>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</si>
  <si>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</si>
  <si>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</si>
  <si>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</si>
  <si>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</si>
  <si>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</si>
  <si>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</si>
  <si>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</si>
  <si>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</si>
  <si>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14:52:20</t>
  </si>
  <si>
    <t>0/0</t>
  </si>
  <si>
    <t>00000000</t>
  </si>
  <si>
    <t>iiiiiiii</t>
  </si>
  <si>
    <t>off</t>
  </si>
  <si>
    <t>20230314 15:43:15</t>
  </si>
  <si>
    <t>15:43:15</t>
  </si>
  <si>
    <t>20230314 15:46:15</t>
  </si>
  <si>
    <t>15:46:15</t>
  </si>
  <si>
    <t>20230314 15:49:15</t>
  </si>
  <si>
    <t>15:49:15</t>
  </si>
  <si>
    <t>20230314 15:52:15</t>
  </si>
  <si>
    <t>15:52:15</t>
  </si>
  <si>
    <t>20230314 15:55:15</t>
  </si>
  <si>
    <t>15:55:15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</si>
</sst>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8</v>
      </c>
      <c r="B17">
        <v>1678826595.5</v>
      </c>
      <c r="C17">
        <v>1260.400000095367</v>
      </c>
      <c r="D17" t="s">
        <v>414</v>
      </c>
      <c r="E17" t="s">
        <v>415</v>
      </c>
      <c r="F17" t="s">
        <v>406</v>
      </c>
      <c r="G17">
        <v>1678826595.5</v>
      </c>
      <c r="H17">
        <f t="shared" ref="H17:H21" si="0">(I17)/1000</f>
        <v>7.6317451779837698E-3</v>
      </c>
      <c r="I17">
        <f t="shared" ref="I17:I21" si="1">1000*DI17*AG17*(DE17-DF17)/(100*CX17*(1000-AG17*DE17))</f>
        <v>7.6317451779837695</v>
      </c>
      <c r="J17">
        <f t="shared" ref="J17:J21" si="2">DI17*AG17*(DD17-DC17*(1000-AG17*DF17)/(1000-AG17*DE17))/(100*CX17)</f>
        <v>26.87291440121561</v>
      </c>
      <c r="K17">
        <f t="shared" ref="K17:K21" si="3">DC17 - IF(AG17&gt;1, J17*CX17*100/(AI17*DQ17), 0)</f>
        <v>400.03300000000002</v>
      </c>
      <c r="L17">
        <f t="shared" ref="L17:L21" si="4">((R17-H17/2)*K17-J17)/(R17+H17/2)</f>
        <v>318.95420789970052</v>
      </c>
      <c r="M17">
        <f t="shared" ref="M17:M21" si="5">L17*(DJ17+DK17)/1000</f>
        <v>31.966507166833544</v>
      </c>
      <c r="N17">
        <f t="shared" ref="N17:N21" si="6">(DC17 - IF(AG17&gt;1, J17*CX17*100/(AI17*DQ17), 0))*(DJ17+DK17)/1000</f>
        <v>40.092456674818905</v>
      </c>
      <c r="O17">
        <f t="shared" ref="O17:O21" si="7">2/((1/Q17-1/P17)+SIGN(Q17)*SQRT((1/Q17-1/P17)*(1/Q17-1/P17) + 4*CY17/((CY17+1)*(CY17+1))*(2*1/Q17*1/P17-1/P17*1/P17)))</f>
        <v>0.64510722304393842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2.9338992291300556</v>
      </c>
      <c r="Q17">
        <f t="shared" ref="Q17:Q21" si="9">H17*(1000-(1000*0.61365*EXP(17.502*U17/(240.97+U17))/(DJ17+DK17)+DE17)/2)/(1000*0.61365*EXP(17.502*U17/(240.97+U17))/(DJ17+DK17)-DE17)</f>
        <v>0.57543969299745668</v>
      </c>
      <c r="R17">
        <f t="shared" ref="R17:R21" si="10">1/((CY17+1)/(O17/1.6)+1/(P17/1.37)) + CY17/((CY17+1)/(O17/1.6) + CY17/(P17/1.37))</f>
        <v>0.36528020722161836</v>
      </c>
      <c r="S17">
        <f t="shared" ref="S17:S21" si="11">(CT17*CW17)</f>
        <v>289.58823592380952</v>
      </c>
      <c r="T17">
        <f t="shared" ref="T17:T21" si="12">(DL17+(S17+2*0.95*0.0000000567*(((DL17+$B$7)+273)^4-(DL17+273)^4)-44100*H17)/(1.84*29.3*P17+8*0.95*0.0000000567*(DL17+273)^3))</f>
        <v>25.273008248340243</v>
      </c>
      <c r="U17">
        <f t="shared" ref="U17:U21" si="13">($C$7*DM17+$D$7*DN17+$E$7*T17)</f>
        <v>24.9008</v>
      </c>
      <c r="V17">
        <f t="shared" ref="V17:V21" si="14">0.61365*EXP(17.502*U17/(240.97+U17))</f>
        <v>3.1609208214593427</v>
      </c>
      <c r="W17">
        <f t="shared" ref="W17:W21" si="15">(X17/Y17*100)</f>
        <v>56.767273036078855</v>
      </c>
      <c r="X17">
        <f t="shared" ref="X17:X21" si="16">DE17*(DJ17+DK17)/1000</f>
        <v>1.8650474492397002</v>
      </c>
      <c r="Y17">
        <f t="shared" ref="Y17:Y21" si="17">0.61365*EXP(17.502*DL17/(240.97+DL17))</f>
        <v>3.2854272356087204</v>
      </c>
      <c r="Z17">
        <f t="shared" ref="Z17:Z21" si="18">(V17-DE17*(DJ17+DK17)/1000)</f>
        <v>1.2958733722196425</v>
      </c>
      <c r="AA17">
        <f t="shared" ref="AA17:AA21" si="19">(-H17*44100)</f>
        <v>-336.55996234908423</v>
      </c>
      <c r="AB17">
        <f t="shared" ref="AB17:AB21" si="20">2*29.3*P17*0.92*(DL17-U17)</f>
        <v>102.66968876884205</v>
      </c>
      <c r="AC17">
        <f t="shared" ref="AC17:AC21" si="21">2*0.95*0.0000000567*(((DL17+$B$7)+273)^4-(U17+273)^4)</f>
        <v>7.4189500227875085</v>
      </c>
      <c r="AD17">
        <f t="shared" ref="AD17:AD21" si="22">S17+AC17+AA17+AB17</f>
        <v>63.116912366354839</v>
      </c>
      <c r="AE17">
        <v>112</v>
      </c>
      <c r="AF17">
        <v>22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53263.127852725709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1513.3019999605231</v>
      </c>
      <c r="AW17">
        <f t="shared" ref="AW17:AW21" si="29">J17</f>
        <v>26.87291440121561</v>
      </c>
      <c r="AX17" t="e">
        <f t="shared" ref="AX17:AX21" si="30">AT17*AU17*AV17</f>
        <v>#DIV/0!</v>
      </c>
      <c r="AY17">
        <f t="shared" ref="AY17:AY21" si="31">(AW17-AO17)/AV17</f>
        <v>1.7757800096687003E-2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1800.14</v>
      </c>
      <c r="CU17">
        <f t="shared" ref="CU17:CU21" si="43">CT17*CV17</f>
        <v>1513.3019999605231</v>
      </c>
      <c r="CV17">
        <f t="shared" ref="CV17:CV21" si="44">($B$11*$D$9+$C$11*$D$9+$F$11*((EQ17+EI17)/MAX(EQ17+EI17+ER17, 0.1)*$I$9+ER17/MAX(EQ17+EI17+ER17, 0.1)*$J$9))/($B$11+$C$11+$F$11)</f>
        <v>0.84065794880427247</v>
      </c>
      <c r="CW17">
        <f t="shared" ref="CW17:CW21" si="45">($B$11*$K$9+$C$11*$K$9+$F$11*((EQ17+EI17)/MAX(EQ17+EI17+ER17, 0.1)*$P$9+ER17/MAX(EQ17+EI17+ER17, 0.1)*$Q$9))/($B$11+$C$11+$F$11)</f>
        <v>0.16086984119224587</v>
      </c>
      <c r="CX17">
        <v>6</v>
      </c>
      <c r="CY17">
        <v>0.5</v>
      </c>
      <c r="CZ17" t="s">
        <v>408</v>
      </c>
      <c r="DA17">
        <v>2</v>
      </c>
      <c r="DB17">
        <v>1678826595.5</v>
      </c>
      <c r="DC17">
        <v>400.03300000000002</v>
      </c>
      <c r="DD17">
        <v>435.93700000000001</v>
      </c>
      <c r="DE17">
        <v>18.609000000000002</v>
      </c>
      <c r="DF17">
        <v>9.6230899999999995</v>
      </c>
      <c r="DG17">
        <v>402.70800000000003</v>
      </c>
      <c r="DH17">
        <v>18.2865</v>
      </c>
      <c r="DI17">
        <v>500.09800000000001</v>
      </c>
      <c r="DJ17">
        <v>100.123</v>
      </c>
      <c r="DK17">
        <v>9.9873299999999998E-2</v>
      </c>
      <c r="DL17">
        <v>25.549900000000001</v>
      </c>
      <c r="DM17">
        <v>24.9008</v>
      </c>
      <c r="DN17">
        <v>999.9</v>
      </c>
      <c r="DO17">
        <v>0</v>
      </c>
      <c r="DP17">
        <v>0</v>
      </c>
      <c r="DQ17">
        <v>10012.5</v>
      </c>
      <c r="DR17">
        <v>0</v>
      </c>
      <c r="DS17">
        <v>1.91117E-3</v>
      </c>
      <c r="DT17">
        <v>-35.903799999999997</v>
      </c>
      <c r="DU17">
        <v>407.61799999999999</v>
      </c>
      <c r="DV17">
        <v>440.173</v>
      </c>
      <c r="DW17">
        <v>8.9859000000000009</v>
      </c>
      <c r="DX17">
        <v>435.93700000000001</v>
      </c>
      <c r="DY17">
        <v>9.6230899999999995</v>
      </c>
      <c r="DZ17">
        <v>1.8631899999999999</v>
      </c>
      <c r="EA17">
        <v>0.96349600000000002</v>
      </c>
      <c r="EB17">
        <v>16.327300000000001</v>
      </c>
      <c r="EC17">
        <v>6.3757599999999996</v>
      </c>
      <c r="ED17">
        <v>1800.14</v>
      </c>
      <c r="EE17">
        <v>0.97800699999999996</v>
      </c>
      <c r="EF17">
        <v>2.19927E-2</v>
      </c>
      <c r="EG17">
        <v>0</v>
      </c>
      <c r="EH17">
        <v>1225.0999999999999</v>
      </c>
      <c r="EI17">
        <v>5.0000600000000004</v>
      </c>
      <c r="EJ17">
        <v>20233.5</v>
      </c>
      <c r="EK17">
        <v>16015.1</v>
      </c>
      <c r="EL17">
        <v>45.936999999999998</v>
      </c>
      <c r="EM17">
        <v>47.75</v>
      </c>
      <c r="EN17">
        <v>46.875</v>
      </c>
      <c r="EO17">
        <v>46.561999999999998</v>
      </c>
      <c r="EP17">
        <v>47.5</v>
      </c>
      <c r="EQ17">
        <v>1755.66</v>
      </c>
      <c r="ER17">
        <v>39.479999999999997</v>
      </c>
      <c r="ES17">
        <v>0</v>
      </c>
      <c r="ET17">
        <v>1678826595.3</v>
      </c>
      <c r="EU17">
        <v>0</v>
      </c>
      <c r="EV17">
        <v>1224.793076923077</v>
      </c>
      <c r="EW17">
        <v>1.799658124724568</v>
      </c>
      <c r="EX17">
        <v>16.153846093941151</v>
      </c>
      <c r="EY17">
        <v>20229.84230769231</v>
      </c>
      <c r="EZ17">
        <v>15</v>
      </c>
      <c r="FA17">
        <v>1678823540</v>
      </c>
      <c r="FB17" t="s">
        <v>409</v>
      </c>
      <c r="FC17">
        <v>1678823529</v>
      </c>
      <c r="FD17">
        <v>1678823540</v>
      </c>
      <c r="FE17">
        <v>11</v>
      </c>
      <c r="FF17">
        <v>-0.09</v>
      </c>
      <c r="FG17">
        <v>6.0000000000000001E-3</v>
      </c>
      <c r="FH17">
        <v>-2.7389999999999999</v>
      </c>
      <c r="FI17">
        <v>-0.123</v>
      </c>
      <c r="FJ17">
        <v>421</v>
      </c>
      <c r="FK17">
        <v>10</v>
      </c>
      <c r="FL17">
        <v>0.4</v>
      </c>
      <c r="FM17">
        <v>0.02</v>
      </c>
      <c r="FN17">
        <v>-35.881574999999998</v>
      </c>
      <c r="FO17">
        <v>3.3768855534764358E-2</v>
      </c>
      <c r="FP17">
        <v>0.122034099230502</v>
      </c>
      <c r="FQ17">
        <v>-1</v>
      </c>
      <c r="FR17">
        <v>9.0145787500000001</v>
      </c>
      <c r="FS17">
        <v>-0.22627621013134999</v>
      </c>
      <c r="FT17">
        <v>2.3556477048521051E-2</v>
      </c>
      <c r="FU17">
        <v>-1</v>
      </c>
      <c r="FV17">
        <v>0</v>
      </c>
      <c r="FW17">
        <v>0</v>
      </c>
      <c r="FX17" t="s">
        <v>410</v>
      </c>
      <c r="FY17">
        <v>2.9319999999999999</v>
      </c>
      <c r="FZ17">
        <v>2.8290000000000002</v>
      </c>
      <c r="GA17">
        <v>0.10154299999999999</v>
      </c>
      <c r="GB17">
        <v>0.106238</v>
      </c>
      <c r="GC17">
        <v>0.10000199999999999</v>
      </c>
      <c r="GD17">
        <v>6.0268299999999997E-2</v>
      </c>
      <c r="GE17">
        <v>23883.1</v>
      </c>
      <c r="GF17">
        <v>25380.400000000001</v>
      </c>
      <c r="GG17">
        <v>24448.400000000001</v>
      </c>
      <c r="GH17">
        <v>27702.799999999999</v>
      </c>
      <c r="GI17">
        <v>29327.3</v>
      </c>
      <c r="GJ17">
        <v>37910</v>
      </c>
      <c r="GK17">
        <v>33524.400000000001</v>
      </c>
      <c r="GL17">
        <v>42585.599999999999</v>
      </c>
      <c r="GM17">
        <v>1.7722500000000001</v>
      </c>
      <c r="GN17">
        <v>1.7398</v>
      </c>
      <c r="GO17">
        <v>6.9681599999999996E-2</v>
      </c>
      <c r="GP17">
        <v>0</v>
      </c>
      <c r="GQ17">
        <v>23.7563</v>
      </c>
      <c r="GR17">
        <v>999.9</v>
      </c>
      <c r="GS17">
        <v>36.299999999999997</v>
      </c>
      <c r="GT17">
        <v>30.9</v>
      </c>
      <c r="GU17">
        <v>16.262599999999999</v>
      </c>
      <c r="GV17">
        <v>62.03</v>
      </c>
      <c r="GW17">
        <v>25.0641</v>
      </c>
      <c r="GX17">
        <v>1</v>
      </c>
      <c r="GY17">
        <v>0.124057</v>
      </c>
      <c r="GZ17">
        <v>1.67306</v>
      </c>
      <c r="HA17">
        <v>20.215599999999998</v>
      </c>
      <c r="HB17">
        <v>5.2277699999999996</v>
      </c>
      <c r="HC17">
        <v>11.992000000000001</v>
      </c>
      <c r="HD17">
        <v>4.9935999999999998</v>
      </c>
      <c r="HE17">
        <v>3.2909999999999999</v>
      </c>
      <c r="HF17">
        <v>5927</v>
      </c>
      <c r="HG17">
        <v>9999</v>
      </c>
      <c r="HH17">
        <v>9999</v>
      </c>
      <c r="HI17">
        <v>121.1</v>
      </c>
      <c r="HJ17">
        <v>1.8782000000000001</v>
      </c>
      <c r="HK17">
        <v>1.87408</v>
      </c>
      <c r="HL17">
        <v>1.8705700000000001</v>
      </c>
      <c r="HM17">
        <v>1.8725099999999999</v>
      </c>
      <c r="HN17">
        <v>1.8778999999999999</v>
      </c>
      <c r="HO17">
        <v>1.8742300000000001</v>
      </c>
      <c r="HP17">
        <v>1.87202</v>
      </c>
      <c r="HQ17">
        <v>1.8708800000000001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-2.6749999999999998</v>
      </c>
      <c r="IF17">
        <v>0.32250000000000001</v>
      </c>
      <c r="IG17">
        <v>-1.3086801828948129</v>
      </c>
      <c r="IH17">
        <v>-3.8409413047910609E-3</v>
      </c>
      <c r="II17">
        <v>1.222025474305011E-6</v>
      </c>
      <c r="IJ17">
        <v>-2.7416089085140852E-10</v>
      </c>
      <c r="IK17">
        <v>-6.1004375983358727E-2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51.1</v>
      </c>
      <c r="IT17">
        <v>50.9</v>
      </c>
      <c r="IU17">
        <v>1.0485800000000001</v>
      </c>
      <c r="IV17">
        <v>2.5122100000000001</v>
      </c>
      <c r="IW17">
        <v>1.4477500000000001</v>
      </c>
      <c r="IX17">
        <v>2.2900399999999999</v>
      </c>
      <c r="IY17">
        <v>1.64673</v>
      </c>
      <c r="IZ17">
        <v>2.3059099999999999</v>
      </c>
      <c r="JA17">
        <v>34.372500000000002</v>
      </c>
      <c r="JB17">
        <v>23.938700000000001</v>
      </c>
      <c r="JC17">
        <v>18</v>
      </c>
      <c r="JD17">
        <v>353.142</v>
      </c>
      <c r="JE17">
        <v>405.48099999999999</v>
      </c>
      <c r="JF17">
        <v>21.380299999999998</v>
      </c>
      <c r="JG17">
        <v>28.854600000000001</v>
      </c>
      <c r="JH17">
        <v>29.997599999999998</v>
      </c>
      <c r="JI17">
        <v>29.1174</v>
      </c>
      <c r="JJ17">
        <v>29.130099999999999</v>
      </c>
      <c r="JK17">
        <v>21.0168</v>
      </c>
      <c r="JL17">
        <v>45.374299999999998</v>
      </c>
      <c r="JM17">
        <v>0</v>
      </c>
      <c r="JN17">
        <v>21.438700000000001</v>
      </c>
      <c r="JO17">
        <v>436.02</v>
      </c>
      <c r="JP17">
        <v>9.7085500000000007</v>
      </c>
      <c r="JQ17">
        <v>99.455399999999997</v>
      </c>
      <c r="JR17">
        <v>99.616100000000003</v>
      </c>
    </row>
    <row r="18" spans="1:278" x14ac:dyDescent="0.25">
      <c r="A18">
        <v>9</v>
      </c>
      <c r="B18">
        <v>1678826775.5</v>
      </c>
      <c r="C18">
        <v>1440.400000095367</v>
      </c>
      <c r="D18" t="s">
        <v>416</v>
      </c>
      <c r="E18" t="s">
        <v>417</v>
      </c>
      <c r="F18" t="s">
        <v>406</v>
      </c>
      <c r="G18">
        <v>1678826775.5</v>
      </c>
      <c r="H18">
        <f t="shared" si="0"/>
        <v>7.4871117748327217E-3</v>
      </c>
      <c r="I18">
        <f t="shared" si="1"/>
        <v>7.4871117748327221</v>
      </c>
      <c r="J18">
        <f t="shared" si="2"/>
        <v>27.049001859469659</v>
      </c>
      <c r="K18">
        <f t="shared" si="3"/>
        <v>399.72800000000001</v>
      </c>
      <c r="L18">
        <f t="shared" si="4"/>
        <v>316.48175994619078</v>
      </c>
      <c r="M18">
        <f t="shared" si="5"/>
        <v>31.717463536213153</v>
      </c>
      <c r="N18">
        <f t="shared" si="6"/>
        <v>40.060312690876792</v>
      </c>
      <c r="O18">
        <f t="shared" si="7"/>
        <v>0.62929334092310363</v>
      </c>
      <c r="P18">
        <f t="shared" si="8"/>
        <v>2.9331802504183786</v>
      </c>
      <c r="Q18">
        <f t="shared" si="9"/>
        <v>0.56279717263476436</v>
      </c>
      <c r="R18">
        <f t="shared" si="10"/>
        <v>0.35713532651713892</v>
      </c>
      <c r="S18">
        <f t="shared" si="11"/>
        <v>289.54253092377792</v>
      </c>
      <c r="T18">
        <f t="shared" si="12"/>
        <v>25.386195812041862</v>
      </c>
      <c r="U18">
        <f t="shared" si="13"/>
        <v>24.989799999999999</v>
      </c>
      <c r="V18">
        <f t="shared" si="14"/>
        <v>3.1777444948997786</v>
      </c>
      <c r="W18">
        <f t="shared" si="15"/>
        <v>56.908294436067962</v>
      </c>
      <c r="X18">
        <f t="shared" si="16"/>
        <v>1.87812280323012</v>
      </c>
      <c r="Y18">
        <f t="shared" si="17"/>
        <v>3.3002619773468078</v>
      </c>
      <c r="Z18">
        <f t="shared" si="18"/>
        <v>1.2996216916696586</v>
      </c>
      <c r="AA18">
        <f t="shared" si="19"/>
        <v>-330.18162927012304</v>
      </c>
      <c r="AB18">
        <f t="shared" si="20"/>
        <v>100.57297828811382</v>
      </c>
      <c r="AC18">
        <f t="shared" si="21"/>
        <v>7.275252787497454</v>
      </c>
      <c r="AD18">
        <f t="shared" si="22"/>
        <v>67.20913272926613</v>
      </c>
      <c r="AE18">
        <v>112</v>
      </c>
      <c r="AF18">
        <v>22</v>
      </c>
      <c r="AG18">
        <f t="shared" si="23"/>
        <v>1</v>
      </c>
      <c r="AH18">
        <f t="shared" si="24"/>
        <v>0</v>
      </c>
      <c r="AI18">
        <f t="shared" si="25"/>
        <v>53228.595088263559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1513.0586999605066</v>
      </c>
      <c r="AW18">
        <f t="shared" si="29"/>
        <v>27.049001859469659</v>
      </c>
      <c r="AX18" t="e">
        <f t="shared" si="30"/>
        <v>#DIV/0!</v>
      </c>
      <c r="AY18">
        <f t="shared" si="31"/>
        <v>1.7877034023977844E-2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1799.85</v>
      </c>
      <c r="CU18">
        <f t="shared" si="43"/>
        <v>1513.0586999605066</v>
      </c>
      <c r="CV18">
        <f t="shared" si="44"/>
        <v>0.84065822149651726</v>
      </c>
      <c r="CW18">
        <f t="shared" si="45"/>
        <v>0.16087036748827843</v>
      </c>
      <c r="CX18">
        <v>6</v>
      </c>
      <c r="CY18">
        <v>0.5</v>
      </c>
      <c r="CZ18" t="s">
        <v>408</v>
      </c>
      <c r="DA18">
        <v>2</v>
      </c>
      <c r="DB18">
        <v>1678826775.5</v>
      </c>
      <c r="DC18">
        <v>399.72800000000001</v>
      </c>
      <c r="DD18">
        <v>435.767</v>
      </c>
      <c r="DE18">
        <v>18.740200000000002</v>
      </c>
      <c r="DF18">
        <v>9.9267699999999994</v>
      </c>
      <c r="DG18">
        <v>402.40300000000002</v>
      </c>
      <c r="DH18">
        <v>18.408999999999999</v>
      </c>
      <c r="DI18">
        <v>500.15499999999997</v>
      </c>
      <c r="DJ18">
        <v>100.119</v>
      </c>
      <c r="DK18">
        <v>9.9930599999999994E-2</v>
      </c>
      <c r="DL18">
        <v>25.625800000000002</v>
      </c>
      <c r="DM18">
        <v>24.989799999999999</v>
      </c>
      <c r="DN18">
        <v>999.9</v>
      </c>
      <c r="DO18">
        <v>0</v>
      </c>
      <c r="DP18">
        <v>0</v>
      </c>
      <c r="DQ18">
        <v>10008.799999999999</v>
      </c>
      <c r="DR18">
        <v>0</v>
      </c>
      <c r="DS18">
        <v>1.91117E-3</v>
      </c>
      <c r="DT18">
        <v>-36.038800000000002</v>
      </c>
      <c r="DU18">
        <v>407.36200000000002</v>
      </c>
      <c r="DV18">
        <v>440.13600000000002</v>
      </c>
      <c r="DW18">
        <v>8.8134200000000007</v>
      </c>
      <c r="DX18">
        <v>435.767</v>
      </c>
      <c r="DY18">
        <v>9.9267699999999994</v>
      </c>
      <c r="DZ18">
        <v>1.87625</v>
      </c>
      <c r="EA18">
        <v>0.99385599999999996</v>
      </c>
      <c r="EB18">
        <v>16.436900000000001</v>
      </c>
      <c r="EC18">
        <v>6.8266200000000001</v>
      </c>
      <c r="ED18">
        <v>1799.85</v>
      </c>
      <c r="EE18">
        <v>0.97799999999999998</v>
      </c>
      <c r="EF18">
        <v>2.1999999999999999E-2</v>
      </c>
      <c r="EG18">
        <v>0</v>
      </c>
      <c r="EH18">
        <v>1223.01</v>
      </c>
      <c r="EI18">
        <v>5.0000600000000004</v>
      </c>
      <c r="EJ18">
        <v>20173</v>
      </c>
      <c r="EK18">
        <v>16012.4</v>
      </c>
      <c r="EL18">
        <v>45.561999999999998</v>
      </c>
      <c r="EM18">
        <v>47.375</v>
      </c>
      <c r="EN18">
        <v>46.5</v>
      </c>
      <c r="EO18">
        <v>46.186999999999998</v>
      </c>
      <c r="EP18">
        <v>47.125</v>
      </c>
      <c r="EQ18">
        <v>1755.36</v>
      </c>
      <c r="ER18">
        <v>39.49</v>
      </c>
      <c r="ES18">
        <v>0</v>
      </c>
      <c r="ET18">
        <v>1678826775.3</v>
      </c>
      <c r="EU18">
        <v>0</v>
      </c>
      <c r="EV18">
        <v>1222.7742307692311</v>
      </c>
      <c r="EW18">
        <v>1.880683768855774</v>
      </c>
      <c r="EX18">
        <v>-0.72478624528910029</v>
      </c>
      <c r="EY18">
        <v>20175.115384615379</v>
      </c>
      <c r="EZ18">
        <v>15</v>
      </c>
      <c r="FA18">
        <v>1678823540</v>
      </c>
      <c r="FB18" t="s">
        <v>409</v>
      </c>
      <c r="FC18">
        <v>1678823529</v>
      </c>
      <c r="FD18">
        <v>1678823540</v>
      </c>
      <c r="FE18">
        <v>11</v>
      </c>
      <c r="FF18">
        <v>-0.09</v>
      </c>
      <c r="FG18">
        <v>6.0000000000000001E-3</v>
      </c>
      <c r="FH18">
        <v>-2.7389999999999999</v>
      </c>
      <c r="FI18">
        <v>-0.123</v>
      </c>
      <c r="FJ18">
        <v>421</v>
      </c>
      <c r="FK18">
        <v>10</v>
      </c>
      <c r="FL18">
        <v>0.4</v>
      </c>
      <c r="FM18">
        <v>0.02</v>
      </c>
      <c r="FN18">
        <v>-35.784585</v>
      </c>
      <c r="FO18">
        <v>2.375338086304001</v>
      </c>
      <c r="FP18">
        <v>0.54435835097387808</v>
      </c>
      <c r="FQ18">
        <v>-1</v>
      </c>
      <c r="FR18">
        <v>8.8046310000000005</v>
      </c>
      <c r="FS18">
        <v>4.6976735459638513E-2</v>
      </c>
      <c r="FT18">
        <v>4.8184721644937301E-3</v>
      </c>
      <c r="FU18">
        <v>-1</v>
      </c>
      <c r="FV18">
        <v>0</v>
      </c>
      <c r="FW18">
        <v>0</v>
      </c>
      <c r="FX18" t="s">
        <v>410</v>
      </c>
      <c r="FY18">
        <v>2.9327899999999998</v>
      </c>
      <c r="FZ18">
        <v>2.8290199999999999</v>
      </c>
      <c r="GA18">
        <v>0.101634</v>
      </c>
      <c r="GB18">
        <v>0.10635799999999999</v>
      </c>
      <c r="GC18">
        <v>0.100623</v>
      </c>
      <c r="GD18">
        <v>6.1803700000000003E-2</v>
      </c>
      <c r="GE18">
        <v>23908.2</v>
      </c>
      <c r="GF18">
        <v>25411.9</v>
      </c>
      <c r="GG18">
        <v>24473.7</v>
      </c>
      <c r="GH18">
        <v>27737.5</v>
      </c>
      <c r="GI18">
        <v>29330.2</v>
      </c>
      <c r="GJ18">
        <v>37891.1</v>
      </c>
      <c r="GK18">
        <v>33554.199999999997</v>
      </c>
      <c r="GL18">
        <v>42634.5</v>
      </c>
      <c r="GM18">
        <v>1.77965</v>
      </c>
      <c r="GN18">
        <v>1.74977</v>
      </c>
      <c r="GO18">
        <v>8.5849300000000003E-2</v>
      </c>
      <c r="GP18">
        <v>0</v>
      </c>
      <c r="GQ18">
        <v>23.579599999999999</v>
      </c>
      <c r="GR18">
        <v>999.9</v>
      </c>
      <c r="GS18">
        <v>35.5</v>
      </c>
      <c r="GT18">
        <v>30.9</v>
      </c>
      <c r="GU18">
        <v>15.904500000000001</v>
      </c>
      <c r="GV18">
        <v>62.210099999999997</v>
      </c>
      <c r="GW18">
        <v>25.320499999999999</v>
      </c>
      <c r="GX18">
        <v>1</v>
      </c>
      <c r="GY18">
        <v>7.0906999999999998E-2</v>
      </c>
      <c r="GZ18">
        <v>1.3549</v>
      </c>
      <c r="HA18">
        <v>20.218499999999999</v>
      </c>
      <c r="HB18">
        <v>5.2274700000000003</v>
      </c>
      <c r="HC18">
        <v>11.992000000000001</v>
      </c>
      <c r="HD18">
        <v>4.9939999999999998</v>
      </c>
      <c r="HE18">
        <v>3.2909999999999999</v>
      </c>
      <c r="HF18">
        <v>5930.7</v>
      </c>
      <c r="HG18">
        <v>9999</v>
      </c>
      <c r="HH18">
        <v>9999</v>
      </c>
      <c r="HI18">
        <v>121.1</v>
      </c>
      <c r="HJ18">
        <v>1.87819</v>
      </c>
      <c r="HK18">
        <v>1.87408</v>
      </c>
      <c r="HL18">
        <v>1.8705700000000001</v>
      </c>
      <c r="HM18">
        <v>1.8725099999999999</v>
      </c>
      <c r="HN18">
        <v>1.8778999999999999</v>
      </c>
      <c r="HO18">
        <v>1.8742300000000001</v>
      </c>
      <c r="HP18">
        <v>1.8719699999999999</v>
      </c>
      <c r="HQ18">
        <v>1.8708800000000001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-2.6749999999999998</v>
      </c>
      <c r="IF18">
        <v>0.33119999999999999</v>
      </c>
      <c r="IG18">
        <v>-1.3086801828948129</v>
      </c>
      <c r="IH18">
        <v>-3.8409413047910609E-3</v>
      </c>
      <c r="II18">
        <v>1.222025474305011E-6</v>
      </c>
      <c r="IJ18">
        <v>-2.7416089085140852E-10</v>
      </c>
      <c r="IK18">
        <v>-6.1004375983358727E-2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54.1</v>
      </c>
      <c r="IT18">
        <v>53.9</v>
      </c>
      <c r="IU18">
        <v>1.0498000000000001</v>
      </c>
      <c r="IV18">
        <v>2.50854</v>
      </c>
      <c r="IW18">
        <v>1.4477500000000001</v>
      </c>
      <c r="IX18">
        <v>2.2900399999999999</v>
      </c>
      <c r="IY18">
        <v>1.64673</v>
      </c>
      <c r="IZ18">
        <v>2.4060100000000002</v>
      </c>
      <c r="JA18">
        <v>34.326900000000002</v>
      </c>
      <c r="JB18">
        <v>23.938700000000001</v>
      </c>
      <c r="JC18">
        <v>18</v>
      </c>
      <c r="JD18">
        <v>353.34300000000002</v>
      </c>
      <c r="JE18">
        <v>407.42</v>
      </c>
      <c r="JF18">
        <v>22.025099999999998</v>
      </c>
      <c r="JG18">
        <v>28.178799999999999</v>
      </c>
      <c r="JH18">
        <v>29.998699999999999</v>
      </c>
      <c r="JI18">
        <v>28.5244</v>
      </c>
      <c r="JJ18">
        <v>28.557600000000001</v>
      </c>
      <c r="JK18">
        <v>21.028300000000002</v>
      </c>
      <c r="JL18">
        <v>41.976100000000002</v>
      </c>
      <c r="JM18">
        <v>0</v>
      </c>
      <c r="JN18">
        <v>22.028300000000002</v>
      </c>
      <c r="JO18">
        <v>436.10199999999998</v>
      </c>
      <c r="JP18">
        <v>9.9738399999999992</v>
      </c>
      <c r="JQ18">
        <v>99.55</v>
      </c>
      <c r="JR18">
        <v>99.7346</v>
      </c>
    </row>
    <row r="19" spans="1:278" x14ac:dyDescent="0.25">
      <c r="A19">
        <v>10</v>
      </c>
      <c r="B19">
        <v>1678826955.5</v>
      </c>
      <c r="C19">
        <v>1620.400000095367</v>
      </c>
      <c r="D19" t="s">
        <v>418</v>
      </c>
      <c r="E19" t="s">
        <v>419</v>
      </c>
      <c r="F19" t="s">
        <v>406</v>
      </c>
      <c r="G19">
        <v>1678826955.5</v>
      </c>
      <c r="H19">
        <f t="shared" si="0"/>
        <v>7.3121991216480295E-3</v>
      </c>
      <c r="I19">
        <f t="shared" si="1"/>
        <v>7.3121991216480291</v>
      </c>
      <c r="J19">
        <f t="shared" si="2"/>
        <v>26.985684915625821</v>
      </c>
      <c r="K19">
        <f t="shared" si="3"/>
        <v>399.94499999999999</v>
      </c>
      <c r="L19">
        <f t="shared" si="4"/>
        <v>314.92518355378627</v>
      </c>
      <c r="M19">
        <f t="shared" si="5"/>
        <v>31.565287487692032</v>
      </c>
      <c r="N19">
        <f t="shared" si="6"/>
        <v>40.086914491259996</v>
      </c>
      <c r="O19">
        <f t="shared" si="7"/>
        <v>0.61193285732673086</v>
      </c>
      <c r="P19">
        <f t="shared" si="8"/>
        <v>2.9318467345018089</v>
      </c>
      <c r="Q19">
        <f t="shared" si="9"/>
        <v>0.54883307741569809</v>
      </c>
      <c r="R19">
        <f t="shared" si="10"/>
        <v>0.34814614659264181</v>
      </c>
      <c r="S19">
        <f t="shared" si="11"/>
        <v>289.56966292378513</v>
      </c>
      <c r="T19">
        <f t="shared" si="12"/>
        <v>25.421451091011868</v>
      </c>
      <c r="U19">
        <f t="shared" si="13"/>
        <v>24.9969</v>
      </c>
      <c r="V19">
        <f t="shared" si="14"/>
        <v>3.1790899720204537</v>
      </c>
      <c r="W19">
        <f t="shared" si="15"/>
        <v>56.920507375929553</v>
      </c>
      <c r="X19">
        <f t="shared" si="16"/>
        <v>1.8773780191739997</v>
      </c>
      <c r="Y19">
        <f t="shared" si="17"/>
        <v>3.2982454052542445</v>
      </c>
      <c r="Z19">
        <f t="shared" si="18"/>
        <v>1.301711952846454</v>
      </c>
      <c r="AA19">
        <f t="shared" si="19"/>
        <v>-322.46798126467809</v>
      </c>
      <c r="AB19">
        <f t="shared" si="20"/>
        <v>97.776980703675605</v>
      </c>
      <c r="AC19">
        <f t="shared" si="21"/>
        <v>7.0760985578069411</v>
      </c>
      <c r="AD19">
        <f t="shared" si="22"/>
        <v>71.954760920589564</v>
      </c>
      <c r="AE19">
        <v>113</v>
      </c>
      <c r="AF19">
        <v>23</v>
      </c>
      <c r="AG19">
        <f t="shared" si="23"/>
        <v>1</v>
      </c>
      <c r="AH19">
        <f t="shared" si="24"/>
        <v>0</v>
      </c>
      <c r="AI19">
        <f t="shared" si="25"/>
        <v>53191.921217572039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1513.2014999605103</v>
      </c>
      <c r="AW19">
        <f t="shared" si="29"/>
        <v>26.985684915625821</v>
      </c>
      <c r="AX19" t="e">
        <f t="shared" si="30"/>
        <v>#DIV/0!</v>
      </c>
      <c r="AY19">
        <f t="shared" si="31"/>
        <v>1.7833503942687116E-2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1800.02</v>
      </c>
      <c r="CU19">
        <f t="shared" si="43"/>
        <v>1513.2014999605103</v>
      </c>
      <c r="CV19">
        <f t="shared" si="44"/>
        <v>0.84065815933184651</v>
      </c>
      <c r="CW19">
        <f t="shared" si="45"/>
        <v>0.16087024751046386</v>
      </c>
      <c r="CX19">
        <v>6</v>
      </c>
      <c r="CY19">
        <v>0.5</v>
      </c>
      <c r="CZ19" t="s">
        <v>408</v>
      </c>
      <c r="DA19">
        <v>2</v>
      </c>
      <c r="DB19">
        <v>1678826955.5</v>
      </c>
      <c r="DC19">
        <v>399.94499999999999</v>
      </c>
      <c r="DD19">
        <v>435.82600000000002</v>
      </c>
      <c r="DE19">
        <v>18.730499999999999</v>
      </c>
      <c r="DF19">
        <v>10.1229</v>
      </c>
      <c r="DG19">
        <v>402.62</v>
      </c>
      <c r="DH19">
        <v>18.399899999999999</v>
      </c>
      <c r="DI19">
        <v>500.15600000000001</v>
      </c>
      <c r="DJ19">
        <v>100.131</v>
      </c>
      <c r="DK19">
        <v>0.100068</v>
      </c>
      <c r="DL19">
        <v>25.615500000000001</v>
      </c>
      <c r="DM19">
        <v>24.9969</v>
      </c>
      <c r="DN19">
        <v>999.9</v>
      </c>
      <c r="DO19">
        <v>0</v>
      </c>
      <c r="DP19">
        <v>0</v>
      </c>
      <c r="DQ19">
        <v>10000</v>
      </c>
      <c r="DR19">
        <v>0</v>
      </c>
      <c r="DS19">
        <v>1.8825000000000001E-3</v>
      </c>
      <c r="DT19">
        <v>-35.881599999999999</v>
      </c>
      <c r="DU19">
        <v>407.57900000000001</v>
      </c>
      <c r="DV19">
        <v>440.28300000000002</v>
      </c>
      <c r="DW19">
        <v>8.6075300000000006</v>
      </c>
      <c r="DX19">
        <v>435.82600000000002</v>
      </c>
      <c r="DY19">
        <v>10.1229</v>
      </c>
      <c r="DZ19">
        <v>1.8754900000000001</v>
      </c>
      <c r="EA19">
        <v>1.0136099999999999</v>
      </c>
      <c r="EB19">
        <v>16.430599999999998</v>
      </c>
      <c r="EC19">
        <v>7.1135599999999997</v>
      </c>
      <c r="ED19">
        <v>1800.02</v>
      </c>
      <c r="EE19">
        <v>0.97799999999999998</v>
      </c>
      <c r="EF19">
        <v>2.1999999999999999E-2</v>
      </c>
      <c r="EG19">
        <v>0</v>
      </c>
      <c r="EH19">
        <v>1220.76</v>
      </c>
      <c r="EI19">
        <v>5.0000600000000004</v>
      </c>
      <c r="EJ19">
        <v>20128.400000000001</v>
      </c>
      <c r="EK19">
        <v>16014</v>
      </c>
      <c r="EL19">
        <v>45.186999999999998</v>
      </c>
      <c r="EM19">
        <v>47.061999999999998</v>
      </c>
      <c r="EN19">
        <v>46.125</v>
      </c>
      <c r="EO19">
        <v>45.936999999999998</v>
      </c>
      <c r="EP19">
        <v>46.811999999999998</v>
      </c>
      <c r="EQ19">
        <v>1755.53</v>
      </c>
      <c r="ER19">
        <v>39.49</v>
      </c>
      <c r="ES19">
        <v>0</v>
      </c>
      <c r="ET19">
        <v>1678826955.3</v>
      </c>
      <c r="EU19">
        <v>0</v>
      </c>
      <c r="EV19">
        <v>1220.8465384615381</v>
      </c>
      <c r="EW19">
        <v>0.32991453680678512</v>
      </c>
      <c r="EX19">
        <v>-1.7880341980231489</v>
      </c>
      <c r="EY19">
        <v>20128.726923076931</v>
      </c>
      <c r="EZ19">
        <v>15</v>
      </c>
      <c r="FA19">
        <v>1678823540</v>
      </c>
      <c r="FB19" t="s">
        <v>409</v>
      </c>
      <c r="FC19">
        <v>1678823529</v>
      </c>
      <c r="FD19">
        <v>1678823540</v>
      </c>
      <c r="FE19">
        <v>11</v>
      </c>
      <c r="FF19">
        <v>-0.09</v>
      </c>
      <c r="FG19">
        <v>6.0000000000000001E-3</v>
      </c>
      <c r="FH19">
        <v>-2.7389999999999999</v>
      </c>
      <c r="FI19">
        <v>-0.123</v>
      </c>
      <c r="FJ19">
        <v>421</v>
      </c>
      <c r="FK19">
        <v>10</v>
      </c>
      <c r="FL19">
        <v>0.4</v>
      </c>
      <c r="FM19">
        <v>0.02</v>
      </c>
      <c r="FN19">
        <v>-35.978774999999999</v>
      </c>
      <c r="FO19">
        <v>1.997718574108893</v>
      </c>
      <c r="FP19">
        <v>0.2100696203047934</v>
      </c>
      <c r="FQ19">
        <v>-1</v>
      </c>
      <c r="FR19">
        <v>8.6529029999999985</v>
      </c>
      <c r="FS19">
        <v>-0.18587954971859469</v>
      </c>
      <c r="FT19">
        <v>1.945639755967182E-2</v>
      </c>
      <c r="FU19">
        <v>-1</v>
      </c>
      <c r="FV19">
        <v>0</v>
      </c>
      <c r="FW19">
        <v>0</v>
      </c>
      <c r="FX19" t="s">
        <v>410</v>
      </c>
      <c r="FY19">
        <v>2.9334199999999999</v>
      </c>
      <c r="FZ19">
        <v>2.8290799999999998</v>
      </c>
      <c r="GA19">
        <v>0.101849</v>
      </c>
      <c r="GB19">
        <v>0.106546</v>
      </c>
      <c r="GC19">
        <v>0.100748</v>
      </c>
      <c r="GD19">
        <v>6.2835799999999997E-2</v>
      </c>
      <c r="GE19">
        <v>23928.3</v>
      </c>
      <c r="GF19">
        <v>25438.2</v>
      </c>
      <c r="GG19">
        <v>24497.4</v>
      </c>
      <c r="GH19">
        <v>27768.9</v>
      </c>
      <c r="GI19">
        <v>29348.6</v>
      </c>
      <c r="GJ19">
        <v>37889.1</v>
      </c>
      <c r="GK19">
        <v>33582.699999999997</v>
      </c>
      <c r="GL19">
        <v>42679.5</v>
      </c>
      <c r="GM19">
        <v>1.78443</v>
      </c>
      <c r="GN19">
        <v>1.75898</v>
      </c>
      <c r="GO19">
        <v>9.1269600000000006E-2</v>
      </c>
      <c r="GP19">
        <v>0</v>
      </c>
      <c r="GQ19">
        <v>23.497499999999999</v>
      </c>
      <c r="GR19">
        <v>999.9</v>
      </c>
      <c r="GS19">
        <v>34.700000000000003</v>
      </c>
      <c r="GT19">
        <v>30.9</v>
      </c>
      <c r="GU19">
        <v>15.545500000000001</v>
      </c>
      <c r="GV19">
        <v>62.420099999999998</v>
      </c>
      <c r="GW19">
        <v>24.6114</v>
      </c>
      <c r="GX19">
        <v>1</v>
      </c>
      <c r="GY19">
        <v>2.2721000000000002E-2</v>
      </c>
      <c r="GZ19">
        <v>1.2392300000000001</v>
      </c>
      <c r="HA19">
        <v>20.219799999999999</v>
      </c>
      <c r="HB19">
        <v>5.2276199999999999</v>
      </c>
      <c r="HC19">
        <v>11.992000000000001</v>
      </c>
      <c r="HD19">
        <v>4.9945000000000004</v>
      </c>
      <c r="HE19">
        <v>3.2909999999999999</v>
      </c>
      <c r="HF19">
        <v>5934.3</v>
      </c>
      <c r="HG19">
        <v>9999</v>
      </c>
      <c r="HH19">
        <v>9999</v>
      </c>
      <c r="HI19">
        <v>121.2</v>
      </c>
      <c r="HJ19">
        <v>1.8781600000000001</v>
      </c>
      <c r="HK19">
        <v>1.87408</v>
      </c>
      <c r="HL19">
        <v>1.8705700000000001</v>
      </c>
      <c r="HM19">
        <v>1.8724700000000001</v>
      </c>
      <c r="HN19">
        <v>1.8778999999999999</v>
      </c>
      <c r="HO19">
        <v>1.8742300000000001</v>
      </c>
      <c r="HP19">
        <v>1.8719699999999999</v>
      </c>
      <c r="HQ19">
        <v>1.8708800000000001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-2.6749999999999998</v>
      </c>
      <c r="IF19">
        <v>0.3306</v>
      </c>
      <c r="IG19">
        <v>-1.3086801828948129</v>
      </c>
      <c r="IH19">
        <v>-3.8409413047910609E-3</v>
      </c>
      <c r="II19">
        <v>1.222025474305011E-6</v>
      </c>
      <c r="IJ19">
        <v>-2.7416089085140852E-10</v>
      </c>
      <c r="IK19">
        <v>-6.1004375983358727E-2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57.1</v>
      </c>
      <c r="IT19">
        <v>56.9</v>
      </c>
      <c r="IU19">
        <v>1.0498000000000001</v>
      </c>
      <c r="IV19">
        <v>2.50488</v>
      </c>
      <c r="IW19">
        <v>1.4477500000000001</v>
      </c>
      <c r="IX19">
        <v>2.2900399999999999</v>
      </c>
      <c r="IY19">
        <v>1.64673</v>
      </c>
      <c r="IZ19">
        <v>2.4072300000000002</v>
      </c>
      <c r="JA19">
        <v>34.258699999999997</v>
      </c>
      <c r="JB19">
        <v>23.938700000000001</v>
      </c>
      <c r="JC19">
        <v>18</v>
      </c>
      <c r="JD19">
        <v>352.12200000000001</v>
      </c>
      <c r="JE19">
        <v>408.577</v>
      </c>
      <c r="JF19">
        <v>22.065300000000001</v>
      </c>
      <c r="JG19">
        <v>27.537700000000001</v>
      </c>
      <c r="JH19">
        <v>29.998899999999999</v>
      </c>
      <c r="JI19">
        <v>27.906099999999999</v>
      </c>
      <c r="JJ19">
        <v>27.948799999999999</v>
      </c>
      <c r="JK19">
        <v>21.044599999999999</v>
      </c>
      <c r="JL19">
        <v>39.143099999999997</v>
      </c>
      <c r="JM19">
        <v>0</v>
      </c>
      <c r="JN19">
        <v>22.0672</v>
      </c>
      <c r="JO19">
        <v>436.04399999999998</v>
      </c>
      <c r="JP19">
        <v>10.152900000000001</v>
      </c>
      <c r="JQ19">
        <v>99.639600000000002</v>
      </c>
      <c r="JR19">
        <v>99.843000000000004</v>
      </c>
    </row>
    <row r="20" spans="1:278" x14ac:dyDescent="0.25">
      <c r="A20">
        <v>11</v>
      </c>
      <c r="B20">
        <v>1678827135.5</v>
      </c>
      <c r="C20">
        <v>1800.400000095367</v>
      </c>
      <c r="D20" t="s">
        <v>420</v>
      </c>
      <c r="E20" t="s">
        <v>421</v>
      </c>
      <c r="F20" t="s">
        <v>406</v>
      </c>
      <c r="G20">
        <v>1678827135.5</v>
      </c>
      <c r="H20">
        <f t="shared" si="0"/>
        <v>7.1889868312159178E-3</v>
      </c>
      <c r="I20">
        <f t="shared" si="1"/>
        <v>7.1889868312159182</v>
      </c>
      <c r="J20">
        <f t="shared" si="2"/>
        <v>27.070097843106179</v>
      </c>
      <c r="K20">
        <f t="shared" si="3"/>
        <v>400.04500000000002</v>
      </c>
      <c r="L20">
        <f t="shared" si="4"/>
        <v>313.29953574880938</v>
      </c>
      <c r="M20">
        <f t="shared" si="5"/>
        <v>31.401085728076417</v>
      </c>
      <c r="N20">
        <f t="shared" si="6"/>
        <v>40.095327016889996</v>
      </c>
      <c r="O20">
        <f t="shared" si="7"/>
        <v>0.59936502525702207</v>
      </c>
      <c r="P20">
        <f t="shared" si="8"/>
        <v>2.931987211085155</v>
      </c>
      <c r="Q20">
        <f t="shared" si="9"/>
        <v>0.53869583989581249</v>
      </c>
      <c r="R20">
        <f t="shared" si="10"/>
        <v>0.34162258898174569</v>
      </c>
      <c r="S20">
        <f t="shared" si="11"/>
        <v>289.5505236271722</v>
      </c>
      <c r="T20">
        <f t="shared" si="12"/>
        <v>25.42619259704934</v>
      </c>
      <c r="U20">
        <f t="shared" si="13"/>
        <v>25.000599999999999</v>
      </c>
      <c r="V20">
        <f t="shared" si="14"/>
        <v>3.179791333448756</v>
      </c>
      <c r="W20">
        <f t="shared" si="15"/>
        <v>56.970002770846193</v>
      </c>
      <c r="X20">
        <f t="shared" si="16"/>
        <v>1.8759796132266002</v>
      </c>
      <c r="Y20">
        <f t="shared" si="17"/>
        <v>3.2929252623919707</v>
      </c>
      <c r="Z20">
        <f t="shared" si="18"/>
        <v>1.3038117202221557</v>
      </c>
      <c r="AA20">
        <f t="shared" si="19"/>
        <v>-317.03431925662198</v>
      </c>
      <c r="AB20">
        <f t="shared" si="20"/>
        <v>92.897324391768521</v>
      </c>
      <c r="AC20">
        <f t="shared" si="21"/>
        <v>6.7218417295908148</v>
      </c>
      <c r="AD20">
        <f t="shared" si="22"/>
        <v>72.135370491909569</v>
      </c>
      <c r="AE20">
        <v>115</v>
      </c>
      <c r="AF20">
        <v>23</v>
      </c>
      <c r="AG20">
        <f t="shared" si="23"/>
        <v>1</v>
      </c>
      <c r="AH20">
        <f t="shared" si="24"/>
        <v>0</v>
      </c>
      <c r="AI20">
        <f t="shared" si="25"/>
        <v>53200.764011046194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1513.1007065425765</v>
      </c>
      <c r="AW20">
        <f t="shared" si="29"/>
        <v>27.070097843106179</v>
      </c>
      <c r="AX20" t="e">
        <f t="shared" si="30"/>
        <v>#DIV/0!</v>
      </c>
      <c r="AY20">
        <f t="shared" si="31"/>
        <v>1.789047994363914E-2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1799.9</v>
      </c>
      <c r="CU20">
        <f t="shared" si="43"/>
        <v>1513.1007065425765</v>
      </c>
      <c r="CV20">
        <f t="shared" si="44"/>
        <v>0.84065820686847958</v>
      </c>
      <c r="CW20">
        <f t="shared" si="45"/>
        <v>0.16087033925616545</v>
      </c>
      <c r="CX20">
        <v>6</v>
      </c>
      <c r="CY20">
        <v>0.5</v>
      </c>
      <c r="CZ20" t="s">
        <v>408</v>
      </c>
      <c r="DA20">
        <v>2</v>
      </c>
      <c r="DB20">
        <v>1678827135.5</v>
      </c>
      <c r="DC20">
        <v>400.04500000000002</v>
      </c>
      <c r="DD20">
        <v>435.96699999999998</v>
      </c>
      <c r="DE20">
        <v>18.717300000000002</v>
      </c>
      <c r="DF20">
        <v>10.255100000000001</v>
      </c>
      <c r="DG20">
        <v>402.72</v>
      </c>
      <c r="DH20">
        <v>18.387599999999999</v>
      </c>
      <c r="DI20">
        <v>500.18400000000003</v>
      </c>
      <c r="DJ20">
        <v>100.127</v>
      </c>
      <c r="DK20">
        <v>0.10004200000000001</v>
      </c>
      <c r="DL20">
        <v>25.5883</v>
      </c>
      <c r="DM20">
        <v>25.000599999999999</v>
      </c>
      <c r="DN20">
        <v>999.9</v>
      </c>
      <c r="DO20">
        <v>0</v>
      </c>
      <c r="DP20">
        <v>0</v>
      </c>
      <c r="DQ20">
        <v>10001.200000000001</v>
      </c>
      <c r="DR20">
        <v>0</v>
      </c>
      <c r="DS20">
        <v>1.91117E-3</v>
      </c>
      <c r="DT20">
        <v>-35.922199999999997</v>
      </c>
      <c r="DU20">
        <v>407.67500000000001</v>
      </c>
      <c r="DV20">
        <v>440.48399999999998</v>
      </c>
      <c r="DW20">
        <v>8.4621999999999993</v>
      </c>
      <c r="DX20">
        <v>435.96699999999998</v>
      </c>
      <c r="DY20">
        <v>10.255100000000001</v>
      </c>
      <c r="DZ20">
        <v>1.8741000000000001</v>
      </c>
      <c r="EA20">
        <v>1.02681</v>
      </c>
      <c r="EB20">
        <v>16.418900000000001</v>
      </c>
      <c r="EC20">
        <v>7.3024399999999998</v>
      </c>
      <c r="ED20">
        <v>1799.9</v>
      </c>
      <c r="EE20">
        <v>0.97799599999999998</v>
      </c>
      <c r="EF20">
        <v>2.2003600000000002E-2</v>
      </c>
      <c r="EG20">
        <v>0</v>
      </c>
      <c r="EH20">
        <v>1220.42</v>
      </c>
      <c r="EI20">
        <v>5.0000600000000004</v>
      </c>
      <c r="EJ20">
        <v>20098.7</v>
      </c>
      <c r="EK20">
        <v>16012.9</v>
      </c>
      <c r="EL20">
        <v>44.936999999999998</v>
      </c>
      <c r="EM20">
        <v>46.75</v>
      </c>
      <c r="EN20">
        <v>45.811999999999998</v>
      </c>
      <c r="EO20">
        <v>45.625</v>
      </c>
      <c r="EP20">
        <v>46.561999999999998</v>
      </c>
      <c r="EQ20">
        <v>1755.4</v>
      </c>
      <c r="ER20">
        <v>39.49</v>
      </c>
      <c r="ES20">
        <v>0</v>
      </c>
      <c r="ET20">
        <v>1678827135.3</v>
      </c>
      <c r="EU20">
        <v>0</v>
      </c>
      <c r="EV20">
        <v>1220.0488461538459</v>
      </c>
      <c r="EW20">
        <v>0.63418802433644794</v>
      </c>
      <c r="EX20">
        <v>-7.4837607401792612</v>
      </c>
      <c r="EY20">
        <v>20101.49615384615</v>
      </c>
      <c r="EZ20">
        <v>15</v>
      </c>
      <c r="FA20">
        <v>1678823540</v>
      </c>
      <c r="FB20" t="s">
        <v>409</v>
      </c>
      <c r="FC20">
        <v>1678823529</v>
      </c>
      <c r="FD20">
        <v>1678823540</v>
      </c>
      <c r="FE20">
        <v>11</v>
      </c>
      <c r="FF20">
        <v>-0.09</v>
      </c>
      <c r="FG20">
        <v>6.0000000000000001E-3</v>
      </c>
      <c r="FH20">
        <v>-2.7389999999999999</v>
      </c>
      <c r="FI20">
        <v>-0.123</v>
      </c>
      <c r="FJ20">
        <v>421</v>
      </c>
      <c r="FK20">
        <v>10</v>
      </c>
      <c r="FL20">
        <v>0.4</v>
      </c>
      <c r="FM20">
        <v>0.02</v>
      </c>
      <c r="FN20">
        <v>-36.019782499999998</v>
      </c>
      <c r="FO20">
        <v>-0.48142401500931442</v>
      </c>
      <c r="FP20">
        <v>7.3530833286112304E-2</v>
      </c>
      <c r="FQ20">
        <v>-1</v>
      </c>
      <c r="FR20">
        <v>8.4840017500000009</v>
      </c>
      <c r="FS20">
        <v>-1.252739212007401E-2</v>
      </c>
      <c r="FT20">
        <v>5.9076090288288259E-3</v>
      </c>
      <c r="FU20">
        <v>-1</v>
      </c>
      <c r="FV20">
        <v>0</v>
      </c>
      <c r="FW20">
        <v>0</v>
      </c>
      <c r="FX20" t="s">
        <v>410</v>
      </c>
      <c r="FY20">
        <v>2.93398</v>
      </c>
      <c r="FZ20">
        <v>2.8290700000000002</v>
      </c>
      <c r="GA20">
        <v>0.102005</v>
      </c>
      <c r="GB20">
        <v>0.106714</v>
      </c>
      <c r="GC20">
        <v>0.100825</v>
      </c>
      <c r="GD20">
        <v>6.3542199999999993E-2</v>
      </c>
      <c r="GE20">
        <v>23944.2</v>
      </c>
      <c r="GF20">
        <v>25457.8</v>
      </c>
      <c r="GG20">
        <v>24515.7</v>
      </c>
      <c r="GH20">
        <v>27793</v>
      </c>
      <c r="GI20">
        <v>29362.7</v>
      </c>
      <c r="GJ20">
        <v>37889.9</v>
      </c>
      <c r="GK20">
        <v>33604</v>
      </c>
      <c r="GL20">
        <v>42712.800000000003</v>
      </c>
      <c r="GM20">
        <v>1.7881</v>
      </c>
      <c r="GN20">
        <v>1.7662800000000001</v>
      </c>
      <c r="GO20">
        <v>9.6075199999999999E-2</v>
      </c>
      <c r="GP20">
        <v>0</v>
      </c>
      <c r="GQ20">
        <v>23.4222</v>
      </c>
      <c r="GR20">
        <v>999.9</v>
      </c>
      <c r="GS20">
        <v>34</v>
      </c>
      <c r="GT20">
        <v>30.8</v>
      </c>
      <c r="GU20">
        <v>15.146599999999999</v>
      </c>
      <c r="GV20">
        <v>62.270099999999999</v>
      </c>
      <c r="GW20">
        <v>24.715499999999999</v>
      </c>
      <c r="GX20">
        <v>1</v>
      </c>
      <c r="GY20">
        <v>-1.7060499999999999E-2</v>
      </c>
      <c r="GZ20">
        <v>1.13588</v>
      </c>
      <c r="HA20">
        <v>20.220600000000001</v>
      </c>
      <c r="HB20">
        <v>5.2274700000000003</v>
      </c>
      <c r="HC20">
        <v>11.992000000000001</v>
      </c>
      <c r="HD20">
        <v>4.9947499999999998</v>
      </c>
      <c r="HE20">
        <v>3.2910300000000001</v>
      </c>
      <c r="HF20">
        <v>5937.9</v>
      </c>
      <c r="HG20">
        <v>9999</v>
      </c>
      <c r="HH20">
        <v>9999</v>
      </c>
      <c r="HI20">
        <v>121.2</v>
      </c>
      <c r="HJ20">
        <v>1.87819</v>
      </c>
      <c r="HK20">
        <v>1.87408</v>
      </c>
      <c r="HL20">
        <v>1.8705499999999999</v>
      </c>
      <c r="HM20">
        <v>1.8724700000000001</v>
      </c>
      <c r="HN20">
        <v>1.8778999999999999</v>
      </c>
      <c r="HO20">
        <v>1.8742300000000001</v>
      </c>
      <c r="HP20">
        <v>1.8719699999999999</v>
      </c>
      <c r="HQ20">
        <v>1.8708800000000001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-2.6749999999999998</v>
      </c>
      <c r="IF20">
        <v>0.32969999999999999</v>
      </c>
      <c r="IG20">
        <v>-1.3086801828948129</v>
      </c>
      <c r="IH20">
        <v>-3.8409413047910609E-3</v>
      </c>
      <c r="II20">
        <v>1.222025474305011E-6</v>
      </c>
      <c r="IJ20">
        <v>-2.7416089085140852E-10</v>
      </c>
      <c r="IK20">
        <v>-6.1004375983358727E-2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60.1</v>
      </c>
      <c r="IT20">
        <v>59.9</v>
      </c>
      <c r="IU20">
        <v>1.0510299999999999</v>
      </c>
      <c r="IV20">
        <v>2.5061</v>
      </c>
      <c r="IW20">
        <v>1.4477500000000001</v>
      </c>
      <c r="IX20">
        <v>2.2900399999999999</v>
      </c>
      <c r="IY20">
        <v>1.64673</v>
      </c>
      <c r="IZ20">
        <v>2.3852500000000001</v>
      </c>
      <c r="JA20">
        <v>34.1678</v>
      </c>
      <c r="JB20">
        <v>23.947399999999998</v>
      </c>
      <c r="JC20">
        <v>18</v>
      </c>
      <c r="JD20">
        <v>350.803</v>
      </c>
      <c r="JE20">
        <v>409.05700000000002</v>
      </c>
      <c r="JF20">
        <v>22.087399999999999</v>
      </c>
      <c r="JG20">
        <v>27.015799999999999</v>
      </c>
      <c r="JH20">
        <v>29.999099999999999</v>
      </c>
      <c r="JI20">
        <v>27.368500000000001</v>
      </c>
      <c r="JJ20">
        <v>27.411899999999999</v>
      </c>
      <c r="JK20">
        <v>21.052199999999999</v>
      </c>
      <c r="JL20">
        <v>36.322099999999999</v>
      </c>
      <c r="JM20">
        <v>0</v>
      </c>
      <c r="JN20">
        <v>22.088899999999999</v>
      </c>
      <c r="JO20">
        <v>435.96</v>
      </c>
      <c r="JP20">
        <v>10.3307</v>
      </c>
      <c r="JQ20">
        <v>99.707499999999996</v>
      </c>
      <c r="JR20">
        <v>99.924300000000002</v>
      </c>
    </row>
    <row r="21" spans="1:278" x14ac:dyDescent="0.25">
      <c r="A21">
        <v>12</v>
      </c>
      <c r="B21">
        <v>1678827315.5</v>
      </c>
      <c r="C21">
        <v>1980.400000095367</v>
      </c>
      <c r="D21" t="s">
        <v>422</v>
      </c>
      <c r="E21" t="s">
        <v>423</v>
      </c>
      <c r="F21" t="s">
        <v>406</v>
      </c>
      <c r="G21">
        <v>1678827315.5</v>
      </c>
      <c r="H21">
        <f t="shared" si="0"/>
        <v>7.0304439790144814E-3</v>
      </c>
      <c r="I21">
        <f t="shared" si="1"/>
        <v>7.030443979014481</v>
      </c>
      <c r="J21">
        <f t="shared" si="2"/>
        <v>27.238434120920918</v>
      </c>
      <c r="K21">
        <f t="shared" si="3"/>
        <v>399.93799999999999</v>
      </c>
      <c r="L21">
        <f t="shared" si="4"/>
        <v>311.12200877102453</v>
      </c>
      <c r="M21">
        <f t="shared" si="5"/>
        <v>31.184344315179292</v>
      </c>
      <c r="N21">
        <f t="shared" si="6"/>
        <v>40.086538223346999</v>
      </c>
      <c r="O21">
        <f t="shared" si="7"/>
        <v>0.58629348525875424</v>
      </c>
      <c r="P21">
        <f t="shared" si="8"/>
        <v>2.9336186301976221</v>
      </c>
      <c r="Q21">
        <f t="shared" si="9"/>
        <v>0.52813338742899985</v>
      </c>
      <c r="R21">
        <f t="shared" si="10"/>
        <v>0.33482672982779588</v>
      </c>
      <c r="S21">
        <f t="shared" si="11"/>
        <v>289.58460592376957</v>
      </c>
      <c r="T21">
        <f t="shared" si="12"/>
        <v>25.418791494384696</v>
      </c>
      <c r="U21">
        <f t="shared" si="13"/>
        <v>24.9925</v>
      </c>
      <c r="V21">
        <f t="shared" si="14"/>
        <v>3.1782560965649815</v>
      </c>
      <c r="W21">
        <f t="shared" si="15"/>
        <v>57.186010939449297</v>
      </c>
      <c r="X21">
        <f t="shared" si="16"/>
        <v>1.8776338129513501</v>
      </c>
      <c r="Y21">
        <f t="shared" si="17"/>
        <v>3.2833795925011442</v>
      </c>
      <c r="Z21">
        <f t="shared" si="18"/>
        <v>1.3006222836136314</v>
      </c>
      <c r="AA21">
        <f t="shared" si="19"/>
        <v>-310.04257947453863</v>
      </c>
      <c r="AB21">
        <f t="shared" si="20"/>
        <v>86.496198707635173</v>
      </c>
      <c r="AC21">
        <f t="shared" si="21"/>
        <v>6.2533965709925559</v>
      </c>
      <c r="AD21">
        <f t="shared" si="22"/>
        <v>72.291621727858669</v>
      </c>
      <c r="AE21">
        <v>116</v>
      </c>
      <c r="AF21">
        <v>23</v>
      </c>
      <c r="AG21">
        <f t="shared" si="23"/>
        <v>1</v>
      </c>
      <c r="AH21">
        <f t="shared" si="24"/>
        <v>0</v>
      </c>
      <c r="AI21">
        <f t="shared" si="25"/>
        <v>53257.035498070189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1513.2773999605022</v>
      </c>
      <c r="AW21">
        <f t="shared" si="29"/>
        <v>27.238434120920918</v>
      </c>
      <c r="AX21" t="e">
        <f t="shared" si="30"/>
        <v>#DIV/0!</v>
      </c>
      <c r="AY21">
        <f t="shared" si="31"/>
        <v>1.7999630551300022E-2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1800.11</v>
      </c>
      <c r="CU21">
        <f t="shared" si="43"/>
        <v>1513.2773999605022</v>
      </c>
      <c r="CV21">
        <f t="shared" si="44"/>
        <v>0.84065829308236839</v>
      </c>
      <c r="CW21">
        <f t="shared" si="45"/>
        <v>0.16087050564897123</v>
      </c>
      <c r="CX21">
        <v>6</v>
      </c>
      <c r="CY21">
        <v>0.5</v>
      </c>
      <c r="CZ21" t="s">
        <v>408</v>
      </c>
      <c r="DA21">
        <v>2</v>
      </c>
      <c r="DB21">
        <v>1678827315.5</v>
      </c>
      <c r="DC21">
        <v>399.93799999999999</v>
      </c>
      <c r="DD21">
        <v>435.983</v>
      </c>
      <c r="DE21">
        <v>18.732900000000001</v>
      </c>
      <c r="DF21">
        <v>10.4579</v>
      </c>
      <c r="DG21">
        <v>402.613</v>
      </c>
      <c r="DH21">
        <v>18.402200000000001</v>
      </c>
      <c r="DI21">
        <v>500.21100000000001</v>
      </c>
      <c r="DJ21">
        <v>100.13200000000001</v>
      </c>
      <c r="DK21">
        <v>9.9881499999999998E-2</v>
      </c>
      <c r="DL21">
        <v>25.539400000000001</v>
      </c>
      <c r="DM21">
        <v>24.9925</v>
      </c>
      <c r="DN21">
        <v>999.9</v>
      </c>
      <c r="DO21">
        <v>0</v>
      </c>
      <c r="DP21">
        <v>0</v>
      </c>
      <c r="DQ21">
        <v>10010</v>
      </c>
      <c r="DR21">
        <v>0</v>
      </c>
      <c r="DS21">
        <v>1.91117E-3</v>
      </c>
      <c r="DT21">
        <v>-36.045299999999997</v>
      </c>
      <c r="DU21">
        <v>407.57299999999998</v>
      </c>
      <c r="DV21">
        <v>440.59100000000001</v>
      </c>
      <c r="DW21">
        <v>8.2750699999999995</v>
      </c>
      <c r="DX21">
        <v>435.983</v>
      </c>
      <c r="DY21">
        <v>10.4579</v>
      </c>
      <c r="DZ21">
        <v>1.8757699999999999</v>
      </c>
      <c r="EA21">
        <v>1.0471699999999999</v>
      </c>
      <c r="EB21">
        <v>16.433</v>
      </c>
      <c r="EC21">
        <v>7.5897699999999997</v>
      </c>
      <c r="ED21">
        <v>1800.11</v>
      </c>
      <c r="EE21">
        <v>0.97799599999999998</v>
      </c>
      <c r="EF21">
        <v>2.2003600000000002E-2</v>
      </c>
      <c r="EG21">
        <v>0</v>
      </c>
      <c r="EH21">
        <v>1219.97</v>
      </c>
      <c r="EI21">
        <v>5.0000600000000004</v>
      </c>
      <c r="EJ21">
        <v>20081.2</v>
      </c>
      <c r="EK21">
        <v>16014.8</v>
      </c>
      <c r="EL21">
        <v>44.625</v>
      </c>
      <c r="EM21">
        <v>46.436999999999998</v>
      </c>
      <c r="EN21">
        <v>45.5</v>
      </c>
      <c r="EO21">
        <v>45.311999999999998</v>
      </c>
      <c r="EP21">
        <v>46.311999999999998</v>
      </c>
      <c r="EQ21">
        <v>1755.61</v>
      </c>
      <c r="ER21">
        <v>39.5</v>
      </c>
      <c r="ES21">
        <v>0</v>
      </c>
      <c r="ET21">
        <v>1678827315.3</v>
      </c>
      <c r="EU21">
        <v>0</v>
      </c>
      <c r="EV21">
        <v>1219.5561538461541</v>
      </c>
      <c r="EW21">
        <v>0.65435897147734035</v>
      </c>
      <c r="EX21">
        <v>5.5111110970165322</v>
      </c>
      <c r="EY21">
        <v>20080.330769230772</v>
      </c>
      <c r="EZ21">
        <v>15</v>
      </c>
      <c r="FA21">
        <v>1678823540</v>
      </c>
      <c r="FB21" t="s">
        <v>409</v>
      </c>
      <c r="FC21">
        <v>1678823529</v>
      </c>
      <c r="FD21">
        <v>1678823540</v>
      </c>
      <c r="FE21">
        <v>11</v>
      </c>
      <c r="FF21">
        <v>-0.09</v>
      </c>
      <c r="FG21">
        <v>6.0000000000000001E-3</v>
      </c>
      <c r="FH21">
        <v>-2.7389999999999999</v>
      </c>
      <c r="FI21">
        <v>-0.123</v>
      </c>
      <c r="FJ21">
        <v>421</v>
      </c>
      <c r="FK21">
        <v>10</v>
      </c>
      <c r="FL21">
        <v>0.4</v>
      </c>
      <c r="FM21">
        <v>0.02</v>
      </c>
      <c r="FN21">
        <v>-35.968799999999987</v>
      </c>
      <c r="FO21">
        <v>0.40785156794415878</v>
      </c>
      <c r="FP21">
        <v>5.607352316378901E-2</v>
      </c>
      <c r="FQ21">
        <v>-1</v>
      </c>
      <c r="FR21">
        <v>8.3043865853658545</v>
      </c>
      <c r="FS21">
        <v>-0.15190202090592411</v>
      </c>
      <c r="FT21">
        <v>1.662846510520162E-2</v>
      </c>
      <c r="FU21">
        <v>-1</v>
      </c>
      <c r="FV21">
        <v>0</v>
      </c>
      <c r="FW21">
        <v>0</v>
      </c>
      <c r="FX21" t="s">
        <v>410</v>
      </c>
      <c r="FY21">
        <v>2.9344899999999998</v>
      </c>
      <c r="FZ21">
        <v>2.8289800000000001</v>
      </c>
      <c r="GA21">
        <v>0.102114</v>
      </c>
      <c r="GB21">
        <v>0.106853</v>
      </c>
      <c r="GC21">
        <v>0.101004</v>
      </c>
      <c r="GD21">
        <v>6.4574300000000001E-2</v>
      </c>
      <c r="GE21">
        <v>23958.1</v>
      </c>
      <c r="GF21">
        <v>25476.799999999999</v>
      </c>
      <c r="GG21">
        <v>24531.1</v>
      </c>
      <c r="GH21">
        <v>27815.8</v>
      </c>
      <c r="GI21">
        <v>29371.4</v>
      </c>
      <c r="GJ21">
        <v>37876.199999999997</v>
      </c>
      <c r="GK21">
        <v>33622.800000000003</v>
      </c>
      <c r="GL21">
        <v>42744.800000000003</v>
      </c>
      <c r="GM21">
        <v>1.7910999999999999</v>
      </c>
      <c r="GN21">
        <v>1.7736499999999999</v>
      </c>
      <c r="GO21">
        <v>9.9912299999999996E-2</v>
      </c>
      <c r="GP21">
        <v>0</v>
      </c>
      <c r="GQ21">
        <v>23.350999999999999</v>
      </c>
      <c r="GR21">
        <v>999.9</v>
      </c>
      <c r="GS21">
        <v>33.4</v>
      </c>
      <c r="GT21">
        <v>30.8</v>
      </c>
      <c r="GU21">
        <v>14.877599999999999</v>
      </c>
      <c r="GV21">
        <v>62.240200000000002</v>
      </c>
      <c r="GW21">
        <v>24.799700000000001</v>
      </c>
      <c r="GX21">
        <v>1</v>
      </c>
      <c r="GY21">
        <v>-5.4621400000000001E-2</v>
      </c>
      <c r="GZ21">
        <v>0.97207200000000005</v>
      </c>
      <c r="HA21">
        <v>20.221800000000002</v>
      </c>
      <c r="HB21">
        <v>5.22837</v>
      </c>
      <c r="HC21">
        <v>11.9902</v>
      </c>
      <c r="HD21">
        <v>4.9947499999999998</v>
      </c>
      <c r="HE21">
        <v>3.2909999999999999</v>
      </c>
      <c r="HF21">
        <v>5941.4</v>
      </c>
      <c r="HG21">
        <v>9999</v>
      </c>
      <c r="HH21">
        <v>9999</v>
      </c>
      <c r="HI21">
        <v>121.3</v>
      </c>
      <c r="HJ21">
        <v>1.8782000000000001</v>
      </c>
      <c r="HK21">
        <v>1.87408</v>
      </c>
      <c r="HL21">
        <v>1.8705700000000001</v>
      </c>
      <c r="HM21">
        <v>1.87253</v>
      </c>
      <c r="HN21">
        <v>1.8778999999999999</v>
      </c>
      <c r="HO21">
        <v>1.8742399999999999</v>
      </c>
      <c r="HP21">
        <v>1.87198</v>
      </c>
      <c r="HQ21">
        <v>1.87087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-2.6749999999999998</v>
      </c>
      <c r="IF21">
        <v>0.33069999999999999</v>
      </c>
      <c r="IG21">
        <v>-1.3086801828948129</v>
      </c>
      <c r="IH21">
        <v>-3.8409413047910609E-3</v>
      </c>
      <c r="II21">
        <v>1.222025474305011E-6</v>
      </c>
      <c r="IJ21">
        <v>-2.7416089085140852E-10</v>
      </c>
      <c r="IK21">
        <v>-6.1004375983358727E-2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63.1</v>
      </c>
      <c r="IT21">
        <v>62.9</v>
      </c>
      <c r="IU21">
        <v>1.0510299999999999</v>
      </c>
      <c r="IV21">
        <v>2.5061</v>
      </c>
      <c r="IW21">
        <v>1.4465300000000001</v>
      </c>
      <c r="IX21">
        <v>2.2900399999999999</v>
      </c>
      <c r="IY21">
        <v>1.64673</v>
      </c>
      <c r="IZ21">
        <v>2.4304199999999998</v>
      </c>
      <c r="JA21">
        <v>34.031799999999997</v>
      </c>
      <c r="JB21">
        <v>23.947399999999998</v>
      </c>
      <c r="JC21">
        <v>18</v>
      </c>
      <c r="JD21">
        <v>349.49400000000003</v>
      </c>
      <c r="JE21">
        <v>409.95600000000002</v>
      </c>
      <c r="JF21">
        <v>22.1493</v>
      </c>
      <c r="JG21">
        <v>26.565300000000001</v>
      </c>
      <c r="JH21">
        <v>29.999199999999998</v>
      </c>
      <c r="JI21">
        <v>26.892600000000002</v>
      </c>
      <c r="JJ21">
        <v>26.934200000000001</v>
      </c>
      <c r="JK21">
        <v>21.064299999999999</v>
      </c>
      <c r="JL21">
        <v>33.448500000000003</v>
      </c>
      <c r="JM21">
        <v>0</v>
      </c>
      <c r="JN21">
        <v>22.150600000000001</v>
      </c>
      <c r="JO21">
        <v>436.11799999999999</v>
      </c>
      <c r="JP21">
        <v>10.489699999999999</v>
      </c>
      <c r="JQ21">
        <v>99.766099999999994</v>
      </c>
      <c r="JR21">
        <v>100.002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2023-03-14T20:55:43Z</dcterms:created>
  <dcterms:modified xsi:type="dcterms:W3CDTF">2023-03-16T23:49:55Z</dcterms:modified>
</cp:coreProperties>
</file>