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BG19" i="1" s="1"/>
  <c r="AI19" i="1"/>
  <c r="AG19" i="1" s="1"/>
  <c r="Y19" i="1"/>
  <c r="X19" i="1"/>
  <c r="W19" i="1" s="1"/>
  <c r="P19" i="1"/>
  <c r="CW18" i="1"/>
  <c r="S18" i="1" s="1"/>
  <c r="CV18" i="1"/>
  <c r="CT18" i="1"/>
  <c r="BI18" i="1"/>
  <c r="BH18" i="1"/>
  <c r="AZ18" i="1"/>
  <c r="AT18" i="1"/>
  <c r="AN18" i="1"/>
  <c r="BA18" i="1" s="1"/>
  <c r="BD18" i="1" s="1"/>
  <c r="BE18" i="1" s="1"/>
  <c r="AI18" i="1"/>
  <c r="AG18" i="1" s="1"/>
  <c r="AH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I17" i="1" s="1"/>
  <c r="H17" i="1" s="1"/>
  <c r="AA17" i="1" s="1"/>
  <c r="Y17" i="1"/>
  <c r="X17" i="1"/>
  <c r="P17" i="1"/>
  <c r="CU18" i="1" l="1"/>
  <c r="AV18" i="1" s="1"/>
  <c r="W21" i="1"/>
  <c r="S21" i="1"/>
  <c r="CU17" i="1"/>
  <c r="AV17" i="1" s="1"/>
  <c r="AX17" i="1" s="1"/>
  <c r="S20" i="1"/>
  <c r="W20" i="1"/>
  <c r="I19" i="1"/>
  <c r="H19" i="1" s="1"/>
  <c r="AA19" i="1" s="1"/>
  <c r="J19" i="1"/>
  <c r="AW19" i="1" s="1"/>
  <c r="AX18" i="1"/>
  <c r="W18" i="1"/>
  <c r="CU21" i="1"/>
  <c r="AV21" i="1" s="1"/>
  <c r="AX21" i="1" s="1"/>
  <c r="CU20" i="1"/>
  <c r="AV20" i="1" s="1"/>
  <c r="AX20" i="1" s="1"/>
  <c r="J17" i="1"/>
  <c r="AW17" i="1" s="1"/>
  <c r="AY17" i="1" s="1"/>
  <c r="AH17" i="1"/>
  <c r="N19" i="1"/>
  <c r="K19" i="1"/>
  <c r="BF19" i="1"/>
  <c r="BJ19" i="1" s="1"/>
  <c r="BK19" i="1" s="1"/>
  <c r="BE19" i="1"/>
  <c r="BE20" i="1"/>
  <c r="BG20" i="1"/>
  <c r="BF20" i="1"/>
  <c r="BJ20" i="1" s="1"/>
  <c r="BK20" i="1" s="1"/>
  <c r="BG21" i="1"/>
  <c r="BF21" i="1"/>
  <c r="BJ21" i="1" s="1"/>
  <c r="BK21" i="1" s="1"/>
  <c r="BE21" i="1"/>
  <c r="N17" i="1"/>
  <c r="J18" i="1"/>
  <c r="AW18" i="1" s="1"/>
  <c r="I18" i="1"/>
  <c r="H18" i="1" s="1"/>
  <c r="T18" i="1" s="1"/>
  <c r="U18" i="1" s="1"/>
  <c r="CU19" i="1"/>
  <c r="AV19" i="1" s="1"/>
  <c r="AX19" i="1" s="1"/>
  <c r="S19" i="1"/>
  <c r="J21" i="1"/>
  <c r="AW21" i="1" s="1"/>
  <c r="AY21" i="1" s="1"/>
  <c r="I21" i="1"/>
  <c r="H21" i="1" s="1"/>
  <c r="T21" i="1" s="1"/>
  <c r="U21" i="1" s="1"/>
  <c r="AH21" i="1"/>
  <c r="W17" i="1"/>
  <c r="BG17" i="1"/>
  <c r="BF17" i="1"/>
  <c r="BJ17" i="1" s="1"/>
  <c r="BK17" i="1" s="1"/>
  <c r="BE17" i="1"/>
  <c r="BG18" i="1"/>
  <c r="BF18" i="1"/>
  <c r="BJ18" i="1" s="1"/>
  <c r="BK18" i="1" s="1"/>
  <c r="AH20" i="1"/>
  <c r="S17" i="1"/>
  <c r="I20" i="1"/>
  <c r="H20" i="1" s="1"/>
  <c r="AH19" i="1"/>
  <c r="J20" i="1"/>
  <c r="AW20" i="1" s="1"/>
  <c r="K17" i="1" l="1"/>
  <c r="AY18" i="1"/>
  <c r="AY20" i="1"/>
  <c r="K18" i="1"/>
  <c r="AY19" i="1"/>
  <c r="N20" i="1"/>
  <c r="AC21" i="1"/>
  <c r="V21" i="1"/>
  <c r="Z21" i="1" s="1"/>
  <c r="AB21" i="1"/>
  <c r="V18" i="1"/>
  <c r="Z18" i="1" s="1"/>
  <c r="AC18" i="1"/>
  <c r="AB18" i="1"/>
  <c r="T17" i="1"/>
  <c r="U17" i="1" s="1"/>
  <c r="T19" i="1"/>
  <c r="U19" i="1" s="1"/>
  <c r="K21" i="1"/>
  <c r="AA21" i="1"/>
  <c r="Q21" i="1"/>
  <c r="O21" i="1" s="1"/>
  <c r="R21" i="1" s="1"/>
  <c r="L21" i="1" s="1"/>
  <c r="M21" i="1" s="1"/>
  <c r="AA20" i="1"/>
  <c r="T20" i="1"/>
  <c r="U20" i="1" s="1"/>
  <c r="Q20" i="1" s="1"/>
  <c r="O20" i="1" s="1"/>
  <c r="R20" i="1" s="1"/>
  <c r="Q18" i="1"/>
  <c r="O18" i="1" s="1"/>
  <c r="R18" i="1" s="1"/>
  <c r="L18" i="1" s="1"/>
  <c r="M18" i="1" s="1"/>
  <c r="AA18" i="1"/>
  <c r="N21" i="1"/>
  <c r="N18" i="1"/>
  <c r="K20" i="1"/>
  <c r="L20" i="1" l="1"/>
  <c r="M20" i="1" s="1"/>
  <c r="V20" i="1"/>
  <c r="Z20" i="1" s="1"/>
  <c r="AC20" i="1"/>
  <c r="AB20" i="1"/>
  <c r="AC17" i="1"/>
  <c r="V17" i="1"/>
  <c r="Z17" i="1" s="1"/>
  <c r="AB17" i="1"/>
  <c r="Q17" i="1"/>
  <c r="O17" i="1" s="1"/>
  <c r="R17" i="1" s="1"/>
  <c r="L17" i="1" s="1"/>
  <c r="M17" i="1" s="1"/>
  <c r="AD18" i="1"/>
  <c r="V19" i="1"/>
  <c r="Z19" i="1" s="1"/>
  <c r="AB19" i="1"/>
  <c r="AC19" i="1"/>
  <c r="Q19" i="1"/>
  <c r="O19" i="1" s="1"/>
  <c r="R19" i="1" s="1"/>
  <c r="L19" i="1" s="1"/>
  <c r="M19" i="1" s="1"/>
  <c r="AD21" i="1"/>
  <c r="AD19" i="1" l="1"/>
  <c r="AD17" i="1"/>
  <c r="AD20" i="1"/>
</calcChain>
</file>

<file path=xl/sharedStrings.xml><?xml version="1.0" encoding="utf-8"?>
<sst xmlns="http://schemas.openxmlformats.org/spreadsheetml/2006/main" count="914" uniqueCount="424">
  <si>
    <t>File opened</t>
  </si>
  <si>
    <t>2023-03-15 09:36:38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</si>
  <si>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</si>
  <si>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</si>
  <si>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</si>
  <si>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</si>
  <si>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</si>
  <si>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</si>
  <si>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</si>
  <si>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</si>
  <si>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</si>
  <si>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</si>
  <si>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</si>
  <si>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</si>
  <si>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</si>
  <si>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</si>
  <si>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</si>
  <si>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</si>
  <si>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</si>
  <si>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</si>
  <si>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</si>
  <si>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</si>
  <si>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</si>
  <si>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</si>
  <si>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</si>
  <si>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</si>
  <si>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</si>
  <si>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</si>
  <si>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09:36:38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</si>
  <si>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</si>
  <si>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</si>
  <si>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</si>
  <si>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</si>
  <si>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</si>
  <si>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</si>
  <si>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</si>
  <si>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</si>
  <si>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</si>
  <si>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</si>
  <si>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</si>
  <si>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</si>
  <si>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</si>
  <si>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</si>
  <si>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</si>
  <si>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</si>
  <si>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</si>
  <si>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</si>
  <si>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</si>
  <si>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</si>
  <si>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</si>
  <si>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</si>
  <si>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</si>
  <si>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</si>
  <si>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</si>
  <si>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</si>
  <si>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</si>
  <si>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</si>
  <si>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</si>
  <si>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</si>
  <si>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</si>
  <si>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</si>
  <si>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</si>
  <si>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</si>
  <si>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</si>
  <si>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</si>
  <si>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</si>
  <si>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</si>
  <si>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</si>
  <si>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</si>
  <si>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</si>
  <si>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</si>
  <si>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</si>
  <si>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</si>
  <si>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</si>
  <si>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</si>
  <si>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</si>
  <si>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</si>
  <si>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</si>
  <si>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</si>
  <si>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</si>
  <si>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</si>
  <si>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3.46651 85.258 368.91 600.783 834.079 1048.68 1232.27 1422.33</t>
  </si>
  <si>
    <t>Fs_true</t>
  </si>
  <si>
    <t>0.456078 99.0908 402.832 600.945 802.226 1001.35 1202.44 1401.2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</si>
  <si>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</si>
  <si>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</si>
  <si>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</si>
  <si>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</si>
  <si>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</si>
  <si>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</si>
  <si>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</si>
  <si>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</si>
  <si>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</si>
  <si>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</si>
  <si>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</si>
  <si>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</si>
  <si>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</si>
  <si>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</si>
  <si>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</si>
  <si>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</si>
  <si>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</si>
  <si>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</si>
  <si>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</si>
  <si>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</si>
  <si>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</si>
  <si>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</si>
  <si>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</si>
  <si>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</si>
  <si>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</si>
  <si>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</si>
  <si>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</si>
  <si>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</si>
  <si>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</si>
  <si>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</si>
  <si>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</si>
  <si>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</si>
  <si>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</si>
  <si>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</si>
  <si>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</si>
  <si>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</si>
  <si>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</si>
  <si>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</si>
  <si>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</si>
  <si>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</si>
  <si>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</si>
  <si>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</si>
  <si>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</si>
  <si>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</si>
  <si>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</si>
  <si>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</si>
  <si>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</si>
  <si>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</si>
  <si>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</si>
  <si>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</si>
  <si>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</si>
  <si>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</si>
  <si>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</si>
  <si>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</si>
  <si>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</si>
  <si>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</si>
  <si>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</si>
  <si>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</si>
  <si>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</si>
  <si>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</si>
  <si>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</si>
  <si>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</si>
  <si>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</si>
  <si>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</si>
  <si>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</si>
  <si>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</si>
  <si>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</si>
  <si>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</si>
  <si>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</si>
  <si>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</si>
  <si>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</si>
  <si>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</si>
  <si>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</si>
  <si>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</si>
  <si>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</si>
  <si>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</si>
  <si>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</si>
  <si>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</si>
  <si>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</si>
  <si>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</si>
  <si>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</si>
  <si>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</si>
  <si>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</si>
  <si>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</si>
  <si>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</si>
  <si>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</si>
  <si>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</si>
  <si>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</si>
  <si>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</si>
  <si>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</si>
  <si>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</si>
  <si>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</si>
  <si>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</si>
  <si>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</si>
  <si>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</si>
  <si>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</si>
  <si>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</si>
  <si>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</si>
  <si>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</si>
  <si>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</si>
  <si>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</si>
  <si>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</si>
  <si>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</si>
  <si>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</si>
  <si>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</si>
  <si>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</si>
  <si>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</si>
  <si>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</si>
  <si>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</si>
  <si>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</si>
  <si>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</si>
  <si>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</si>
  <si>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</si>
  <si>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</si>
  <si>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</si>
  <si>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</si>
  <si>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</si>
  <si>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</si>
  <si>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</si>
  <si>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</si>
  <si>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</si>
  <si>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</si>
  <si>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</si>
  <si>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</si>
  <si>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</si>
  <si>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</si>
  <si>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</si>
  <si>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</si>
  <si>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</si>
  <si>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</si>
  <si>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</si>
  <si>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</si>
  <si>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</si>
  <si>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</si>
  <si>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</si>
  <si>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</si>
  <si>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</si>
  <si>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</si>
  <si>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</si>
  <si>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</si>
  <si>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</si>
  <si>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</si>
  <si>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</si>
  <si>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</si>
  <si>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</si>
  <si>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</si>
  <si>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</si>
  <si>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</si>
  <si>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</si>
  <si>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</si>
  <si>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</si>
  <si>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</si>
  <si>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</si>
  <si>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</si>
  <si>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</si>
  <si>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</si>
  <si>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</si>
  <si>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</si>
  <si>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</si>
  <si>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</si>
  <si>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</si>
  <si>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</si>
  <si>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</si>
  <si>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</si>
  <si>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</si>
  <si>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</si>
  <si>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</si>
  <si>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</si>
  <si>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</si>
  <si>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</si>
  <si>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</si>
  <si>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</si>
  <si>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</si>
  <si>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</si>
  <si>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</si>
  <si>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</si>
  <si>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</si>
  <si>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</si>
  <si>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</si>
  <si>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</si>
  <si>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</si>
  <si>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</si>
  <si>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</si>
  <si>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</si>
  <si>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</si>
  <si>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</si>
  <si>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</si>
  <si>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</si>
  <si>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</si>
  <si>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</si>
  <si>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</si>
  <si>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</si>
  <si>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</si>
  <si>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</si>
  <si>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</si>
  <si>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</si>
  <si>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</si>
  <si>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</si>
  <si>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</si>
  <si>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</si>
  <si>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</si>
  <si>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</si>
  <si>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</si>
  <si>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</si>
  <si>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</si>
  <si>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</si>
  <si>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</si>
  <si>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</si>
  <si>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</si>
  <si>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</si>
  <si>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</si>
  <si>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</si>
  <si>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</si>
  <si>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</si>
  <si>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</si>
  <si>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</si>
  <si>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</si>
  <si>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</si>
  <si>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</si>
  <si>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</si>
  <si>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</si>
  <si>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</si>
  <si>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</si>
  <si>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</si>
  <si>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</si>
  <si>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</si>
  <si>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</si>
  <si>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</si>
  <si>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</si>
  <si>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</si>
  <si>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</si>
  <si>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</si>
  <si>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</si>
  <si>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</si>
  <si>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</si>
  <si>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</si>
  <si>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</si>
  <si>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</si>
  <si>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</si>
  <si>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</si>
  <si>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</si>
  <si>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</si>
  <si>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</si>
  <si>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</si>
  <si>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</si>
  <si>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</si>
  <si>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</si>
  <si>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</si>
  <si>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</si>
  <si>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</si>
  <si>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</si>
  <si>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</si>
  <si>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</si>
  <si>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</si>
  <si>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</si>
  <si>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</si>
  <si>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</si>
  <si>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</si>
  <si>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</si>
  <si>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</si>
  <si>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</si>
  <si>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</si>
  <si>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</si>
  <si>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</si>
  <si>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</si>
  <si>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</si>
  <si>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</si>
  <si>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</si>
  <si>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</si>
  <si>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</si>
  <si>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</si>
  <si>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</si>
  <si>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</si>
  <si>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</si>
  <si>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</si>
  <si>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</si>
  <si>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</si>
  <si>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</si>
  <si>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</si>
  <si>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</si>
  <si>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</si>
  <si>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</si>
  <si>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</si>
  <si>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</si>
  <si>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</si>
  <si>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</si>
  <si>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</si>
  <si>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</si>
  <si>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</si>
  <si>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</si>
  <si>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</si>
  <si>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</si>
  <si>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</si>
  <si>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</si>
  <si>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</si>
  <si>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</si>
  <si>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</si>
  <si>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</si>
  <si>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</si>
  <si>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</si>
  <si>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</si>
  <si>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</si>
  <si>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</si>
  <si>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</si>
  <si>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</si>
  <si>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</si>
  <si>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</si>
  <si>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</si>
  <si>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</si>
  <si>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</si>
  <si>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</si>
  <si>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</si>
  <si>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</si>
  <si>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</si>
  <si>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</si>
  <si>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</si>
  <si>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</si>
  <si>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</si>
  <si>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</si>
  <si>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</si>
  <si>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</si>
  <si>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</si>
  <si>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</si>
  <si>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</si>
  <si>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</si>
  <si>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09:27:15</t>
  </si>
  <si>
    <t>0/0</t>
  </si>
  <si>
    <t>00000000</t>
  </si>
  <si>
    <t>iiiiiiii</t>
  </si>
  <si>
    <t>off</t>
  </si>
  <si>
    <t>20230315 10:23:23</t>
  </si>
  <si>
    <t>10:23:23</t>
  </si>
  <si>
    <t>20230315 10:26:23</t>
  </si>
  <si>
    <t>10:26:23</t>
  </si>
  <si>
    <t>20230315 10:29:23</t>
  </si>
  <si>
    <t>10:29:23</t>
  </si>
  <si>
    <t>20230315 10:32:23</t>
  </si>
  <si>
    <t>10:32:23</t>
  </si>
  <si>
    <t>20230315 10:35:23</t>
  </si>
  <si>
    <t>10:35:23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</si>
</sst>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>
        <v>2</v>
      </c>
    </row>
    <row r="4" spans="1:278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2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14</v>
      </c>
      <c r="B17">
        <v>1678893803</v>
      </c>
      <c r="C17">
        <v>2340.400000095367</v>
      </c>
      <c r="D17" t="s">
        <v>414</v>
      </c>
      <c r="E17" t="s">
        <v>415</v>
      </c>
      <c r="F17" t="s">
        <v>406</v>
      </c>
      <c r="G17">
        <v>1678893803</v>
      </c>
      <c r="H17">
        <f t="shared" ref="H17:H21" si="0">(I17)/1000</f>
        <v>8.1787927154324536E-3</v>
      </c>
      <c r="I17">
        <f t="shared" ref="I17:I21" si="1">1000*DI17*AG17*(DE17-DF17)/(100*CX17*(1000-AG17*DE17))</f>
        <v>8.1787927154324542</v>
      </c>
      <c r="J17">
        <f t="shared" ref="J17:J21" si="2">DI17*AG17*(DD17-DC17*(1000-AG17*DF17)/(1000-AG17*DE17))/(100*CX17)</f>
        <v>37.231190347428992</v>
      </c>
      <c r="K17">
        <f t="shared" ref="K17:K21" si="3">DC17 - IF(AG17&gt;1, J17*CX17*100/(AI17*DQ17), 0)</f>
        <v>399.97995788730788</v>
      </c>
      <c r="L17">
        <f t="shared" ref="L17:L21" si="4">((R17-H17/2)*K17-J17)/(R17+H17/2)</f>
        <v>243.7098585610994</v>
      </c>
      <c r="M17">
        <f t="shared" ref="M17:M21" si="5">L17*(DJ17+DK17)/1000</f>
        <v>24.382274740468347</v>
      </c>
      <c r="N17">
        <f t="shared" ref="N17:N21" si="6">(DC17 - IF(AG17&gt;1, J17*CX17*100/(AI17*DQ17), 0))*(DJ17+DK17)/1000</f>
        <v>40.016523260360081</v>
      </c>
      <c r="O17">
        <f t="shared" ref="O17:O21" si="7">2/((1/Q17-1/P17)+SIGN(Q17)*SQRT((1/Q17-1/P17)*(1/Q17-1/P17) + 4*CY17/((CY17+1)*(CY17+1))*(2*1/Q17*1/P17-1/P17*1/P17)))</f>
        <v>0.44623212016912134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2.2591051165944256</v>
      </c>
      <c r="Q17">
        <f t="shared" ref="Q17:Q21" si="9">H17*(1000-(1000*0.61365*EXP(17.502*U17/(240.97+U17))/(DJ17+DK17)+DE17)/2)/(1000*0.61365*EXP(17.502*U17/(240.97+U17))/(DJ17+DK17)-DE17)</f>
        <v>0.40242745912996136</v>
      </c>
      <c r="R17">
        <f t="shared" ref="R17:R21" si="10">1/((CY17+1)/(O17/1.6)+1/(P17/1.37)) + CY17/((CY17+1)/(O17/1.6) + CY17/(P17/1.37))</f>
        <v>0.25509354195199208</v>
      </c>
      <c r="S17">
        <f t="shared" ref="S17:S21" si="11">(CT17*CW17)</f>
        <v>289.57604611084679</v>
      </c>
      <c r="T17">
        <f t="shared" ref="T17:T21" si="12">(DL17+(S17+2*0.95*0.0000000567*(((DL17+$B$7)+273)^4-(DL17+273)^4)-44100*H17)/(1.84*29.3*P17+8*0.95*0.0000000567*(DL17+273)^3))</f>
        <v>25.136645942127437</v>
      </c>
      <c r="U17">
        <f t="shared" ref="U17:U21" si="13">($C$7*DM17+$D$7*DN17+$E$7*T17)</f>
        <v>25.136645942127437</v>
      </c>
      <c r="V17">
        <f t="shared" ref="V17:V21" si="14">0.61365*EXP(17.502*U17/(240.97+U17))</f>
        <v>3.2056738836491649</v>
      </c>
      <c r="W17">
        <f t="shared" ref="W17:W21" si="15">(X17/Y17*100)</f>
        <v>36.788326124511862</v>
      </c>
      <c r="X17">
        <f t="shared" ref="X17:X21" si="16">DE17*(DJ17+DK17)/1000</f>
        <v>1.2173136107675</v>
      </c>
      <c r="Y17">
        <f t="shared" ref="Y17:Y21" si="17">0.61365*EXP(17.502*DL17/(240.97+DL17))</f>
        <v>3.3089671072487601</v>
      </c>
      <c r="Z17">
        <f t="shared" ref="Z17:Z21" si="18">(V17-DE17*(DJ17+DK17)/1000)</f>
        <v>1.9883602728816649</v>
      </c>
      <c r="AA17">
        <f t="shared" ref="AA17:AA21" si="19">(-H17*44100)</f>
        <v>-360.68475875057118</v>
      </c>
      <c r="AB17">
        <f t="shared" ref="AB17:AB21" si="20">2*29.3*P17*0.92*(DL17-U17)</f>
        <v>64.983082700673393</v>
      </c>
      <c r="AC17">
        <f t="shared" ref="AC17:AC21" si="21">2*0.95*0.0000000567*(((DL17+$B$7)+273)^4-(U17+273)^4)</f>
        <v>6.1092349455770982</v>
      </c>
      <c r="AD17">
        <f t="shared" ref="AD17:AD21" si="22">S17+AC17+AA17+AB17</f>
        <v>-1.639499347389517E-2</v>
      </c>
      <c r="AE17">
        <v>123</v>
      </c>
      <c r="AF17">
        <v>25</v>
      </c>
      <c r="AG17">
        <f t="shared" ref="AG17:AG21" si="23">IF(AE17*$H$13&gt;=AI17,1,(AI17/(AI17-AE17*$H$13)))</f>
        <v>1.0046574161394661</v>
      </c>
      <c r="AH17">
        <f t="shared" ref="AH17:AH21" si="24">(AG17-1)*100</f>
        <v>0.46574161394661306</v>
      </c>
      <c r="AI17">
        <f t="shared" ref="AI17:AI21" si="25">MAX(0,($B$13+$C$13*DQ17)/(1+$D$13*DQ17)*DJ17/(DL17+273)*$E$13)</f>
        <v>53064.986458057487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1513.2350995392987</v>
      </c>
      <c r="AW17">
        <f t="shared" ref="AW17:AW21" si="29">J17</f>
        <v>37.231190347428992</v>
      </c>
      <c r="AX17" t="e">
        <f t="shared" ref="AX17:AX21" si="30">AT17*AU17*AV17</f>
        <v>#DIV/0!</v>
      </c>
      <c r="AY17">
        <f t="shared" ref="AY17:AY21" si="31">(AW17-AO17)/AV17</f>
        <v>2.4603705239697356E-2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1800.06</v>
      </c>
      <c r="CU17">
        <f t="shared" ref="CU17:CU21" si="43">CT17*CV17</f>
        <v>1513.2350995392987</v>
      </c>
      <c r="CV17">
        <f t="shared" ref="CV17:CV21" si="44">($B$11*$D$9+$C$11*$D$9+$F$11*((EQ17+EI17)/MAX(EQ17+EI17+ER17, 0.1)*$I$9+ER17/MAX(EQ17+EI17+ER17, 0.1)*$J$9))/($B$11+$C$11+$F$11)</f>
        <v>0.84065814447257248</v>
      </c>
      <c r="CW17">
        <f t="shared" ref="CW17:CW21" si="45">($B$11*$K$9+$C$11*$K$9+$F$11*((EQ17+EI17)/MAX(EQ17+EI17+ER17, 0.1)*$P$9+ER17/MAX(EQ17+EI17+ER17, 0.1)*$Q$9))/($B$11+$C$11+$F$11)</f>
        <v>0.16087021883206493</v>
      </c>
      <c r="CX17">
        <v>6</v>
      </c>
      <c r="CY17">
        <v>0.5</v>
      </c>
      <c r="CZ17" t="s">
        <v>408</v>
      </c>
      <c r="DA17">
        <v>2</v>
      </c>
      <c r="DB17">
        <v>1678893803</v>
      </c>
      <c r="DC17">
        <v>399.98</v>
      </c>
      <c r="DD17">
        <v>448.37099999999998</v>
      </c>
      <c r="DE17">
        <v>12.1675</v>
      </c>
      <c r="DF17">
        <v>2.51885</v>
      </c>
      <c r="DG17">
        <v>400.50099999999998</v>
      </c>
      <c r="DH17">
        <v>12.208</v>
      </c>
      <c r="DI17">
        <v>500.05099999999999</v>
      </c>
      <c r="DJ17">
        <v>99.946299999999994</v>
      </c>
      <c r="DK17">
        <v>0.100021</v>
      </c>
      <c r="DL17">
        <v>25.670200000000001</v>
      </c>
      <c r="DM17">
        <v>25.001200000000001</v>
      </c>
      <c r="DN17">
        <v>999.9</v>
      </c>
      <c r="DO17">
        <v>0</v>
      </c>
      <c r="DP17">
        <v>0</v>
      </c>
      <c r="DQ17">
        <v>9996.25</v>
      </c>
      <c r="DR17">
        <v>0</v>
      </c>
      <c r="DS17">
        <v>886.89599999999996</v>
      </c>
      <c r="DT17">
        <v>-48.391500000000001</v>
      </c>
      <c r="DU17">
        <v>404.90699999999998</v>
      </c>
      <c r="DV17">
        <v>449.50400000000002</v>
      </c>
      <c r="DW17">
        <v>9.6486099999999997</v>
      </c>
      <c r="DX17">
        <v>448.37099999999998</v>
      </c>
      <c r="DY17">
        <v>2.51885</v>
      </c>
      <c r="DZ17">
        <v>1.2160899999999999</v>
      </c>
      <c r="EA17">
        <v>0.25174999999999997</v>
      </c>
      <c r="EB17">
        <v>9.8000299999999996</v>
      </c>
      <c r="EC17">
        <v>-11.673</v>
      </c>
      <c r="ED17">
        <v>1800.06</v>
      </c>
      <c r="EE17">
        <v>0.97799899999999995</v>
      </c>
      <c r="EF17">
        <v>2.2001199999999999E-2</v>
      </c>
      <c r="EG17">
        <v>0</v>
      </c>
      <c r="EH17">
        <v>1247.46</v>
      </c>
      <c r="EI17">
        <v>5.0007000000000001</v>
      </c>
      <c r="EJ17">
        <v>21444.7</v>
      </c>
      <c r="EK17">
        <v>15474.6</v>
      </c>
      <c r="EL17">
        <v>47</v>
      </c>
      <c r="EM17">
        <v>48.311999999999998</v>
      </c>
      <c r="EN17">
        <v>47.811999999999998</v>
      </c>
      <c r="EO17">
        <v>47.686999999999998</v>
      </c>
      <c r="EP17">
        <v>49.125</v>
      </c>
      <c r="EQ17">
        <v>1755.57</v>
      </c>
      <c r="ER17">
        <v>39.49</v>
      </c>
      <c r="ES17">
        <v>0</v>
      </c>
      <c r="ET17">
        <v>1678893802.4000001</v>
      </c>
      <c r="EU17">
        <v>0</v>
      </c>
      <c r="EV17">
        <v>1247.3235999999999</v>
      </c>
      <c r="EW17">
        <v>-0.93615384891349163</v>
      </c>
      <c r="EX17">
        <v>-11.39999996938621</v>
      </c>
      <c r="EY17">
        <v>21445.776000000002</v>
      </c>
      <c r="EZ17">
        <v>15</v>
      </c>
      <c r="FA17">
        <v>1678890435.5</v>
      </c>
      <c r="FB17" t="s">
        <v>409</v>
      </c>
      <c r="FC17">
        <v>1678890422</v>
      </c>
      <c r="FD17">
        <v>1678890435.5</v>
      </c>
      <c r="FE17">
        <v>3</v>
      </c>
      <c r="FF17">
        <v>0.38900000000000001</v>
      </c>
      <c r="FG17">
        <v>-8.3000000000000004E-2</v>
      </c>
      <c r="FH17">
        <v>-0.54200000000000004</v>
      </c>
      <c r="FI17">
        <v>-0.106</v>
      </c>
      <c r="FJ17">
        <v>429</v>
      </c>
      <c r="FK17">
        <v>2</v>
      </c>
      <c r="FL17">
        <v>0.02</v>
      </c>
      <c r="FM17">
        <v>0.02</v>
      </c>
      <c r="FN17">
        <v>-48.361569999999993</v>
      </c>
      <c r="FO17">
        <v>7.7831144466215616E-3</v>
      </c>
      <c r="FP17">
        <v>2.1217400877581089E-2</v>
      </c>
      <c r="FQ17">
        <v>-1</v>
      </c>
      <c r="FR17">
        <v>9.6514109999999995</v>
      </c>
      <c r="FS17">
        <v>-5.5936210131194621E-3</v>
      </c>
      <c r="FT17">
        <v>1.29681494439262E-3</v>
      </c>
      <c r="FU17">
        <v>-1</v>
      </c>
      <c r="FV17">
        <v>0</v>
      </c>
      <c r="FW17">
        <v>0</v>
      </c>
      <c r="FX17" t="s">
        <v>410</v>
      </c>
      <c r="FY17">
        <v>2.9323000000000001</v>
      </c>
      <c r="FZ17">
        <v>2.7049699999999999</v>
      </c>
      <c r="GA17">
        <v>8.9955300000000002E-2</v>
      </c>
      <c r="GB17">
        <v>9.7628000000000006E-2</v>
      </c>
      <c r="GC17">
        <v>7.2093599999999994E-2</v>
      </c>
      <c r="GD17">
        <v>1.9406300000000001E-2</v>
      </c>
      <c r="GE17">
        <v>33039.699999999997</v>
      </c>
      <c r="GF17">
        <v>28868.7</v>
      </c>
      <c r="GG17">
        <v>31004.5</v>
      </c>
      <c r="GH17">
        <v>27886.3</v>
      </c>
      <c r="GI17">
        <v>39036.1</v>
      </c>
      <c r="GJ17">
        <v>38863.599999999999</v>
      </c>
      <c r="GK17">
        <v>44084.9</v>
      </c>
      <c r="GL17">
        <v>42246.8</v>
      </c>
      <c r="GM17">
        <v>1.5797300000000001</v>
      </c>
      <c r="GN17">
        <v>1.7706500000000001</v>
      </c>
      <c r="GO17">
        <v>7.9952200000000001E-2</v>
      </c>
      <c r="GP17">
        <v>0</v>
      </c>
      <c r="GQ17">
        <v>23.687899999999999</v>
      </c>
      <c r="GR17">
        <v>999.9</v>
      </c>
      <c r="GS17">
        <v>15.6</v>
      </c>
      <c r="GT17">
        <v>28.6</v>
      </c>
      <c r="GU17">
        <v>6.1342100000000004</v>
      </c>
      <c r="GV17">
        <v>60.750100000000003</v>
      </c>
      <c r="GW17">
        <v>45.328499999999998</v>
      </c>
      <c r="GX17">
        <v>1</v>
      </c>
      <c r="GY17">
        <v>0.120493</v>
      </c>
      <c r="GZ17">
        <v>2.7970600000000001</v>
      </c>
      <c r="HA17">
        <v>20.2636</v>
      </c>
      <c r="HB17">
        <v>5.2406499999999996</v>
      </c>
      <c r="HC17">
        <v>12.039899999999999</v>
      </c>
      <c r="HD17">
        <v>5.0173500000000004</v>
      </c>
      <c r="HE17">
        <v>3.2879999999999998</v>
      </c>
      <c r="HF17">
        <v>6147</v>
      </c>
      <c r="HG17">
        <v>9999</v>
      </c>
      <c r="HH17">
        <v>9999</v>
      </c>
      <c r="HI17">
        <v>157.30000000000001</v>
      </c>
      <c r="HJ17">
        <v>1.8689</v>
      </c>
      <c r="HK17">
        <v>1.8645</v>
      </c>
      <c r="HL17">
        <v>1.8692299999999999</v>
      </c>
      <c r="HM17">
        <v>1.8672200000000001</v>
      </c>
      <c r="HN17">
        <v>1.8633599999999999</v>
      </c>
      <c r="HO17">
        <v>1.86433</v>
      </c>
      <c r="HP17">
        <v>1.87012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-0.52100000000000002</v>
      </c>
      <c r="IF17">
        <v>-4.0500000000000001E-2</v>
      </c>
      <c r="IG17">
        <v>-0.25219532202242217</v>
      </c>
      <c r="IH17">
        <v>-6.1462078757559423E-4</v>
      </c>
      <c r="II17">
        <v>-1.8861989874597051E-7</v>
      </c>
      <c r="IJ17">
        <v>1.1980462299894961E-10</v>
      </c>
      <c r="IK17">
        <v>-8.0417384479956583E-2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56.4</v>
      </c>
      <c r="IT17">
        <v>56.1</v>
      </c>
      <c r="IU17">
        <v>1.1254900000000001</v>
      </c>
      <c r="IV17">
        <v>2.5805699999999998</v>
      </c>
      <c r="IW17">
        <v>1.5490699999999999</v>
      </c>
      <c r="IX17">
        <v>2.34009</v>
      </c>
      <c r="IY17">
        <v>1.50146</v>
      </c>
      <c r="IZ17">
        <v>2.3742700000000001</v>
      </c>
      <c r="JA17">
        <v>33.535499999999999</v>
      </c>
      <c r="JB17">
        <v>23.9649</v>
      </c>
      <c r="JC17">
        <v>18</v>
      </c>
      <c r="JD17">
        <v>345.06799999999998</v>
      </c>
      <c r="JE17">
        <v>416.077</v>
      </c>
      <c r="JF17">
        <v>20.7654</v>
      </c>
      <c r="JG17">
        <v>28.943999999999999</v>
      </c>
      <c r="JH17">
        <v>29.998999999999999</v>
      </c>
      <c r="JI17">
        <v>29.226099999999999</v>
      </c>
      <c r="JJ17">
        <v>29.258900000000001</v>
      </c>
      <c r="JK17">
        <v>22.491700000000002</v>
      </c>
      <c r="JL17">
        <v>45.580199999999998</v>
      </c>
      <c r="JM17">
        <v>19.0261</v>
      </c>
      <c r="JN17">
        <v>20.779199999999999</v>
      </c>
      <c r="JO17">
        <v>448.40100000000001</v>
      </c>
      <c r="JP17">
        <v>2.5553499999999998</v>
      </c>
      <c r="JQ17">
        <v>99.151899999999998</v>
      </c>
      <c r="JR17">
        <v>98.847899999999996</v>
      </c>
    </row>
    <row r="18" spans="1:278" x14ac:dyDescent="0.25">
      <c r="A18">
        <v>15</v>
      </c>
      <c r="B18">
        <v>1678893983.0999999</v>
      </c>
      <c r="C18">
        <v>2520.5</v>
      </c>
      <c r="D18" t="s">
        <v>416</v>
      </c>
      <c r="E18" t="s">
        <v>417</v>
      </c>
      <c r="F18" t="s">
        <v>406</v>
      </c>
      <c r="G18">
        <v>1678893983.0999999</v>
      </c>
      <c r="H18">
        <f t="shared" si="0"/>
        <v>8.1189427877664689E-3</v>
      </c>
      <c r="I18">
        <f t="shared" si="1"/>
        <v>8.1189427877664695</v>
      </c>
      <c r="J18">
        <f t="shared" si="2"/>
        <v>37.375475049130735</v>
      </c>
      <c r="K18">
        <f t="shared" si="3"/>
        <v>399.97895771559172</v>
      </c>
      <c r="L18">
        <f t="shared" si="4"/>
        <v>241.52836364387218</v>
      </c>
      <c r="M18">
        <f t="shared" si="5"/>
        <v>24.165351398077789</v>
      </c>
      <c r="N18">
        <f t="shared" si="6"/>
        <v>40.018621081232169</v>
      </c>
      <c r="O18">
        <f t="shared" si="7"/>
        <v>0.44093095989626757</v>
      </c>
      <c r="P18">
        <f t="shared" si="8"/>
        <v>2.2589977492311277</v>
      </c>
      <c r="Q18">
        <f t="shared" si="9"/>
        <v>0.39810570137624907</v>
      </c>
      <c r="R18">
        <f t="shared" si="10"/>
        <v>0.2523162245201816</v>
      </c>
      <c r="S18">
        <f t="shared" si="11"/>
        <v>289.54630111052774</v>
      </c>
      <c r="T18">
        <f t="shared" si="12"/>
        <v>25.159606166996522</v>
      </c>
      <c r="U18">
        <f t="shared" si="13"/>
        <v>25.159606166996522</v>
      </c>
      <c r="V18">
        <f t="shared" si="14"/>
        <v>3.2100601416146826</v>
      </c>
      <c r="W18">
        <f t="shared" si="15"/>
        <v>36.702816656034457</v>
      </c>
      <c r="X18">
        <f t="shared" si="16"/>
        <v>1.2147290980560002</v>
      </c>
      <c r="Y18">
        <f t="shared" si="17"/>
        <v>3.309634542329551</v>
      </c>
      <c r="Z18">
        <f t="shared" si="18"/>
        <v>1.9953310435586824</v>
      </c>
      <c r="AA18">
        <f t="shared" si="19"/>
        <v>-358.04537694050128</v>
      </c>
      <c r="AB18">
        <f t="shared" si="20"/>
        <v>62.597811480926218</v>
      </c>
      <c r="AC18">
        <f t="shared" si="21"/>
        <v>5.8860483991049</v>
      </c>
      <c r="AD18">
        <f t="shared" si="22"/>
        <v>-1.5215949942451346E-2</v>
      </c>
      <c r="AE18">
        <v>124</v>
      </c>
      <c r="AF18">
        <v>25</v>
      </c>
      <c r="AG18">
        <f t="shared" si="23"/>
        <v>1.004695819123117</v>
      </c>
      <c r="AH18">
        <f t="shared" si="24"/>
        <v>0.46958191231170066</v>
      </c>
      <c r="AI18">
        <f t="shared" si="25"/>
        <v>53060.937103799828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1513.0757995391334</v>
      </c>
      <c r="AW18">
        <f t="shared" si="29"/>
        <v>37.375475049130735</v>
      </c>
      <c r="AX18" t="e">
        <f t="shared" si="30"/>
        <v>#DIV/0!</v>
      </c>
      <c r="AY18">
        <f t="shared" si="31"/>
        <v>2.4701654114430288E-2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1799.87</v>
      </c>
      <c r="CU18">
        <f t="shared" si="43"/>
        <v>1513.0757995391334</v>
      </c>
      <c r="CV18">
        <f t="shared" si="44"/>
        <v>0.84065838062700837</v>
      </c>
      <c r="CW18">
        <f t="shared" si="45"/>
        <v>0.16087067461012616</v>
      </c>
      <c r="CX18">
        <v>6</v>
      </c>
      <c r="CY18">
        <v>0.5</v>
      </c>
      <c r="CZ18" t="s">
        <v>408</v>
      </c>
      <c r="DA18">
        <v>2</v>
      </c>
      <c r="DB18">
        <v>1678893983.0999999</v>
      </c>
      <c r="DC18">
        <v>399.97899999999998</v>
      </c>
      <c r="DD18">
        <v>448.495</v>
      </c>
      <c r="DE18">
        <v>12.141</v>
      </c>
      <c r="DF18">
        <v>2.5663999999999998</v>
      </c>
      <c r="DG18">
        <v>400.49900000000002</v>
      </c>
      <c r="DH18">
        <v>12.182</v>
      </c>
      <c r="DI18">
        <v>500.22500000000002</v>
      </c>
      <c r="DJ18">
        <v>99.951800000000006</v>
      </c>
      <c r="DK18">
        <v>0.10001599999999999</v>
      </c>
      <c r="DL18">
        <v>25.6736</v>
      </c>
      <c r="DM18">
        <v>25.002500000000001</v>
      </c>
      <c r="DN18">
        <v>999.9</v>
      </c>
      <c r="DO18">
        <v>0</v>
      </c>
      <c r="DP18">
        <v>0</v>
      </c>
      <c r="DQ18">
        <v>9995</v>
      </c>
      <c r="DR18">
        <v>0</v>
      </c>
      <c r="DS18">
        <v>885.75800000000004</v>
      </c>
      <c r="DT18">
        <v>-48.515999999999998</v>
      </c>
      <c r="DU18">
        <v>404.89400000000001</v>
      </c>
      <c r="DV18">
        <v>449.649</v>
      </c>
      <c r="DW18">
        <v>9.5745799999999992</v>
      </c>
      <c r="DX18">
        <v>448.495</v>
      </c>
      <c r="DY18">
        <v>2.5663999999999998</v>
      </c>
      <c r="DZ18">
        <v>1.2135100000000001</v>
      </c>
      <c r="EA18">
        <v>0.256517</v>
      </c>
      <c r="EB18">
        <v>9.7683700000000009</v>
      </c>
      <c r="EC18">
        <v>-11.4389</v>
      </c>
      <c r="ED18">
        <v>1799.87</v>
      </c>
      <c r="EE18">
        <v>0.97799499999999995</v>
      </c>
      <c r="EF18">
        <v>2.2004599999999999E-2</v>
      </c>
      <c r="EG18">
        <v>0</v>
      </c>
      <c r="EH18">
        <v>1244.4000000000001</v>
      </c>
      <c r="EI18">
        <v>5.0007000000000001</v>
      </c>
      <c r="EJ18">
        <v>21382.3</v>
      </c>
      <c r="EK18">
        <v>15472.9</v>
      </c>
      <c r="EL18">
        <v>46.936999999999998</v>
      </c>
      <c r="EM18">
        <v>48.25</v>
      </c>
      <c r="EN18">
        <v>47.75</v>
      </c>
      <c r="EO18">
        <v>47.625</v>
      </c>
      <c r="EP18">
        <v>49</v>
      </c>
      <c r="EQ18">
        <v>1755.37</v>
      </c>
      <c r="ER18">
        <v>39.5</v>
      </c>
      <c r="ES18">
        <v>0</v>
      </c>
      <c r="ET18">
        <v>1678893982.4000001</v>
      </c>
      <c r="EU18">
        <v>0</v>
      </c>
      <c r="EV18">
        <v>1244.248</v>
      </c>
      <c r="EW18">
        <v>-0.12923076418723489</v>
      </c>
      <c r="EX18">
        <v>-20.892307678482869</v>
      </c>
      <c r="EY18">
        <v>21386.004000000001</v>
      </c>
      <c r="EZ18">
        <v>15</v>
      </c>
      <c r="FA18">
        <v>1678890435.5</v>
      </c>
      <c r="FB18" t="s">
        <v>409</v>
      </c>
      <c r="FC18">
        <v>1678890422</v>
      </c>
      <c r="FD18">
        <v>1678890435.5</v>
      </c>
      <c r="FE18">
        <v>3</v>
      </c>
      <c r="FF18">
        <v>0.38900000000000001</v>
      </c>
      <c r="FG18">
        <v>-8.3000000000000004E-2</v>
      </c>
      <c r="FH18">
        <v>-0.54200000000000004</v>
      </c>
      <c r="FI18">
        <v>-0.106</v>
      </c>
      <c r="FJ18">
        <v>429</v>
      </c>
      <c r="FK18">
        <v>2</v>
      </c>
      <c r="FL18">
        <v>0.02</v>
      </c>
      <c r="FM18">
        <v>0.02</v>
      </c>
      <c r="FN18">
        <v>-48.488982926829273</v>
      </c>
      <c r="FO18">
        <v>0.23879999999995941</v>
      </c>
      <c r="FP18">
        <v>3.430315993720686E-2</v>
      </c>
      <c r="FQ18">
        <v>-1</v>
      </c>
      <c r="FR18">
        <v>9.5884748780487801</v>
      </c>
      <c r="FS18">
        <v>-3.8328501742147962E-2</v>
      </c>
      <c r="FT18">
        <v>4.4435972693804742E-3</v>
      </c>
      <c r="FU18">
        <v>-1</v>
      </c>
      <c r="FV18">
        <v>0</v>
      </c>
      <c r="FW18">
        <v>0</v>
      </c>
      <c r="FX18" t="s">
        <v>410</v>
      </c>
      <c r="FY18">
        <v>2.9330099999999999</v>
      </c>
      <c r="FZ18">
        <v>2.7049699999999999</v>
      </c>
      <c r="GA18">
        <v>9.0026999999999996E-2</v>
      </c>
      <c r="GB18">
        <v>9.7725599999999996E-2</v>
      </c>
      <c r="GC18">
        <v>7.2034600000000004E-2</v>
      </c>
      <c r="GD18">
        <v>1.9749599999999999E-2</v>
      </c>
      <c r="GE18">
        <v>33054.199999999997</v>
      </c>
      <c r="GF18">
        <v>28884.799999999999</v>
      </c>
      <c r="GG18">
        <v>31019.5</v>
      </c>
      <c r="GH18">
        <v>27904</v>
      </c>
      <c r="GI18">
        <v>39059.5</v>
      </c>
      <c r="GJ18">
        <v>38874.6</v>
      </c>
      <c r="GK18">
        <v>44108.800000000003</v>
      </c>
      <c r="GL18">
        <v>42273.2</v>
      </c>
      <c r="GM18">
        <v>1.5817000000000001</v>
      </c>
      <c r="GN18">
        <v>1.77372</v>
      </c>
      <c r="GO18">
        <v>8.1028799999999998E-2</v>
      </c>
      <c r="GP18">
        <v>0</v>
      </c>
      <c r="GQ18">
        <v>23.671500000000002</v>
      </c>
      <c r="GR18">
        <v>999.9</v>
      </c>
      <c r="GS18">
        <v>15.3</v>
      </c>
      <c r="GT18">
        <v>28.8</v>
      </c>
      <c r="GU18">
        <v>6.08596</v>
      </c>
      <c r="GV18">
        <v>60.736499999999999</v>
      </c>
      <c r="GW18">
        <v>44.635399999999997</v>
      </c>
      <c r="GX18">
        <v>1</v>
      </c>
      <c r="GY18">
        <v>9.9364800000000003E-2</v>
      </c>
      <c r="GZ18">
        <v>2.6322100000000002</v>
      </c>
      <c r="HA18">
        <v>20.2666</v>
      </c>
      <c r="HB18">
        <v>5.2406499999999996</v>
      </c>
      <c r="HC18">
        <v>12.039899999999999</v>
      </c>
      <c r="HD18">
        <v>5.0172499999999998</v>
      </c>
      <c r="HE18">
        <v>3.2879999999999998</v>
      </c>
      <c r="HF18">
        <v>6150.8</v>
      </c>
      <c r="HG18">
        <v>9999</v>
      </c>
      <c r="HH18">
        <v>9999</v>
      </c>
      <c r="HI18">
        <v>157.4</v>
      </c>
      <c r="HJ18">
        <v>1.86886</v>
      </c>
      <c r="HK18">
        <v>1.8644799999999999</v>
      </c>
      <c r="HL18">
        <v>1.8692</v>
      </c>
      <c r="HM18">
        <v>1.8672200000000001</v>
      </c>
      <c r="HN18">
        <v>1.8633599999999999</v>
      </c>
      <c r="HO18">
        <v>1.86432</v>
      </c>
      <c r="HP18">
        <v>1.87012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-0.52</v>
      </c>
      <c r="IF18">
        <v>-4.1000000000000002E-2</v>
      </c>
      <c r="IG18">
        <v>-0.25219532202242217</v>
      </c>
      <c r="IH18">
        <v>-6.1462078757559423E-4</v>
      </c>
      <c r="II18">
        <v>-1.8861989874597051E-7</v>
      </c>
      <c r="IJ18">
        <v>1.1980462299894961E-10</v>
      </c>
      <c r="IK18">
        <v>-8.0417384479956583E-2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59.4</v>
      </c>
      <c r="IT18">
        <v>59.1</v>
      </c>
      <c r="IU18">
        <v>1.1267100000000001</v>
      </c>
      <c r="IV18">
        <v>2.5854499999999998</v>
      </c>
      <c r="IW18">
        <v>1.5490699999999999</v>
      </c>
      <c r="IX18">
        <v>2.34009</v>
      </c>
      <c r="IY18">
        <v>1.50146</v>
      </c>
      <c r="IZ18">
        <v>2.3584000000000001</v>
      </c>
      <c r="JA18">
        <v>33.423200000000001</v>
      </c>
      <c r="JB18">
        <v>23.956199999999999</v>
      </c>
      <c r="JC18">
        <v>18</v>
      </c>
      <c r="JD18">
        <v>344.483</v>
      </c>
      <c r="JE18">
        <v>415.834</v>
      </c>
      <c r="JF18">
        <v>20.838799999999999</v>
      </c>
      <c r="JG18">
        <v>28.6646</v>
      </c>
      <c r="JH18">
        <v>29.9999</v>
      </c>
      <c r="JI18">
        <v>28.9313</v>
      </c>
      <c r="JJ18">
        <v>28.963200000000001</v>
      </c>
      <c r="JK18">
        <v>22.512699999999999</v>
      </c>
      <c r="JL18">
        <v>43.591500000000003</v>
      </c>
      <c r="JM18">
        <v>18.654900000000001</v>
      </c>
      <c r="JN18">
        <v>20.841699999999999</v>
      </c>
      <c r="JO18">
        <v>448.54599999999999</v>
      </c>
      <c r="JP18">
        <v>2.6077499999999998</v>
      </c>
      <c r="JQ18">
        <v>99.203100000000006</v>
      </c>
      <c r="JR18">
        <v>98.909899999999993</v>
      </c>
    </row>
    <row r="19" spans="1:278" x14ac:dyDescent="0.25">
      <c r="A19">
        <v>16</v>
      </c>
      <c r="B19">
        <v>1678894163.0999999</v>
      </c>
      <c r="C19">
        <v>2700.5</v>
      </c>
      <c r="D19" t="s">
        <v>418</v>
      </c>
      <c r="E19" t="s">
        <v>419</v>
      </c>
      <c r="F19" t="s">
        <v>406</v>
      </c>
      <c r="G19">
        <v>1678894163.0999999</v>
      </c>
      <c r="H19">
        <f t="shared" si="0"/>
        <v>8.0385124852264869E-3</v>
      </c>
      <c r="I19">
        <f t="shared" si="1"/>
        <v>8.0385124852264873</v>
      </c>
      <c r="J19">
        <f t="shared" si="2"/>
        <v>37.436776076290769</v>
      </c>
      <c r="K19">
        <f t="shared" si="3"/>
        <v>400.00195761728071</v>
      </c>
      <c r="L19">
        <f t="shared" si="4"/>
        <v>240.01804119316861</v>
      </c>
      <c r="M19">
        <f t="shared" si="5"/>
        <v>24.015185365131423</v>
      </c>
      <c r="N19">
        <f t="shared" si="6"/>
        <v>40.022496270867194</v>
      </c>
      <c r="O19">
        <f t="shared" si="7"/>
        <v>0.43668423036486453</v>
      </c>
      <c r="P19">
        <f t="shared" si="8"/>
        <v>2.2583871210194393</v>
      </c>
      <c r="Q19">
        <f t="shared" si="9"/>
        <v>0.39462768441110768</v>
      </c>
      <c r="R19">
        <f t="shared" si="10"/>
        <v>0.25008251670651666</v>
      </c>
      <c r="S19">
        <f t="shared" si="11"/>
        <v>289.55587711055745</v>
      </c>
      <c r="T19">
        <f t="shared" si="12"/>
        <v>25.145755881617816</v>
      </c>
      <c r="U19">
        <f t="shared" si="13"/>
        <v>25.145755881617816</v>
      </c>
      <c r="V19">
        <f t="shared" si="14"/>
        <v>3.2074135942007449</v>
      </c>
      <c r="W19">
        <f t="shared" si="15"/>
        <v>36.778702303955406</v>
      </c>
      <c r="X19">
        <f t="shared" si="16"/>
        <v>1.2143266220114999</v>
      </c>
      <c r="Y19">
        <f t="shared" si="17"/>
        <v>3.3017114415178912</v>
      </c>
      <c r="Z19">
        <f t="shared" si="18"/>
        <v>1.993086972189245</v>
      </c>
      <c r="AA19">
        <f t="shared" si="19"/>
        <v>-354.49840059848805</v>
      </c>
      <c r="AB19">
        <f t="shared" si="20"/>
        <v>59.3483523335467</v>
      </c>
      <c r="AC19">
        <f t="shared" si="21"/>
        <v>5.5804894215392054</v>
      </c>
      <c r="AD19">
        <f t="shared" si="22"/>
        <v>-1.368173284470231E-2</v>
      </c>
      <c r="AE19">
        <v>124</v>
      </c>
      <c r="AF19">
        <v>25</v>
      </c>
      <c r="AG19">
        <f t="shared" si="23"/>
        <v>1.0046969760105136</v>
      </c>
      <c r="AH19">
        <f t="shared" si="24"/>
        <v>0.46969760105135538</v>
      </c>
      <c r="AI19">
        <f t="shared" si="25"/>
        <v>53047.9290277158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1513.126199539149</v>
      </c>
      <c r="AW19">
        <f t="shared" si="29"/>
        <v>37.436776076290769</v>
      </c>
      <c r="AX19" t="e">
        <f t="shared" si="30"/>
        <v>#DIV/0!</v>
      </c>
      <c r="AY19">
        <f t="shared" si="31"/>
        <v>2.4741344170560817E-2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1799.93</v>
      </c>
      <c r="CU19">
        <f t="shared" si="43"/>
        <v>1513.126199539149</v>
      </c>
      <c r="CV19">
        <f t="shared" si="44"/>
        <v>0.84065835868014249</v>
      </c>
      <c r="CW19">
        <f t="shared" si="45"/>
        <v>0.16087063225267506</v>
      </c>
      <c r="CX19">
        <v>6</v>
      </c>
      <c r="CY19">
        <v>0.5</v>
      </c>
      <c r="CZ19" t="s">
        <v>408</v>
      </c>
      <c r="DA19">
        <v>2</v>
      </c>
      <c r="DB19">
        <v>1678894163.0999999</v>
      </c>
      <c r="DC19">
        <v>400.00200000000001</v>
      </c>
      <c r="DD19">
        <v>448.565</v>
      </c>
      <c r="DE19">
        <v>12.1365</v>
      </c>
      <c r="DF19">
        <v>2.6543299999999999</v>
      </c>
      <c r="DG19">
        <v>400.52300000000002</v>
      </c>
      <c r="DH19">
        <v>12.1776</v>
      </c>
      <c r="DI19">
        <v>500.09899999999999</v>
      </c>
      <c r="DJ19">
        <v>99.955799999999996</v>
      </c>
      <c r="DK19">
        <v>9.9950999999999998E-2</v>
      </c>
      <c r="DL19">
        <v>25.633199999999999</v>
      </c>
      <c r="DM19">
        <v>24.996500000000001</v>
      </c>
      <c r="DN19">
        <v>999.9</v>
      </c>
      <c r="DO19">
        <v>0</v>
      </c>
      <c r="DP19">
        <v>0</v>
      </c>
      <c r="DQ19">
        <v>9990.6200000000008</v>
      </c>
      <c r="DR19">
        <v>0</v>
      </c>
      <c r="DS19">
        <v>885.68100000000004</v>
      </c>
      <c r="DT19">
        <v>-48.5625</v>
      </c>
      <c r="DU19">
        <v>404.916</v>
      </c>
      <c r="DV19">
        <v>449.75799999999998</v>
      </c>
      <c r="DW19">
        <v>9.4821399999999993</v>
      </c>
      <c r="DX19">
        <v>448.565</v>
      </c>
      <c r="DY19">
        <v>2.6543299999999999</v>
      </c>
      <c r="DZ19">
        <v>1.2131099999999999</v>
      </c>
      <c r="EA19">
        <v>0.265316</v>
      </c>
      <c r="EB19">
        <v>9.76342</v>
      </c>
      <c r="EC19">
        <v>-11.0168</v>
      </c>
      <c r="ED19">
        <v>1799.93</v>
      </c>
      <c r="EE19">
        <v>0.97799499999999995</v>
      </c>
      <c r="EF19">
        <v>2.2004699999999999E-2</v>
      </c>
      <c r="EG19">
        <v>0</v>
      </c>
      <c r="EH19">
        <v>1240.73</v>
      </c>
      <c r="EI19">
        <v>5.0007000000000001</v>
      </c>
      <c r="EJ19">
        <v>21322.6</v>
      </c>
      <c r="EK19">
        <v>15473.4</v>
      </c>
      <c r="EL19">
        <v>46.875</v>
      </c>
      <c r="EM19">
        <v>48.186999999999998</v>
      </c>
      <c r="EN19">
        <v>47.686999999999998</v>
      </c>
      <c r="EO19">
        <v>47.625</v>
      </c>
      <c r="EP19">
        <v>48.936999999999998</v>
      </c>
      <c r="EQ19">
        <v>1755.43</v>
      </c>
      <c r="ER19">
        <v>39.5</v>
      </c>
      <c r="ES19">
        <v>0</v>
      </c>
      <c r="ET19">
        <v>1678894162.4000001</v>
      </c>
      <c r="EU19">
        <v>0</v>
      </c>
      <c r="EV19">
        <v>1241.0272</v>
      </c>
      <c r="EW19">
        <v>-1.690769237581599</v>
      </c>
      <c r="EX19">
        <v>-17.638461428951491</v>
      </c>
      <c r="EY19">
        <v>21325.439999999999</v>
      </c>
      <c r="EZ19">
        <v>15</v>
      </c>
      <c r="FA19">
        <v>1678890435.5</v>
      </c>
      <c r="FB19" t="s">
        <v>409</v>
      </c>
      <c r="FC19">
        <v>1678890422</v>
      </c>
      <c r="FD19">
        <v>1678890435.5</v>
      </c>
      <c r="FE19">
        <v>3</v>
      </c>
      <c r="FF19">
        <v>0.38900000000000001</v>
      </c>
      <c r="FG19">
        <v>-8.3000000000000004E-2</v>
      </c>
      <c r="FH19">
        <v>-0.54200000000000004</v>
      </c>
      <c r="FI19">
        <v>-0.106</v>
      </c>
      <c r="FJ19">
        <v>429</v>
      </c>
      <c r="FK19">
        <v>2</v>
      </c>
      <c r="FL19">
        <v>0.02</v>
      </c>
      <c r="FM19">
        <v>0.02</v>
      </c>
      <c r="FN19">
        <v>-48.620064999999997</v>
      </c>
      <c r="FO19">
        <v>8.3768105065715456E-2</v>
      </c>
      <c r="FP19">
        <v>5.711768793464906E-2</v>
      </c>
      <c r="FQ19">
        <v>-1</v>
      </c>
      <c r="FR19">
        <v>9.4922887500000002</v>
      </c>
      <c r="FS19">
        <v>-5.3379399624772082E-2</v>
      </c>
      <c r="FT19">
        <v>5.3568270400956722E-3</v>
      </c>
      <c r="FU19">
        <v>-1</v>
      </c>
      <c r="FV19">
        <v>0</v>
      </c>
      <c r="FW19">
        <v>0</v>
      </c>
      <c r="FX19" t="s">
        <v>410</v>
      </c>
      <c r="FY19">
        <v>2.93289</v>
      </c>
      <c r="FZ19">
        <v>2.7048999999999999</v>
      </c>
      <c r="GA19">
        <v>9.0085899999999997E-2</v>
      </c>
      <c r="GB19">
        <v>9.7797400000000007E-2</v>
      </c>
      <c r="GC19">
        <v>7.2057899999999994E-2</v>
      </c>
      <c r="GD19">
        <v>2.0362399999999999E-2</v>
      </c>
      <c r="GE19">
        <v>33065.800000000003</v>
      </c>
      <c r="GF19">
        <v>28898</v>
      </c>
      <c r="GG19">
        <v>31031.8</v>
      </c>
      <c r="GH19">
        <v>27918.3</v>
      </c>
      <c r="GI19">
        <v>39075.1</v>
      </c>
      <c r="GJ19">
        <v>38869.9</v>
      </c>
      <c r="GK19">
        <v>44127.6</v>
      </c>
      <c r="GL19">
        <v>42294.400000000001</v>
      </c>
      <c r="GM19">
        <v>1.5827199999999999</v>
      </c>
      <c r="GN19">
        <v>1.77582</v>
      </c>
      <c r="GO19">
        <v>7.8178899999999996E-2</v>
      </c>
      <c r="GP19">
        <v>0</v>
      </c>
      <c r="GQ19">
        <v>23.712499999999999</v>
      </c>
      <c r="GR19">
        <v>999.9</v>
      </c>
      <c r="GS19">
        <v>14.9</v>
      </c>
      <c r="GT19">
        <v>28.8</v>
      </c>
      <c r="GU19">
        <v>5.9261499999999998</v>
      </c>
      <c r="GV19">
        <v>60.496499999999997</v>
      </c>
      <c r="GW19">
        <v>45.132199999999997</v>
      </c>
      <c r="GX19">
        <v>1</v>
      </c>
      <c r="GY19">
        <v>8.5495399999999999E-2</v>
      </c>
      <c r="GZ19">
        <v>2.6796099999999998</v>
      </c>
      <c r="HA19">
        <v>20.265999999999998</v>
      </c>
      <c r="HB19">
        <v>5.2409499999999998</v>
      </c>
      <c r="HC19">
        <v>12.039899999999999</v>
      </c>
      <c r="HD19">
        <v>5.0173500000000004</v>
      </c>
      <c r="HE19">
        <v>3.2879999999999998</v>
      </c>
      <c r="HF19">
        <v>6154.4</v>
      </c>
      <c r="HG19">
        <v>9999</v>
      </c>
      <c r="HH19">
        <v>9999</v>
      </c>
      <c r="HI19">
        <v>157.4</v>
      </c>
      <c r="HJ19">
        <v>1.8688800000000001</v>
      </c>
      <c r="HK19">
        <v>1.86449</v>
      </c>
      <c r="HL19">
        <v>1.86921</v>
      </c>
      <c r="HM19">
        <v>1.8671899999999999</v>
      </c>
      <c r="HN19">
        <v>1.86328</v>
      </c>
      <c r="HO19">
        <v>1.8643099999999999</v>
      </c>
      <c r="HP19">
        <v>1.87012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-0.52100000000000002</v>
      </c>
      <c r="IF19">
        <v>-4.1099999999999998E-2</v>
      </c>
      <c r="IG19">
        <v>-0.25219532202242217</v>
      </c>
      <c r="IH19">
        <v>-6.1462078757559423E-4</v>
      </c>
      <c r="II19">
        <v>-1.8861989874597051E-7</v>
      </c>
      <c r="IJ19">
        <v>1.1980462299894961E-10</v>
      </c>
      <c r="IK19">
        <v>-8.0417384479956583E-2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62.4</v>
      </c>
      <c r="IT19">
        <v>62.1</v>
      </c>
      <c r="IU19">
        <v>1.1279300000000001</v>
      </c>
      <c r="IV19">
        <v>2.5854499999999998</v>
      </c>
      <c r="IW19">
        <v>1.5490699999999999</v>
      </c>
      <c r="IX19">
        <v>2.34009</v>
      </c>
      <c r="IY19">
        <v>1.50146</v>
      </c>
      <c r="IZ19">
        <v>2.2729499999999998</v>
      </c>
      <c r="JA19">
        <v>33.333500000000001</v>
      </c>
      <c r="JB19">
        <v>23.947399999999998</v>
      </c>
      <c r="JC19">
        <v>18</v>
      </c>
      <c r="JD19">
        <v>343.79399999999998</v>
      </c>
      <c r="JE19">
        <v>415.45699999999999</v>
      </c>
      <c r="JF19">
        <v>20.773599999999998</v>
      </c>
      <c r="JG19">
        <v>28.4697</v>
      </c>
      <c r="JH19">
        <v>30</v>
      </c>
      <c r="JI19">
        <v>28.707699999999999</v>
      </c>
      <c r="JJ19">
        <v>28.7347</v>
      </c>
      <c r="JK19">
        <v>22.530799999999999</v>
      </c>
      <c r="JL19">
        <v>40.657600000000002</v>
      </c>
      <c r="JM19">
        <v>18.283999999999999</v>
      </c>
      <c r="JN19">
        <v>20.766400000000001</v>
      </c>
      <c r="JO19">
        <v>448.68599999999998</v>
      </c>
      <c r="JP19">
        <v>2.71163</v>
      </c>
      <c r="JQ19">
        <v>99.244200000000006</v>
      </c>
      <c r="JR19">
        <v>98.96</v>
      </c>
    </row>
    <row r="20" spans="1:278" x14ac:dyDescent="0.25">
      <c r="A20">
        <v>17</v>
      </c>
      <c r="B20">
        <v>1678894343.0999999</v>
      </c>
      <c r="C20">
        <v>2880.5</v>
      </c>
      <c r="D20" t="s">
        <v>420</v>
      </c>
      <c r="E20" t="s">
        <v>421</v>
      </c>
      <c r="F20" t="s">
        <v>406</v>
      </c>
      <c r="G20">
        <v>1678894343.0999999</v>
      </c>
      <c r="H20">
        <f t="shared" si="0"/>
        <v>7.9453544571567117E-3</v>
      </c>
      <c r="I20">
        <f t="shared" si="1"/>
        <v>7.9453544571567116</v>
      </c>
      <c r="J20">
        <f t="shared" si="2"/>
        <v>37.530678690524802</v>
      </c>
      <c r="K20">
        <f t="shared" si="3"/>
        <v>399.99895730272084</v>
      </c>
      <c r="L20">
        <f t="shared" si="4"/>
        <v>237.92464868852693</v>
      </c>
      <c r="M20">
        <f t="shared" si="5"/>
        <v>23.806620505128461</v>
      </c>
      <c r="N20">
        <f t="shared" si="6"/>
        <v>40.023694188235453</v>
      </c>
      <c r="O20">
        <f t="shared" si="7"/>
        <v>0.43126848327770961</v>
      </c>
      <c r="P20">
        <f t="shared" si="8"/>
        <v>2.2545110260360057</v>
      </c>
      <c r="Q20">
        <f t="shared" si="9"/>
        <v>0.39013278163054704</v>
      </c>
      <c r="R20">
        <f t="shared" si="10"/>
        <v>0.24720107471808195</v>
      </c>
      <c r="S20">
        <f t="shared" si="11"/>
        <v>289.5702411106019</v>
      </c>
      <c r="T20">
        <f t="shared" si="12"/>
        <v>25.144769953230828</v>
      </c>
      <c r="U20">
        <f t="shared" si="13"/>
        <v>25.144769953230828</v>
      </c>
      <c r="V20">
        <f t="shared" si="14"/>
        <v>3.2072252732336359</v>
      </c>
      <c r="W20">
        <f t="shared" si="15"/>
        <v>36.850973200514012</v>
      </c>
      <c r="X20">
        <f t="shared" si="16"/>
        <v>1.2144621303916199</v>
      </c>
      <c r="Y20">
        <f t="shared" si="17"/>
        <v>3.2956039553785246</v>
      </c>
      <c r="Z20">
        <f t="shared" si="18"/>
        <v>1.9927631428420161</v>
      </c>
      <c r="AA20">
        <f t="shared" si="19"/>
        <v>-350.390131560611</v>
      </c>
      <c r="AB20">
        <f t="shared" si="20"/>
        <v>55.574116765302051</v>
      </c>
      <c r="AC20">
        <f t="shared" si="21"/>
        <v>5.2337372056509679</v>
      </c>
      <c r="AD20">
        <f t="shared" si="22"/>
        <v>-1.2036479056064309E-2</v>
      </c>
      <c r="AE20">
        <v>125</v>
      </c>
      <c r="AF20">
        <v>25</v>
      </c>
      <c r="AG20">
        <f t="shared" si="23"/>
        <v>1.0047460921954188</v>
      </c>
      <c r="AH20">
        <f t="shared" si="24"/>
        <v>0.47460921954187718</v>
      </c>
      <c r="AI20">
        <f t="shared" si="25"/>
        <v>52924.914372988809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1513.2017995391718</v>
      </c>
      <c r="AW20">
        <f t="shared" si="29"/>
        <v>37.530678690524802</v>
      </c>
      <c r="AX20" t="e">
        <f t="shared" si="30"/>
        <v>#DIV/0!</v>
      </c>
      <c r="AY20">
        <f t="shared" si="31"/>
        <v>2.4802163665120103E-2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1800.02</v>
      </c>
      <c r="CU20">
        <f t="shared" si="43"/>
        <v>1513.2017995391718</v>
      </c>
      <c r="CV20">
        <f t="shared" si="44"/>
        <v>0.84065832576258703</v>
      </c>
      <c r="CW20">
        <f t="shared" si="45"/>
        <v>0.16087056872179303</v>
      </c>
      <c r="CX20">
        <v>6</v>
      </c>
      <c r="CY20">
        <v>0.5</v>
      </c>
      <c r="CZ20" t="s">
        <v>408</v>
      </c>
      <c r="DA20">
        <v>2</v>
      </c>
      <c r="DB20">
        <v>1678894343.0999999</v>
      </c>
      <c r="DC20">
        <v>399.99900000000002</v>
      </c>
      <c r="DD20">
        <v>448.63099999999997</v>
      </c>
      <c r="DE20">
        <v>12.1374</v>
      </c>
      <c r="DF20">
        <v>2.7648600000000001</v>
      </c>
      <c r="DG20">
        <v>400.51900000000001</v>
      </c>
      <c r="DH20">
        <v>12.1785</v>
      </c>
      <c r="DI20">
        <v>500.06</v>
      </c>
      <c r="DJ20">
        <v>99.959599999999995</v>
      </c>
      <c r="DK20">
        <v>9.9896299999999993E-2</v>
      </c>
      <c r="DL20">
        <v>25.602</v>
      </c>
      <c r="DM20">
        <v>25.003</v>
      </c>
      <c r="DN20">
        <v>999.9</v>
      </c>
      <c r="DO20">
        <v>0</v>
      </c>
      <c r="DP20">
        <v>0</v>
      </c>
      <c r="DQ20">
        <v>9965</v>
      </c>
      <c r="DR20">
        <v>0</v>
      </c>
      <c r="DS20">
        <v>886.15300000000002</v>
      </c>
      <c r="DT20">
        <v>-48.632300000000001</v>
      </c>
      <c r="DU20">
        <v>404.91300000000001</v>
      </c>
      <c r="DV20">
        <v>449.875</v>
      </c>
      <c r="DW20">
        <v>9.37256</v>
      </c>
      <c r="DX20">
        <v>448.63099999999997</v>
      </c>
      <c r="DY20">
        <v>2.7648600000000001</v>
      </c>
      <c r="DZ20">
        <v>1.2132499999999999</v>
      </c>
      <c r="EA20">
        <v>0.27637499999999998</v>
      </c>
      <c r="EB20">
        <v>9.7651599999999998</v>
      </c>
      <c r="EC20">
        <v>-10.5037</v>
      </c>
      <c r="ED20">
        <v>1800.02</v>
      </c>
      <c r="EE20">
        <v>0.97799499999999995</v>
      </c>
      <c r="EF20">
        <v>2.2004699999999999E-2</v>
      </c>
      <c r="EG20">
        <v>0</v>
      </c>
      <c r="EH20">
        <v>1237.8699999999999</v>
      </c>
      <c r="EI20">
        <v>5.0007000000000001</v>
      </c>
      <c r="EJ20">
        <v>21269.1</v>
      </c>
      <c r="EK20">
        <v>15474.2</v>
      </c>
      <c r="EL20">
        <v>46.936999999999998</v>
      </c>
      <c r="EM20">
        <v>48.186999999999998</v>
      </c>
      <c r="EN20">
        <v>47.561999999999998</v>
      </c>
      <c r="EO20">
        <v>47.5</v>
      </c>
      <c r="EP20">
        <v>49.061999999999998</v>
      </c>
      <c r="EQ20">
        <v>1755.52</v>
      </c>
      <c r="ER20">
        <v>39.5</v>
      </c>
      <c r="ES20">
        <v>0</v>
      </c>
      <c r="ET20">
        <v>1678894342.4000001</v>
      </c>
      <c r="EU20">
        <v>0</v>
      </c>
      <c r="EV20">
        <v>1238.0408</v>
      </c>
      <c r="EW20">
        <v>-1.102307688751607</v>
      </c>
      <c r="EX20">
        <v>-16.492307735998299</v>
      </c>
      <c r="EY20">
        <v>21270.912</v>
      </c>
      <c r="EZ20">
        <v>15</v>
      </c>
      <c r="FA20">
        <v>1678890435.5</v>
      </c>
      <c r="FB20" t="s">
        <v>409</v>
      </c>
      <c r="FC20">
        <v>1678890422</v>
      </c>
      <c r="FD20">
        <v>1678890435.5</v>
      </c>
      <c r="FE20">
        <v>3</v>
      </c>
      <c r="FF20">
        <v>0.38900000000000001</v>
      </c>
      <c r="FG20">
        <v>-8.3000000000000004E-2</v>
      </c>
      <c r="FH20">
        <v>-0.54200000000000004</v>
      </c>
      <c r="FI20">
        <v>-0.106</v>
      </c>
      <c r="FJ20">
        <v>429</v>
      </c>
      <c r="FK20">
        <v>2</v>
      </c>
      <c r="FL20">
        <v>0.02</v>
      </c>
      <c r="FM20">
        <v>0.02</v>
      </c>
      <c r="FN20">
        <v>-48.650882500000002</v>
      </c>
      <c r="FO20">
        <v>-0.24534371482166159</v>
      </c>
      <c r="FP20">
        <v>3.2225935886332963E-2</v>
      </c>
      <c r="FQ20">
        <v>-1</v>
      </c>
      <c r="FR20">
        <v>9.3852190000000011</v>
      </c>
      <c r="FS20">
        <v>-9.5017711069459623E-2</v>
      </c>
      <c r="FT20">
        <v>9.4234258101819155E-3</v>
      </c>
      <c r="FU20">
        <v>-1</v>
      </c>
      <c r="FV20">
        <v>0</v>
      </c>
      <c r="FW20">
        <v>0</v>
      </c>
      <c r="FX20" t="s">
        <v>410</v>
      </c>
      <c r="FY20">
        <v>2.9329200000000002</v>
      </c>
      <c r="FZ20">
        <v>2.70485</v>
      </c>
      <c r="GA20">
        <v>9.0121999999999994E-2</v>
      </c>
      <c r="GB20">
        <v>9.7850300000000001E-2</v>
      </c>
      <c r="GC20">
        <v>7.2091000000000002E-2</v>
      </c>
      <c r="GD20">
        <v>2.1119700000000002E-2</v>
      </c>
      <c r="GE20">
        <v>33070.300000000003</v>
      </c>
      <c r="GF20">
        <v>28904</v>
      </c>
      <c r="GG20">
        <v>31036.799999999999</v>
      </c>
      <c r="GH20">
        <v>27925.4</v>
      </c>
      <c r="GI20">
        <v>39080.800000000003</v>
      </c>
      <c r="GJ20">
        <v>38850.1</v>
      </c>
      <c r="GK20">
        <v>44135.6</v>
      </c>
      <c r="GL20">
        <v>42305.4</v>
      </c>
      <c r="GM20">
        <v>1.583</v>
      </c>
      <c r="GN20">
        <v>1.77702</v>
      </c>
      <c r="GO20">
        <v>7.7061400000000002E-2</v>
      </c>
      <c r="GP20">
        <v>0</v>
      </c>
      <c r="GQ20">
        <v>23.737300000000001</v>
      </c>
      <c r="GR20">
        <v>999.9</v>
      </c>
      <c r="GS20">
        <v>14.8</v>
      </c>
      <c r="GT20">
        <v>28.9</v>
      </c>
      <c r="GU20">
        <v>5.9196200000000001</v>
      </c>
      <c r="GV20">
        <v>61.006500000000003</v>
      </c>
      <c r="GW20">
        <v>45.5809</v>
      </c>
      <c r="GX20">
        <v>1</v>
      </c>
      <c r="GY20">
        <v>7.7370400000000006E-2</v>
      </c>
      <c r="GZ20">
        <v>2.8806799999999999</v>
      </c>
      <c r="HA20">
        <v>20.263200000000001</v>
      </c>
      <c r="HB20">
        <v>5.2404999999999999</v>
      </c>
      <c r="HC20">
        <v>12.039899999999999</v>
      </c>
      <c r="HD20">
        <v>5.0174000000000003</v>
      </c>
      <c r="HE20">
        <v>3.2879999999999998</v>
      </c>
      <c r="HF20">
        <v>6158</v>
      </c>
      <c r="HG20">
        <v>9999</v>
      </c>
      <c r="HH20">
        <v>9999</v>
      </c>
      <c r="HI20">
        <v>157.5</v>
      </c>
      <c r="HJ20">
        <v>1.8688800000000001</v>
      </c>
      <c r="HK20">
        <v>1.86449</v>
      </c>
      <c r="HL20">
        <v>1.8692</v>
      </c>
      <c r="HM20">
        <v>1.86721</v>
      </c>
      <c r="HN20">
        <v>1.8633200000000001</v>
      </c>
      <c r="HO20">
        <v>1.86429</v>
      </c>
      <c r="HP20">
        <v>1.87012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-0.52</v>
      </c>
      <c r="IF20">
        <v>-4.1099999999999998E-2</v>
      </c>
      <c r="IG20">
        <v>-0.25219532202242217</v>
      </c>
      <c r="IH20">
        <v>-6.1462078757559423E-4</v>
      </c>
      <c r="II20">
        <v>-1.8861989874597051E-7</v>
      </c>
      <c r="IJ20">
        <v>1.1980462299894961E-10</v>
      </c>
      <c r="IK20">
        <v>-8.0417384479956583E-2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65.400000000000006</v>
      </c>
      <c r="IT20">
        <v>65.099999999999994</v>
      </c>
      <c r="IU20">
        <v>1.1279300000000001</v>
      </c>
      <c r="IV20">
        <v>2.5842299999999998</v>
      </c>
      <c r="IW20">
        <v>1.5490699999999999</v>
      </c>
      <c r="IX20">
        <v>2.34009</v>
      </c>
      <c r="IY20">
        <v>1.50146</v>
      </c>
      <c r="IZ20">
        <v>2.3645</v>
      </c>
      <c r="JA20">
        <v>33.311100000000003</v>
      </c>
      <c r="JB20">
        <v>23.9649</v>
      </c>
      <c r="JC20">
        <v>18</v>
      </c>
      <c r="JD20">
        <v>343.12099999999998</v>
      </c>
      <c r="JE20">
        <v>415.03</v>
      </c>
      <c r="JF20">
        <v>20.603400000000001</v>
      </c>
      <c r="JG20">
        <v>28.350999999999999</v>
      </c>
      <c r="JH20">
        <v>29.9999</v>
      </c>
      <c r="JI20">
        <v>28.557400000000001</v>
      </c>
      <c r="JJ20">
        <v>28.576499999999999</v>
      </c>
      <c r="JK20">
        <v>22.542300000000001</v>
      </c>
      <c r="JL20">
        <v>38.948799999999999</v>
      </c>
      <c r="JM20">
        <v>18.283999999999999</v>
      </c>
      <c r="JN20">
        <v>20.604099999999999</v>
      </c>
      <c r="JO20">
        <v>448.70499999999998</v>
      </c>
      <c r="JP20">
        <v>2.8125599999999999</v>
      </c>
      <c r="JQ20">
        <v>99.261300000000006</v>
      </c>
      <c r="JR20">
        <v>98.985399999999998</v>
      </c>
    </row>
    <row r="21" spans="1:278" x14ac:dyDescent="0.25">
      <c r="A21">
        <v>18</v>
      </c>
      <c r="B21">
        <v>1678894523.0999999</v>
      </c>
      <c r="C21">
        <v>3060.5</v>
      </c>
      <c r="D21" t="s">
        <v>422</v>
      </c>
      <c r="E21" t="s">
        <v>423</v>
      </c>
      <c r="F21" t="s">
        <v>406</v>
      </c>
      <c r="G21">
        <v>1678894523.0999999</v>
      </c>
      <c r="H21">
        <f t="shared" si="0"/>
        <v>7.8523296271012458E-3</v>
      </c>
      <c r="I21">
        <f t="shared" si="1"/>
        <v>7.8523296271012457</v>
      </c>
      <c r="J21">
        <f t="shared" si="2"/>
        <v>37.593820356778387</v>
      </c>
      <c r="K21">
        <f t="shared" si="3"/>
        <v>400.00595751008029</v>
      </c>
      <c r="L21">
        <f t="shared" si="4"/>
        <v>236.14940865156566</v>
      </c>
      <c r="M21">
        <f t="shared" si="5"/>
        <v>23.629428985601454</v>
      </c>
      <c r="N21">
        <f t="shared" si="6"/>
        <v>40.025136716510211</v>
      </c>
      <c r="O21">
        <f t="shared" si="7"/>
        <v>0.42638476389771207</v>
      </c>
      <c r="P21">
        <f t="shared" si="8"/>
        <v>2.2595284841039929</v>
      </c>
      <c r="Q21">
        <f t="shared" si="9"/>
        <v>0.38620933589975087</v>
      </c>
      <c r="R21">
        <f t="shared" si="10"/>
        <v>0.24467420710765414</v>
      </c>
      <c r="S21">
        <f t="shared" si="11"/>
        <v>289.5814131106365</v>
      </c>
      <c r="T21">
        <f t="shared" si="12"/>
        <v>25.131543416666226</v>
      </c>
      <c r="U21">
        <f t="shared" si="13"/>
        <v>25.131543416666226</v>
      </c>
      <c r="V21">
        <f t="shared" si="14"/>
        <v>3.2046998228347063</v>
      </c>
      <c r="W21">
        <f t="shared" si="15"/>
        <v>36.97214558318791</v>
      </c>
      <c r="X21">
        <f t="shared" si="16"/>
        <v>1.2152050894269</v>
      </c>
      <c r="Y21">
        <f t="shared" si="17"/>
        <v>3.2868124645151289</v>
      </c>
      <c r="Z21">
        <f t="shared" si="18"/>
        <v>1.9894947334078064</v>
      </c>
      <c r="AA21">
        <f t="shared" si="19"/>
        <v>-346.28773655516494</v>
      </c>
      <c r="AB21">
        <f t="shared" si="20"/>
        <v>51.827291363126385</v>
      </c>
      <c r="AC21">
        <f t="shared" si="21"/>
        <v>4.8686127396848979</v>
      </c>
      <c r="AD21">
        <f t="shared" si="22"/>
        <v>-1.0419341717131658E-2</v>
      </c>
      <c r="AE21">
        <v>125</v>
      </c>
      <c r="AF21">
        <v>25</v>
      </c>
      <c r="AG21">
        <f t="shared" si="23"/>
        <v>1.0047304141842177</v>
      </c>
      <c r="AH21">
        <f t="shared" si="24"/>
        <v>0.47304141842177128</v>
      </c>
      <c r="AI21">
        <f t="shared" si="25"/>
        <v>53099.494835798323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1513.2605995391898</v>
      </c>
      <c r="AW21">
        <f t="shared" si="29"/>
        <v>37.593820356778387</v>
      </c>
      <c r="AX21" t="e">
        <f t="shared" si="30"/>
        <v>#DIV/0!</v>
      </c>
      <c r="AY21">
        <f t="shared" si="31"/>
        <v>2.4842925513441808E-2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1800.09</v>
      </c>
      <c r="CU21">
        <f t="shared" si="43"/>
        <v>1513.2605995391898</v>
      </c>
      <c r="CV21">
        <f t="shared" si="44"/>
        <v>0.84065830016231957</v>
      </c>
      <c r="CW21">
        <f t="shared" si="45"/>
        <v>0.16087051931327684</v>
      </c>
      <c r="CX21">
        <v>6</v>
      </c>
      <c r="CY21">
        <v>0.5</v>
      </c>
      <c r="CZ21" t="s">
        <v>408</v>
      </c>
      <c r="DA21">
        <v>2</v>
      </c>
      <c r="DB21">
        <v>1678894523.0999999</v>
      </c>
      <c r="DC21">
        <v>400.00599999999997</v>
      </c>
      <c r="DD21">
        <v>448.65600000000001</v>
      </c>
      <c r="DE21">
        <v>12.144600000000001</v>
      </c>
      <c r="DF21">
        <v>2.88429</v>
      </c>
      <c r="DG21">
        <v>400.52699999999999</v>
      </c>
      <c r="DH21">
        <v>12.185600000000001</v>
      </c>
      <c r="DI21">
        <v>500.19900000000001</v>
      </c>
      <c r="DJ21">
        <v>99.961399999999998</v>
      </c>
      <c r="DK21">
        <v>9.9951499999999999E-2</v>
      </c>
      <c r="DL21">
        <v>25.556999999999999</v>
      </c>
      <c r="DM21">
        <v>24.9999</v>
      </c>
      <c r="DN21">
        <v>999.9</v>
      </c>
      <c r="DO21">
        <v>0</v>
      </c>
      <c r="DP21">
        <v>0</v>
      </c>
      <c r="DQ21">
        <v>9997.5</v>
      </c>
      <c r="DR21">
        <v>0</v>
      </c>
      <c r="DS21">
        <v>886.51700000000005</v>
      </c>
      <c r="DT21">
        <v>-48.650100000000002</v>
      </c>
      <c r="DU21">
        <v>404.92399999999998</v>
      </c>
      <c r="DV21">
        <v>449.95400000000001</v>
      </c>
      <c r="DW21">
        <v>9.2602899999999995</v>
      </c>
      <c r="DX21">
        <v>448.65600000000001</v>
      </c>
      <c r="DY21">
        <v>2.88429</v>
      </c>
      <c r="DZ21">
        <v>1.2139899999999999</v>
      </c>
      <c r="EA21">
        <v>0.28831800000000002</v>
      </c>
      <c r="EB21">
        <v>9.7742199999999997</v>
      </c>
      <c r="EC21">
        <v>-9.9696400000000001</v>
      </c>
      <c r="ED21">
        <v>1800.09</v>
      </c>
      <c r="EE21">
        <v>0.97799499999999995</v>
      </c>
      <c r="EF21">
        <v>2.2004699999999999E-2</v>
      </c>
      <c r="EG21">
        <v>0</v>
      </c>
      <c r="EH21">
        <v>1235.1099999999999</v>
      </c>
      <c r="EI21">
        <v>5.0007000000000001</v>
      </c>
      <c r="EJ21">
        <v>21222.5</v>
      </c>
      <c r="EK21">
        <v>15474.8</v>
      </c>
      <c r="EL21">
        <v>46.811999999999998</v>
      </c>
      <c r="EM21">
        <v>48.125</v>
      </c>
      <c r="EN21">
        <v>47.625</v>
      </c>
      <c r="EO21">
        <v>47.561999999999998</v>
      </c>
      <c r="EP21">
        <v>48.936999999999998</v>
      </c>
      <c r="EQ21">
        <v>1755.59</v>
      </c>
      <c r="ER21">
        <v>39.5</v>
      </c>
      <c r="ES21">
        <v>0</v>
      </c>
      <c r="ET21">
        <v>1678894522.4000001</v>
      </c>
      <c r="EU21">
        <v>0</v>
      </c>
      <c r="EV21">
        <v>1235.3812</v>
      </c>
      <c r="EW21">
        <v>-0.52769231769528069</v>
      </c>
      <c r="EX21">
        <v>-16.376923050028189</v>
      </c>
      <c r="EY21">
        <v>21222.835999999999</v>
      </c>
      <c r="EZ21">
        <v>15</v>
      </c>
      <c r="FA21">
        <v>1678890435.5</v>
      </c>
      <c r="FB21" t="s">
        <v>409</v>
      </c>
      <c r="FC21">
        <v>1678890422</v>
      </c>
      <c r="FD21">
        <v>1678890435.5</v>
      </c>
      <c r="FE21">
        <v>3</v>
      </c>
      <c r="FF21">
        <v>0.38900000000000001</v>
      </c>
      <c r="FG21">
        <v>-8.3000000000000004E-2</v>
      </c>
      <c r="FH21">
        <v>-0.54200000000000004</v>
      </c>
      <c r="FI21">
        <v>-0.106</v>
      </c>
      <c r="FJ21">
        <v>429</v>
      </c>
      <c r="FK21">
        <v>2</v>
      </c>
      <c r="FL21">
        <v>0.02</v>
      </c>
      <c r="FM21">
        <v>0.02</v>
      </c>
      <c r="FN21">
        <v>-48.71697073170732</v>
      </c>
      <c r="FO21">
        <v>1.087735191636538E-2</v>
      </c>
      <c r="FP21">
        <v>3.2581254852403589E-2</v>
      </c>
      <c r="FQ21">
        <v>-1</v>
      </c>
      <c r="FR21">
        <v>9.2607634146341464</v>
      </c>
      <c r="FS21">
        <v>-3.0577421602770469E-2</v>
      </c>
      <c r="FT21">
        <v>4.77373587391815E-3</v>
      </c>
      <c r="FU21">
        <v>-1</v>
      </c>
      <c r="FV21">
        <v>0</v>
      </c>
      <c r="FW21">
        <v>0</v>
      </c>
      <c r="FX21" t="s">
        <v>410</v>
      </c>
      <c r="FY21">
        <v>2.9333300000000002</v>
      </c>
      <c r="FZ21">
        <v>2.7048999999999999</v>
      </c>
      <c r="GA21">
        <v>9.0141600000000002E-2</v>
      </c>
      <c r="GB21">
        <v>9.7876099999999994E-2</v>
      </c>
      <c r="GC21">
        <v>7.2136699999999998E-2</v>
      </c>
      <c r="GD21">
        <v>2.19256E-2</v>
      </c>
      <c r="GE21">
        <v>33071.300000000003</v>
      </c>
      <c r="GF21">
        <v>28906.6</v>
      </c>
      <c r="GG21">
        <v>31038.2</v>
      </c>
      <c r="GH21">
        <v>27928.5</v>
      </c>
      <c r="GI21">
        <v>39081</v>
      </c>
      <c r="GJ21">
        <v>38822.699999999997</v>
      </c>
      <c r="GK21">
        <v>44138.1</v>
      </c>
      <c r="GL21">
        <v>42310.5</v>
      </c>
      <c r="GM21">
        <v>1.5833699999999999</v>
      </c>
      <c r="GN21">
        <v>1.7771300000000001</v>
      </c>
      <c r="GO21">
        <v>7.7843700000000002E-2</v>
      </c>
      <c r="GP21">
        <v>0</v>
      </c>
      <c r="GQ21">
        <v>23.721299999999999</v>
      </c>
      <c r="GR21">
        <v>999.9</v>
      </c>
      <c r="GS21">
        <v>14.6</v>
      </c>
      <c r="GT21">
        <v>29</v>
      </c>
      <c r="GU21">
        <v>5.8728899999999999</v>
      </c>
      <c r="GV21">
        <v>60.616399999999999</v>
      </c>
      <c r="GW21">
        <v>44.759599999999999</v>
      </c>
      <c r="GX21">
        <v>1</v>
      </c>
      <c r="GY21">
        <v>7.5452199999999997E-2</v>
      </c>
      <c r="GZ21">
        <v>2.7073</v>
      </c>
      <c r="HA21">
        <v>20.265699999999999</v>
      </c>
      <c r="HB21">
        <v>5.2403500000000003</v>
      </c>
      <c r="HC21">
        <v>12.039899999999999</v>
      </c>
      <c r="HD21">
        <v>5.0168999999999997</v>
      </c>
      <c r="HE21">
        <v>3.2879999999999998</v>
      </c>
      <c r="HF21">
        <v>6161.6</v>
      </c>
      <c r="HG21">
        <v>9999</v>
      </c>
      <c r="HH21">
        <v>9999</v>
      </c>
      <c r="HI21">
        <v>157.5</v>
      </c>
      <c r="HJ21">
        <v>1.8688899999999999</v>
      </c>
      <c r="HK21">
        <v>1.8645099999999999</v>
      </c>
      <c r="HL21">
        <v>1.8692</v>
      </c>
      <c r="HM21">
        <v>1.8672200000000001</v>
      </c>
      <c r="HN21">
        <v>1.8633</v>
      </c>
      <c r="HO21">
        <v>1.8643099999999999</v>
      </c>
      <c r="HP21">
        <v>1.8701300000000001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-0.52100000000000002</v>
      </c>
      <c r="IF21">
        <v>-4.1000000000000002E-2</v>
      </c>
      <c r="IG21">
        <v>-0.25219532202242217</v>
      </c>
      <c r="IH21">
        <v>-6.1462078757559423E-4</v>
      </c>
      <c r="II21">
        <v>-1.8861989874597051E-7</v>
      </c>
      <c r="IJ21">
        <v>1.1980462299894961E-10</v>
      </c>
      <c r="IK21">
        <v>-8.0417384479956583E-2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68.400000000000006</v>
      </c>
      <c r="IT21">
        <v>68.099999999999994</v>
      </c>
      <c r="IU21">
        <v>1.1291500000000001</v>
      </c>
      <c r="IV21">
        <v>2.5817899999999998</v>
      </c>
      <c r="IW21">
        <v>1.5490699999999999</v>
      </c>
      <c r="IX21">
        <v>2.33887</v>
      </c>
      <c r="IY21">
        <v>1.50146</v>
      </c>
      <c r="IZ21">
        <v>2.3571800000000001</v>
      </c>
      <c r="JA21">
        <v>33.333500000000001</v>
      </c>
      <c r="JB21">
        <v>23.956199999999999</v>
      </c>
      <c r="JC21">
        <v>18</v>
      </c>
      <c r="JD21">
        <v>342.94600000000003</v>
      </c>
      <c r="JE21">
        <v>414.55099999999999</v>
      </c>
      <c r="JF21">
        <v>20.677700000000002</v>
      </c>
      <c r="JG21">
        <v>28.307700000000001</v>
      </c>
      <c r="JH21">
        <v>29.999700000000001</v>
      </c>
      <c r="JI21">
        <v>28.490200000000002</v>
      </c>
      <c r="JJ21">
        <v>28.5046</v>
      </c>
      <c r="JK21">
        <v>22.548100000000002</v>
      </c>
      <c r="JL21">
        <v>36.415799999999997</v>
      </c>
      <c r="JM21">
        <v>18.283999999999999</v>
      </c>
      <c r="JN21">
        <v>20.677199999999999</v>
      </c>
      <c r="JO21">
        <v>448.68299999999999</v>
      </c>
      <c r="JP21">
        <v>2.9292799999999999</v>
      </c>
      <c r="JQ21">
        <v>99.266499999999994</v>
      </c>
      <c r="JR21">
        <v>98.997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2023-03-15T15:35:50Z</dcterms:created>
  <dcterms:modified xsi:type="dcterms:W3CDTF">2023-03-16T23:52:49Z</dcterms:modified>
</cp:coreProperties>
</file>