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 s="1"/>
  <c r="Y21" i="1"/>
  <c r="X21" i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W19" i="1"/>
  <c r="CV19" i="1"/>
  <c r="CT19" i="1"/>
  <c r="BI19" i="1"/>
  <c r="BH19" i="1"/>
  <c r="AZ19" i="1"/>
  <c r="AT19" i="1"/>
  <c r="AN19" i="1"/>
  <c r="BA19" i="1" s="1"/>
  <c r="BD19" i="1" s="1"/>
  <c r="AI19" i="1"/>
  <c r="AG19" i="1" s="1"/>
  <c r="Y19" i="1"/>
  <c r="X19" i="1"/>
  <c r="P19" i="1"/>
  <c r="CW18" i="1"/>
  <c r="CV18" i="1"/>
  <c r="CT18" i="1"/>
  <c r="CU18" i="1" s="1"/>
  <c r="AV18" i="1" s="1"/>
  <c r="BI18" i="1"/>
  <c r="BH18" i="1"/>
  <c r="AZ18" i="1"/>
  <c r="AT18" i="1"/>
  <c r="AN18" i="1"/>
  <c r="BA18" i="1" s="1"/>
  <c r="BD18" i="1" s="1"/>
  <c r="AI18" i="1"/>
  <c r="AG18" i="1" s="1"/>
  <c r="Y18" i="1"/>
  <c r="X18" i="1"/>
  <c r="P18" i="1"/>
  <c r="CW17" i="1"/>
  <c r="CV17" i="1"/>
  <c r="CT17" i="1"/>
  <c r="CU17" i="1" s="1"/>
  <c r="AV17" i="1" s="1"/>
  <c r="AX17" i="1" s="1"/>
  <c r="BI17" i="1"/>
  <c r="BH17" i="1"/>
  <c r="AZ17" i="1"/>
  <c r="AT17" i="1"/>
  <c r="AN17" i="1"/>
  <c r="BA17" i="1" s="1"/>
  <c r="BD17" i="1" s="1"/>
  <c r="AI17" i="1"/>
  <c r="AG17" i="1" s="1"/>
  <c r="Y17" i="1"/>
  <c r="X17" i="1"/>
  <c r="W17" i="1" s="1"/>
  <c r="P17" i="1"/>
  <c r="W18" i="1" l="1"/>
  <c r="CU20" i="1"/>
  <c r="AV20" i="1" s="1"/>
  <c r="S20" i="1"/>
  <c r="W21" i="1"/>
  <c r="CU21" i="1"/>
  <c r="AV21" i="1" s="1"/>
  <c r="J20" i="1"/>
  <c r="K20" i="1" s="1"/>
  <c r="AH20" i="1"/>
  <c r="W19" i="1"/>
  <c r="CU19" i="1"/>
  <c r="AV19" i="1" s="1"/>
  <c r="AX18" i="1"/>
  <c r="AX21" i="1"/>
  <c r="BG21" i="1"/>
  <c r="BF21" i="1"/>
  <c r="BJ21" i="1" s="1"/>
  <c r="BK21" i="1" s="1"/>
  <c r="BE21" i="1"/>
  <c r="BG18" i="1"/>
  <c r="BF18" i="1"/>
  <c r="BJ18" i="1" s="1"/>
  <c r="BK18" i="1" s="1"/>
  <c r="BE18" i="1"/>
  <c r="BE20" i="1"/>
  <c r="BF20" i="1"/>
  <c r="BJ20" i="1" s="1"/>
  <c r="BK20" i="1" s="1"/>
  <c r="BG20" i="1"/>
  <c r="BG17" i="1"/>
  <c r="BF17" i="1"/>
  <c r="BJ17" i="1" s="1"/>
  <c r="BK17" i="1" s="1"/>
  <c r="BE17" i="1"/>
  <c r="I19" i="1"/>
  <c r="H19" i="1" s="1"/>
  <c r="AH19" i="1"/>
  <c r="J19" i="1"/>
  <c r="AW19" i="1" s="1"/>
  <c r="AY19" i="1" s="1"/>
  <c r="AX20" i="1"/>
  <c r="BG19" i="1"/>
  <c r="BF19" i="1"/>
  <c r="BJ19" i="1" s="1"/>
  <c r="BK19" i="1" s="1"/>
  <c r="BE19" i="1"/>
  <c r="AX19" i="1"/>
  <c r="AH18" i="1"/>
  <c r="J18" i="1"/>
  <c r="AW18" i="1" s="1"/>
  <c r="AY18" i="1" s="1"/>
  <c r="I18" i="1"/>
  <c r="H18" i="1" s="1"/>
  <c r="AW20" i="1"/>
  <c r="S19" i="1"/>
  <c r="AH17" i="1"/>
  <c r="AH21" i="1"/>
  <c r="I17" i="1"/>
  <c r="H17" i="1" s="1"/>
  <c r="S18" i="1"/>
  <c r="I21" i="1"/>
  <c r="H21" i="1" s="1"/>
  <c r="J17" i="1"/>
  <c r="J21" i="1"/>
  <c r="K21" i="1" s="1"/>
  <c r="S17" i="1"/>
  <c r="I20" i="1"/>
  <c r="H20" i="1" s="1"/>
  <c r="S21" i="1"/>
  <c r="T20" i="1" l="1"/>
  <c r="U20" i="1" s="1"/>
  <c r="AB20" i="1" s="1"/>
  <c r="N18" i="1"/>
  <c r="N20" i="1"/>
  <c r="AY20" i="1"/>
  <c r="N19" i="1"/>
  <c r="AW17" i="1"/>
  <c r="AY17" i="1" s="1"/>
  <c r="N17" i="1"/>
  <c r="K19" i="1"/>
  <c r="AA20" i="1"/>
  <c r="Q20" i="1"/>
  <c r="O20" i="1" s="1"/>
  <c r="R20" i="1" s="1"/>
  <c r="L20" i="1" s="1"/>
  <c r="M20" i="1" s="1"/>
  <c r="K17" i="1"/>
  <c r="T17" i="1"/>
  <c r="U17" i="1" s="1"/>
  <c r="AA21" i="1"/>
  <c r="AA18" i="1"/>
  <c r="AA19" i="1"/>
  <c r="V20" i="1"/>
  <c r="Z20" i="1" s="1"/>
  <c r="AC20" i="1"/>
  <c r="T18" i="1"/>
  <c r="U18" i="1" s="1"/>
  <c r="Q18" i="1" s="1"/>
  <c r="O18" i="1" s="1"/>
  <c r="R18" i="1" s="1"/>
  <c r="AA17" i="1"/>
  <c r="Q17" i="1"/>
  <c r="O17" i="1" s="1"/>
  <c r="R17" i="1" s="1"/>
  <c r="K18" i="1"/>
  <c r="T19" i="1"/>
  <c r="U19" i="1" s="1"/>
  <c r="Q19" i="1" s="1"/>
  <c r="O19" i="1" s="1"/>
  <c r="R19" i="1" s="1"/>
  <c r="L19" i="1" s="1"/>
  <c r="M19" i="1" s="1"/>
  <c r="T21" i="1"/>
  <c r="U21" i="1" s="1"/>
  <c r="AW21" i="1"/>
  <c r="AY21" i="1" s="1"/>
  <c r="N21" i="1"/>
  <c r="AD20" i="1" l="1"/>
  <c r="L18" i="1"/>
  <c r="M18" i="1" s="1"/>
  <c r="V19" i="1"/>
  <c r="Z19" i="1" s="1"/>
  <c r="AC19" i="1"/>
  <c r="AB19" i="1"/>
  <c r="AC21" i="1"/>
  <c r="V21" i="1"/>
  <c r="Z21" i="1" s="1"/>
  <c r="AB21" i="1"/>
  <c r="L17" i="1"/>
  <c r="M17" i="1" s="1"/>
  <c r="Q21" i="1"/>
  <c r="O21" i="1" s="1"/>
  <c r="R21" i="1" s="1"/>
  <c r="L21" i="1" s="1"/>
  <c r="M21" i="1" s="1"/>
  <c r="V18" i="1"/>
  <c r="Z18" i="1" s="1"/>
  <c r="AC18" i="1"/>
  <c r="AB18" i="1"/>
  <c r="AC17" i="1"/>
  <c r="AD17" i="1" s="1"/>
  <c r="V17" i="1"/>
  <c r="Z17" i="1" s="1"/>
  <c r="AB17" i="1"/>
  <c r="AD19" i="1" l="1"/>
  <c r="AD21" i="1"/>
  <c r="AD18" i="1"/>
</calcChain>
</file>

<file path=xl/sharedStrings.xml><?xml version="1.0" encoding="utf-8"?>
<sst xmlns="http://schemas.openxmlformats.org/spreadsheetml/2006/main" count="914" uniqueCount="424">
  <si>
    <t>File opened</t>
  </si>
  <si>
    <t>2023-03-15 11:22:11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</si>
  <si>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</si>
  <si>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</si>
  <si>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</si>
  <si>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</si>
  <si>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</si>
  <si>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</si>
  <si>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</si>
  <si>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</si>
  <si>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</si>
  <si>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</si>
  <si>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</si>
  <si>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</si>
  <si>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</si>
  <si>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</si>
  <si>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</si>
  <si>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</si>
  <si>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</si>
  <si>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</si>
  <si>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</si>
  <si>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</si>
  <si>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</si>
  <si>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</si>
  <si>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</si>
  <si>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</si>
  <si>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</si>
  <si>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</si>
  <si>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11:22:11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</si>
  <si>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</si>
  <si>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</si>
  <si>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</si>
  <si>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</si>
  <si>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</si>
  <si>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</si>
  <si>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</si>
  <si>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</si>
  <si>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</si>
  <si>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</si>
  <si>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</si>
  <si>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</si>
  <si>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</si>
  <si>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</si>
  <si>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</si>
  <si>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</si>
  <si>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</si>
  <si>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</si>
  <si>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</si>
  <si>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</si>
  <si>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</si>
  <si>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</si>
  <si>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</si>
  <si>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</si>
  <si>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</si>
  <si>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</si>
  <si>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</si>
  <si>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</si>
  <si>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</si>
  <si>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</si>
  <si>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</si>
  <si>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</si>
  <si>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</si>
  <si>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</si>
  <si>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</si>
  <si>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</si>
  <si>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</si>
  <si>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</si>
  <si>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</si>
  <si>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</si>
  <si>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</si>
  <si>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</si>
  <si>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</si>
  <si>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</si>
  <si>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</si>
  <si>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</si>
  <si>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</si>
  <si>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</si>
  <si>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</si>
  <si>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</si>
  <si>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</si>
  <si>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</si>
  <si>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3.46651 85.258 368.91 600.783 834.079 1048.68 1232.27 1422.33</t>
  </si>
  <si>
    <t>Fs_true</t>
  </si>
  <si>
    <t>0.456078 99.0908 402.832 600.945 802.226 1001.35 1202.44 1401.2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</si>
  <si>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</si>
  <si>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</si>
  <si>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</si>
  <si>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</si>
  <si>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</si>
  <si>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</si>
  <si>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</si>
  <si>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</si>
  <si>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</si>
  <si>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</si>
  <si>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</si>
  <si>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</si>
  <si>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</si>
  <si>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</si>
  <si>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</si>
  <si>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</si>
  <si>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</si>
  <si>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</si>
  <si>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</si>
  <si>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</si>
  <si>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</si>
  <si>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</si>
  <si>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</si>
  <si>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</si>
  <si>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</si>
  <si>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</si>
  <si>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</si>
  <si>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</si>
  <si>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</si>
  <si>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</si>
  <si>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</si>
  <si>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</si>
  <si>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</si>
  <si>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</si>
  <si>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</si>
  <si>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</si>
  <si>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</si>
  <si>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</si>
  <si>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</si>
  <si>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</si>
  <si>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</si>
  <si>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</si>
  <si>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</si>
  <si>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</si>
  <si>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</si>
  <si>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</si>
  <si>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</si>
  <si>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</si>
  <si>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</si>
  <si>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</si>
  <si>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</si>
  <si>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</si>
  <si>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</si>
  <si>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</si>
  <si>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</si>
  <si>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</si>
  <si>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</si>
  <si>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</si>
  <si>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</si>
  <si>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</si>
  <si>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</si>
  <si>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</si>
  <si>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</si>
  <si>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</si>
  <si>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</si>
  <si>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</si>
  <si>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</si>
  <si>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</si>
  <si>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</si>
  <si>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</si>
  <si>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</si>
  <si>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</si>
  <si>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</si>
  <si>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</si>
  <si>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</si>
  <si>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</si>
  <si>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</si>
  <si>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</si>
  <si>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</si>
  <si>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</si>
  <si>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</si>
  <si>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</si>
  <si>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</si>
  <si>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</si>
  <si>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</si>
  <si>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</si>
  <si>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</si>
  <si>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</si>
  <si>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</si>
  <si>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</si>
  <si>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</si>
  <si>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</si>
  <si>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</si>
  <si>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</si>
  <si>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</si>
  <si>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</si>
  <si>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</si>
  <si>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</si>
  <si>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</si>
  <si>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</si>
  <si>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</si>
  <si>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</si>
  <si>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</si>
  <si>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</si>
  <si>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</si>
  <si>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</si>
  <si>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</si>
  <si>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</si>
  <si>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</si>
  <si>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</si>
  <si>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</si>
  <si>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</si>
  <si>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</si>
  <si>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</si>
  <si>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</si>
  <si>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</si>
  <si>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</si>
  <si>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</si>
  <si>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</si>
  <si>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</si>
  <si>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</si>
  <si>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</si>
  <si>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</si>
  <si>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</si>
  <si>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</si>
  <si>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</si>
  <si>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</si>
  <si>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</si>
  <si>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</si>
  <si>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</si>
  <si>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</si>
  <si>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</si>
  <si>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</si>
  <si>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</si>
  <si>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</si>
  <si>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</si>
  <si>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</si>
  <si>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</si>
  <si>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</si>
  <si>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</si>
  <si>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</si>
  <si>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</si>
  <si>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</si>
  <si>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</si>
  <si>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</si>
  <si>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</si>
  <si>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</si>
  <si>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</si>
  <si>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</si>
  <si>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</si>
  <si>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</si>
  <si>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</si>
  <si>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</si>
  <si>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</si>
  <si>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</si>
  <si>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</si>
  <si>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</si>
  <si>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</si>
  <si>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</si>
  <si>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</si>
  <si>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</si>
  <si>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</si>
  <si>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</si>
  <si>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</si>
  <si>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</si>
  <si>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</si>
  <si>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</si>
  <si>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</si>
  <si>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</si>
  <si>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</si>
  <si>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</si>
  <si>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</si>
  <si>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</si>
  <si>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</si>
  <si>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</si>
  <si>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</si>
  <si>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</si>
  <si>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</si>
  <si>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</si>
  <si>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</si>
  <si>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</si>
  <si>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</si>
  <si>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</si>
  <si>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</si>
  <si>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</si>
  <si>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</si>
  <si>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</si>
  <si>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</si>
  <si>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</si>
  <si>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</si>
  <si>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</si>
  <si>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</si>
  <si>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</si>
  <si>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</si>
  <si>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</si>
  <si>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</si>
  <si>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</si>
  <si>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</si>
  <si>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</si>
  <si>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</si>
  <si>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</si>
  <si>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</si>
  <si>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</si>
  <si>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</si>
  <si>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</si>
  <si>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</si>
  <si>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</si>
  <si>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</si>
  <si>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</si>
  <si>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</si>
  <si>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</si>
  <si>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</si>
  <si>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</si>
  <si>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</si>
  <si>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</si>
  <si>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</si>
  <si>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</si>
  <si>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</si>
  <si>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</si>
  <si>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</si>
  <si>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</si>
  <si>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</si>
  <si>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</si>
  <si>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</si>
  <si>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</si>
  <si>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</si>
  <si>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</si>
  <si>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</si>
  <si>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</si>
  <si>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</si>
  <si>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</si>
  <si>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</si>
  <si>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</si>
  <si>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</si>
  <si>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</si>
  <si>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</si>
  <si>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</si>
  <si>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</si>
  <si>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</si>
  <si>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</si>
  <si>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</si>
  <si>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</si>
  <si>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</si>
  <si>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</si>
  <si>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</si>
  <si>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</si>
  <si>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</si>
  <si>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</si>
  <si>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</si>
  <si>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</si>
  <si>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</si>
  <si>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</si>
  <si>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</si>
  <si>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</si>
  <si>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</si>
  <si>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</si>
  <si>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</si>
  <si>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</si>
  <si>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</si>
  <si>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</si>
  <si>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</si>
  <si>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</si>
  <si>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</si>
  <si>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</si>
  <si>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</si>
  <si>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</si>
  <si>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</si>
  <si>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</si>
  <si>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</si>
  <si>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</si>
  <si>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</si>
  <si>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</si>
  <si>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</si>
  <si>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</si>
  <si>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</si>
  <si>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</si>
  <si>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</si>
  <si>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</si>
  <si>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</si>
  <si>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</si>
  <si>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</si>
  <si>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</si>
  <si>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</si>
  <si>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</si>
  <si>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</si>
  <si>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</si>
  <si>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</si>
  <si>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</si>
  <si>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</si>
  <si>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</si>
  <si>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</si>
  <si>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</si>
  <si>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</si>
  <si>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</si>
  <si>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</si>
  <si>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</si>
  <si>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</si>
  <si>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</si>
  <si>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</si>
  <si>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</si>
  <si>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</si>
  <si>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</si>
  <si>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</si>
  <si>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</si>
  <si>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</si>
  <si>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</si>
  <si>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</si>
  <si>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</si>
  <si>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</si>
  <si>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</si>
  <si>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</si>
  <si>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</si>
  <si>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</si>
  <si>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</si>
  <si>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</si>
  <si>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</si>
  <si>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</si>
  <si>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</si>
  <si>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</si>
  <si>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</si>
  <si>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</si>
  <si>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</si>
  <si>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</si>
  <si>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</si>
  <si>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</si>
  <si>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11:22:46</t>
  </si>
  <si>
    <t>0/0</t>
  </si>
  <si>
    <t>00000000</t>
  </si>
  <si>
    <t>iiiiiiii</t>
  </si>
  <si>
    <t>off</t>
  </si>
  <si>
    <t>20230315 12:08:23</t>
  </si>
  <si>
    <t>12:08:23</t>
  </si>
  <si>
    <t>20230315 12:11:23</t>
  </si>
  <si>
    <t>12:11:23</t>
  </si>
  <si>
    <t>20230315 12:14:23</t>
  </si>
  <si>
    <t>12:14:23</t>
  </si>
  <si>
    <t>20230315 12:17:23</t>
  </si>
  <si>
    <t>12:17:23</t>
  </si>
  <si>
    <t>20230315 12:20:23</t>
  </si>
  <si>
    <t>12:20:23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</si>
</sst>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>
        <v>2</v>
      </c>
    </row>
    <row r="4" spans="1:278" x14ac:dyDescent="0.2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2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10</v>
      </c>
      <c r="B17">
        <v>1678900103.5</v>
      </c>
      <c r="C17">
        <v>1620.400000095367</v>
      </c>
      <c r="D17" t="s">
        <v>414</v>
      </c>
      <c r="E17" t="s">
        <v>415</v>
      </c>
      <c r="F17" t="s">
        <v>406</v>
      </c>
      <c r="G17">
        <v>1678900103.5</v>
      </c>
      <c r="H17">
        <f t="shared" ref="H17:H21" si="0">(I17)/1000</f>
        <v>6.489191068689712E-3</v>
      </c>
      <c r="I17">
        <f t="shared" ref="I17:I21" si="1">1000*DI17*AG17*(DE17-DF17)/(100*CX17*(1000-AG17*DE17))</f>
        <v>6.4891910686897116</v>
      </c>
      <c r="J17">
        <f t="shared" ref="J17:J21" si="2">DI17*AG17*(DD17-DC17*(1000-AG17*DF17)/(1000-AG17*DE17))/(100*CX17)</f>
        <v>36.635060590153131</v>
      </c>
      <c r="K17">
        <f t="shared" ref="K17:K21" si="3">DC17 - IF(AG17&gt;1, J17*CX17*100/(AI17*DQ17), 0)</f>
        <v>399.96995860976978</v>
      </c>
      <c r="L17">
        <f t="shared" ref="L17:L21" si="4">((R17-H17/2)*K17-J17)/(R17+H17/2)</f>
        <v>273.99865841864704</v>
      </c>
      <c r="M17">
        <f t="shared" ref="M17:M21" si="5">L17*(DJ17+DK17)/1000</f>
        <v>27.39673573599066</v>
      </c>
      <c r="N17">
        <f t="shared" ref="N17:N21" si="6">(DC17 - IF(AG17&gt;1, J17*CX17*100/(AI17*DQ17), 0))*(DJ17+DK17)/1000</f>
        <v>39.99242668416381</v>
      </c>
      <c r="O17">
        <f t="shared" ref="O17:O21" si="7">2/((1/Q17-1/P17)+SIGN(Q17)*SQRT((1/Q17-1/P17)*(1/Q17-1/P17) + 4*CY17/((CY17+1)*(CY17+1))*(2*1/Q17*1/P17-1/P17*1/P17)))</f>
        <v>0.54971116727959501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2.2578363908298713</v>
      </c>
      <c r="Q17">
        <f t="shared" ref="Q17:Q21" si="9">H17*(1000-(1000*0.61365*EXP(17.502*U17/(240.97+U17))/(DJ17+DK17)+DE17)/2)/(1000*0.61365*EXP(17.502*U17/(240.97+U17))/(DJ17+DK17)-DE17)</f>
        <v>0.48478004251576606</v>
      </c>
      <c r="R17">
        <f t="shared" ref="R17:R21" si="10">1/((CY17+1)/(O17/1.6)+1/(P17/1.37)) + CY17/((CY17+1)/(O17/1.6) + CY17/(P17/1.37))</f>
        <v>0.30817984807930021</v>
      </c>
      <c r="S17">
        <f t="shared" ref="S17:S21" si="11">(CT17*CW17)</f>
        <v>289.54833511098803</v>
      </c>
      <c r="T17">
        <f t="shared" ref="T17:T21" si="12">(DL17+(S17+2*0.95*0.0000000567*(((DL17+$B$7)+273)^4-(DL17+273)^4)-44100*H17)/(1.84*29.3*P17+8*0.95*0.0000000567*(DL17+273)^3))</f>
        <v>25.030051474369966</v>
      </c>
      <c r="U17">
        <f t="shared" ref="U17:U21" si="13">($C$7*DM17+$D$7*DN17+$E$7*T17)</f>
        <v>25.030051474369966</v>
      </c>
      <c r="V17">
        <f t="shared" ref="V17:V21" si="14">0.61365*EXP(17.502*U17/(240.97+U17))</f>
        <v>3.1853788942234131</v>
      </c>
      <c r="W17">
        <f t="shared" ref="W17:W21" si="15">(X17/Y17*100)</f>
        <v>59.135811929377901</v>
      </c>
      <c r="X17">
        <f t="shared" ref="X17:X21" si="16">DE17*(DJ17+DK17)/1000</f>
        <v>1.8808551103253401</v>
      </c>
      <c r="Y17">
        <f t="shared" ref="Y17:Y21" si="17">0.61365*EXP(17.502*DL17/(240.97+DL17))</f>
        <v>3.1805686756639524</v>
      </c>
      <c r="Z17">
        <f t="shared" ref="Z17:Z21" si="18">(V17-DE17*(DJ17+DK17)/1000)</f>
        <v>1.304523783898073</v>
      </c>
      <c r="AA17">
        <f t="shared" ref="AA17:AA21" si="19">(-H17*44100)</f>
        <v>-286.17332612921632</v>
      </c>
      <c r="AB17">
        <f t="shared" ref="AB17:AB21" si="20">2*29.3*P17*0.92*(DL17-U17)</f>
        <v>-3.0858949208971675</v>
      </c>
      <c r="AC17">
        <f t="shared" ref="AC17:AC21" si="21">2*0.95*0.0000000567*(((DL17+$B$7)+273)^4-(U17+273)^4)</f>
        <v>-0.28915095567842541</v>
      </c>
      <c r="AD17">
        <f t="shared" ref="AD17:AD21" si="22">S17+AC17+AA17+AB17</f>
        <v>-3.6894803904896634E-5</v>
      </c>
      <c r="AE17">
        <v>128</v>
      </c>
      <c r="AF17">
        <v>26</v>
      </c>
      <c r="AG17">
        <f t="shared" ref="AG17:AG21" si="23">IF(AE17*$H$13&gt;=AI17,1,(AI17/(AI17-AE17*$H$13)))</f>
        <v>1.0048407803453998</v>
      </c>
      <c r="AH17">
        <f t="shared" ref="AH17:AH21" si="24">(AG17-1)*100</f>
        <v>0.48407803453998088</v>
      </c>
      <c r="AI17">
        <f t="shared" ref="AI17:AI21" si="25">MAX(0,($B$13+$C$13*DQ17)/(1+$D$13*DQ17)*DJ17/(DL17+273)*$E$13)</f>
        <v>53140.035575644761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1513.0919995393722</v>
      </c>
      <c r="AW17">
        <f t="shared" ref="AW17:AW21" si="29">J17</f>
        <v>36.635060590153131</v>
      </c>
      <c r="AX17" t="e">
        <f t="shared" ref="AX17:AX21" si="30">AT17*AU17*AV17</f>
        <v>#DIV/0!</v>
      </c>
      <c r="AY17">
        <f t="shared" ref="AY17:AY21" si="31">(AW17-AO17)/AV17</f>
        <v>2.4212050953481928E-2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1799.89</v>
      </c>
      <c r="CU17">
        <f t="shared" ref="CU17:CU21" si="43">CT17*CV17</f>
        <v>1513.0919995393722</v>
      </c>
      <c r="CV17">
        <f t="shared" ref="CV17:CV21" si="44">($B$11*$D$9+$C$11*$D$9+$F$11*((EQ17+EI17)/MAX(EQ17+EI17+ER17, 0.1)*$I$9+ER17/MAX(EQ17+EI17+ER17, 0.1)*$J$9))/($B$11+$C$11+$F$11)</f>
        <v>0.84065803995764854</v>
      </c>
      <c r="CW17">
        <f t="shared" ref="CW17:CW21" si="45">($B$11*$K$9+$C$11*$K$9+$F$11*((EQ17+EI17)/MAX(EQ17+EI17+ER17, 0.1)*$P$9+ER17/MAX(EQ17+EI17+ER17, 0.1)*$Q$9))/($B$11+$C$11+$F$11)</f>
        <v>0.16087001711826168</v>
      </c>
      <c r="CX17">
        <v>6</v>
      </c>
      <c r="CY17">
        <v>0.5</v>
      </c>
      <c r="CZ17" t="s">
        <v>408</v>
      </c>
      <c r="DA17">
        <v>2</v>
      </c>
      <c r="DB17">
        <v>1678900103.5</v>
      </c>
      <c r="DC17">
        <v>399.97</v>
      </c>
      <c r="DD17">
        <v>446.81799999999998</v>
      </c>
      <c r="DE17">
        <v>18.810700000000001</v>
      </c>
      <c r="DF17">
        <v>11.2104</v>
      </c>
      <c r="DG17">
        <v>399.94600000000003</v>
      </c>
      <c r="DH17">
        <v>18.650400000000001</v>
      </c>
      <c r="DI17">
        <v>500.18</v>
      </c>
      <c r="DJ17">
        <v>99.888599999999997</v>
      </c>
      <c r="DK17">
        <v>9.9976200000000001E-2</v>
      </c>
      <c r="DL17">
        <v>25.0047</v>
      </c>
      <c r="DM17">
        <v>25.000800000000002</v>
      </c>
      <c r="DN17">
        <v>999.9</v>
      </c>
      <c r="DO17">
        <v>0</v>
      </c>
      <c r="DP17">
        <v>0</v>
      </c>
      <c r="DQ17">
        <v>9993.75</v>
      </c>
      <c r="DR17">
        <v>0</v>
      </c>
      <c r="DS17">
        <v>769.66099999999994</v>
      </c>
      <c r="DT17">
        <v>-46.847999999999999</v>
      </c>
      <c r="DU17">
        <v>407.63799999999998</v>
      </c>
      <c r="DV17">
        <v>451.88400000000001</v>
      </c>
      <c r="DW17">
        <v>7.60025</v>
      </c>
      <c r="DX17">
        <v>446.81799999999998</v>
      </c>
      <c r="DY17">
        <v>11.2104</v>
      </c>
      <c r="DZ17">
        <v>1.87897</v>
      </c>
      <c r="EA17">
        <v>1.1197900000000001</v>
      </c>
      <c r="EB17">
        <v>16.459700000000002</v>
      </c>
      <c r="EC17">
        <v>8.57592</v>
      </c>
      <c r="ED17">
        <v>1799.89</v>
      </c>
      <c r="EE17">
        <v>0.97800600000000004</v>
      </c>
      <c r="EF17">
        <v>2.19939E-2</v>
      </c>
      <c r="EG17">
        <v>0</v>
      </c>
      <c r="EH17">
        <v>1191.48</v>
      </c>
      <c r="EI17">
        <v>5.0007000000000001</v>
      </c>
      <c r="EJ17">
        <v>20463.5</v>
      </c>
      <c r="EK17">
        <v>15473.1</v>
      </c>
      <c r="EL17">
        <v>46.25</v>
      </c>
      <c r="EM17">
        <v>47.811999999999998</v>
      </c>
      <c r="EN17">
        <v>47.061999999999998</v>
      </c>
      <c r="EO17">
        <v>46.875</v>
      </c>
      <c r="EP17">
        <v>48.375</v>
      </c>
      <c r="EQ17">
        <v>1755.41</v>
      </c>
      <c r="ER17">
        <v>39.479999999999997</v>
      </c>
      <c r="ES17">
        <v>0</v>
      </c>
      <c r="ET17">
        <v>1678900103</v>
      </c>
      <c r="EU17">
        <v>0</v>
      </c>
      <c r="EV17">
        <v>1191.271923076923</v>
      </c>
      <c r="EW17">
        <v>1.5264957375651109</v>
      </c>
      <c r="EX17">
        <v>-10.39316234313462</v>
      </c>
      <c r="EY17">
        <v>20464.90769230769</v>
      </c>
      <c r="EZ17">
        <v>15</v>
      </c>
      <c r="FA17">
        <v>1678897366</v>
      </c>
      <c r="FB17" t="s">
        <v>409</v>
      </c>
      <c r="FC17">
        <v>1678897364.5</v>
      </c>
      <c r="FD17">
        <v>1678897366</v>
      </c>
      <c r="FE17">
        <v>5</v>
      </c>
      <c r="FF17">
        <v>-3.2000000000000001E-2</v>
      </c>
      <c r="FG17">
        <v>-3.0000000000000001E-3</v>
      </c>
      <c r="FH17">
        <v>-2E-3</v>
      </c>
      <c r="FI17">
        <v>-1.7999999999999999E-2</v>
      </c>
      <c r="FJ17">
        <v>437</v>
      </c>
      <c r="FK17">
        <v>11</v>
      </c>
      <c r="FL17">
        <v>0.04</v>
      </c>
      <c r="FM17">
        <v>0.01</v>
      </c>
      <c r="FN17">
        <v>-46.781260000000003</v>
      </c>
      <c r="FO17">
        <v>-0.13765328330198309</v>
      </c>
      <c r="FP17">
        <v>2.481609155366719E-2</v>
      </c>
      <c r="FQ17">
        <v>-1</v>
      </c>
      <c r="FR17">
        <v>7.6035810000000001</v>
      </c>
      <c r="FS17">
        <v>-2.35841651031936E-2</v>
      </c>
      <c r="FT17">
        <v>2.6712270588626691E-3</v>
      </c>
      <c r="FU17">
        <v>-1</v>
      </c>
      <c r="FV17">
        <v>0</v>
      </c>
      <c r="FW17">
        <v>0</v>
      </c>
      <c r="FX17" t="s">
        <v>410</v>
      </c>
      <c r="FY17">
        <v>2.9336799999999998</v>
      </c>
      <c r="FZ17">
        <v>2.7049300000000001</v>
      </c>
      <c r="GA17">
        <v>9.0143699999999993E-2</v>
      </c>
      <c r="GB17">
        <v>9.7708500000000004E-2</v>
      </c>
      <c r="GC17">
        <v>9.8721000000000003E-2</v>
      </c>
      <c r="GD17">
        <v>6.6623600000000005E-2</v>
      </c>
      <c r="GE17">
        <v>33122.5</v>
      </c>
      <c r="GF17">
        <v>28979.200000000001</v>
      </c>
      <c r="GG17">
        <v>31084.400000000001</v>
      </c>
      <c r="GH17">
        <v>27991.4</v>
      </c>
      <c r="GI17">
        <v>38019.5</v>
      </c>
      <c r="GJ17">
        <v>37138.699999999997</v>
      </c>
      <c r="GK17">
        <v>44214</v>
      </c>
      <c r="GL17">
        <v>42417.1</v>
      </c>
      <c r="GM17">
        <v>1.5828800000000001</v>
      </c>
      <c r="GN17">
        <v>1.79373</v>
      </c>
      <c r="GO17">
        <v>8.2165000000000002E-2</v>
      </c>
      <c r="GP17">
        <v>0</v>
      </c>
      <c r="GQ17">
        <v>23.651199999999999</v>
      </c>
      <c r="GR17">
        <v>999.9</v>
      </c>
      <c r="GS17">
        <v>35.299999999999997</v>
      </c>
      <c r="GT17">
        <v>29.5</v>
      </c>
      <c r="GU17">
        <v>14.626799999999999</v>
      </c>
      <c r="GV17">
        <v>60.837499999999999</v>
      </c>
      <c r="GW17">
        <v>44.787700000000001</v>
      </c>
      <c r="GX17">
        <v>1</v>
      </c>
      <c r="GY17">
        <v>4.4281000000000001E-2</v>
      </c>
      <c r="GZ17">
        <v>3.06107</v>
      </c>
      <c r="HA17">
        <v>20.260999999999999</v>
      </c>
      <c r="HB17">
        <v>5.2406499999999996</v>
      </c>
      <c r="HC17">
        <v>12.039899999999999</v>
      </c>
      <c r="HD17">
        <v>5.0164999999999997</v>
      </c>
      <c r="HE17">
        <v>3.2879999999999998</v>
      </c>
      <c r="HF17">
        <v>6274.5</v>
      </c>
      <c r="HG17">
        <v>9999</v>
      </c>
      <c r="HH17">
        <v>9999</v>
      </c>
      <c r="HI17">
        <v>159.1</v>
      </c>
      <c r="HJ17">
        <v>1.8688899999999999</v>
      </c>
      <c r="HK17">
        <v>1.8645</v>
      </c>
      <c r="HL17">
        <v>1.86921</v>
      </c>
      <c r="HM17">
        <v>1.8672200000000001</v>
      </c>
      <c r="HN17">
        <v>1.8633200000000001</v>
      </c>
      <c r="HO17">
        <v>1.86432</v>
      </c>
      <c r="HP17">
        <v>1.8701300000000001</v>
      </c>
      <c r="HQ17">
        <v>1.8693500000000001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2.4E-2</v>
      </c>
      <c r="IF17">
        <v>0.1603</v>
      </c>
      <c r="IG17">
        <v>0.29226381285374231</v>
      </c>
      <c r="IH17">
        <v>-6.1462078757559423E-4</v>
      </c>
      <c r="II17">
        <v>-1.8861989874597051E-7</v>
      </c>
      <c r="IJ17">
        <v>1.1980462299894961E-10</v>
      </c>
      <c r="IK17">
        <v>-3.7785422017825393E-2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45.6</v>
      </c>
      <c r="IT17">
        <v>45.6</v>
      </c>
      <c r="IU17">
        <v>1.1328100000000001</v>
      </c>
      <c r="IV17">
        <v>2.5878899999999998</v>
      </c>
      <c r="IW17">
        <v>1.5490699999999999</v>
      </c>
      <c r="IX17">
        <v>2.3339799999999999</v>
      </c>
      <c r="IY17">
        <v>1.50146</v>
      </c>
      <c r="IZ17">
        <v>2.4157700000000002</v>
      </c>
      <c r="JA17">
        <v>33.512999999999998</v>
      </c>
      <c r="JB17">
        <v>23.956199999999999</v>
      </c>
      <c r="JC17">
        <v>18</v>
      </c>
      <c r="JD17">
        <v>340.06299999999999</v>
      </c>
      <c r="JE17">
        <v>421.35599999999999</v>
      </c>
      <c r="JF17">
        <v>19.884599999999999</v>
      </c>
      <c r="JG17">
        <v>27.8658</v>
      </c>
      <c r="JH17">
        <v>30.000299999999999</v>
      </c>
      <c r="JI17">
        <v>28.001999999999999</v>
      </c>
      <c r="JJ17">
        <v>28.005299999999998</v>
      </c>
      <c r="JK17">
        <v>22.633900000000001</v>
      </c>
      <c r="JL17">
        <v>27.5639</v>
      </c>
      <c r="JM17">
        <v>51.829000000000001</v>
      </c>
      <c r="JN17">
        <v>19.889199999999999</v>
      </c>
      <c r="JO17">
        <v>446.81400000000002</v>
      </c>
      <c r="JP17">
        <v>11.1858</v>
      </c>
      <c r="JQ17">
        <v>99.427800000000005</v>
      </c>
      <c r="JR17">
        <v>99.235900000000001</v>
      </c>
    </row>
    <row r="18" spans="1:278" x14ac:dyDescent="0.25">
      <c r="A18">
        <v>11</v>
      </c>
      <c r="B18">
        <v>1678900283.5</v>
      </c>
      <c r="C18">
        <v>1800.400000095367</v>
      </c>
      <c r="D18" t="s">
        <v>416</v>
      </c>
      <c r="E18" t="s">
        <v>417</v>
      </c>
      <c r="F18" t="s">
        <v>406</v>
      </c>
      <c r="G18">
        <v>1678900283.5</v>
      </c>
      <c r="H18">
        <f t="shared" si="0"/>
        <v>6.5922324828954493E-3</v>
      </c>
      <c r="I18">
        <f t="shared" si="1"/>
        <v>6.5922324828954491</v>
      </c>
      <c r="J18">
        <f t="shared" si="2"/>
        <v>36.860815324401486</v>
      </c>
      <c r="K18">
        <f t="shared" si="3"/>
        <v>399.96495837567971</v>
      </c>
      <c r="L18">
        <f t="shared" si="4"/>
        <v>275.22593086519396</v>
      </c>
      <c r="M18">
        <f t="shared" si="5"/>
        <v>27.518799922740214</v>
      </c>
      <c r="N18">
        <f t="shared" si="6"/>
        <v>39.990983520511641</v>
      </c>
      <c r="O18">
        <f t="shared" si="7"/>
        <v>0.55997947900168765</v>
      </c>
      <c r="P18">
        <f t="shared" si="8"/>
        <v>2.2582795702185523</v>
      </c>
      <c r="Q18">
        <f t="shared" si="9"/>
        <v>0.49276959777301355</v>
      </c>
      <c r="R18">
        <f t="shared" si="10"/>
        <v>0.31334477878000289</v>
      </c>
      <c r="S18">
        <f t="shared" si="11"/>
        <v>289.54673911098308</v>
      </c>
      <c r="T18">
        <f t="shared" si="12"/>
        <v>25.021507925699023</v>
      </c>
      <c r="U18">
        <f t="shared" si="13"/>
        <v>25.021507925699023</v>
      </c>
      <c r="V18">
        <f t="shared" si="14"/>
        <v>3.1837571215389198</v>
      </c>
      <c r="W18">
        <f t="shared" si="15"/>
        <v>59.019447065370834</v>
      </c>
      <c r="X18">
        <f t="shared" si="16"/>
        <v>1.8800208598104002</v>
      </c>
      <c r="Y18">
        <f t="shared" si="17"/>
        <v>3.1854260812170279</v>
      </c>
      <c r="Z18">
        <f t="shared" si="18"/>
        <v>1.3037362617285195</v>
      </c>
      <c r="AA18">
        <f t="shared" si="19"/>
        <v>-290.71745249568932</v>
      </c>
      <c r="AB18">
        <f t="shared" si="20"/>
        <v>1.0704206991459277</v>
      </c>
      <c r="AC18">
        <f t="shared" si="21"/>
        <v>0.10028824760509285</v>
      </c>
      <c r="AD18">
        <f t="shared" si="22"/>
        <v>-4.4379552259776744E-6</v>
      </c>
      <c r="AE18">
        <v>128</v>
      </c>
      <c r="AF18">
        <v>26</v>
      </c>
      <c r="AG18">
        <f t="shared" si="23"/>
        <v>1.0048398540214658</v>
      </c>
      <c r="AH18">
        <f t="shared" si="24"/>
        <v>0.48398540214658059</v>
      </c>
      <c r="AI18">
        <f t="shared" si="25"/>
        <v>53150.157316435769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1513.0835995393695</v>
      </c>
      <c r="AW18">
        <f t="shared" si="29"/>
        <v>36.860815324401486</v>
      </c>
      <c r="AX18" t="e">
        <f t="shared" si="30"/>
        <v>#DIV/0!</v>
      </c>
      <c r="AY18">
        <f t="shared" si="31"/>
        <v>2.4361387127335914E-2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1799.88</v>
      </c>
      <c r="CU18">
        <f t="shared" si="43"/>
        <v>1513.0835995393695</v>
      </c>
      <c r="CV18">
        <f t="shared" si="44"/>
        <v>0.84065804361366836</v>
      </c>
      <c r="CW18">
        <f t="shared" si="45"/>
        <v>0.16087002417437998</v>
      </c>
      <c r="CX18">
        <v>6</v>
      </c>
      <c r="CY18">
        <v>0.5</v>
      </c>
      <c r="CZ18" t="s">
        <v>408</v>
      </c>
      <c r="DA18">
        <v>2</v>
      </c>
      <c r="DB18">
        <v>1678900283.5</v>
      </c>
      <c r="DC18">
        <v>399.96499999999997</v>
      </c>
      <c r="DD18">
        <v>447.13099999999997</v>
      </c>
      <c r="DE18">
        <v>18.802800000000001</v>
      </c>
      <c r="DF18">
        <v>11.081899999999999</v>
      </c>
      <c r="DG18">
        <v>399.94099999999997</v>
      </c>
      <c r="DH18">
        <v>18.642800000000001</v>
      </c>
      <c r="DI18">
        <v>500.19</v>
      </c>
      <c r="DJ18">
        <v>99.886200000000002</v>
      </c>
      <c r="DK18">
        <v>0.100018</v>
      </c>
      <c r="DL18">
        <v>25.0303</v>
      </c>
      <c r="DM18">
        <v>25.0168</v>
      </c>
      <c r="DN18">
        <v>999.9</v>
      </c>
      <c r="DO18">
        <v>0</v>
      </c>
      <c r="DP18">
        <v>0</v>
      </c>
      <c r="DQ18">
        <v>9996.8799999999992</v>
      </c>
      <c r="DR18">
        <v>0</v>
      </c>
      <c r="DS18">
        <v>783.01400000000001</v>
      </c>
      <c r="DT18">
        <v>-47.165799999999997</v>
      </c>
      <c r="DU18">
        <v>407.62900000000002</v>
      </c>
      <c r="DV18">
        <v>452.14100000000002</v>
      </c>
      <c r="DW18">
        <v>7.7209500000000002</v>
      </c>
      <c r="DX18">
        <v>447.13099999999997</v>
      </c>
      <c r="DY18">
        <v>11.081899999999999</v>
      </c>
      <c r="DZ18">
        <v>1.8781399999999999</v>
      </c>
      <c r="EA18">
        <v>1.10693</v>
      </c>
      <c r="EB18">
        <v>16.4528</v>
      </c>
      <c r="EC18">
        <v>8.4053599999999999</v>
      </c>
      <c r="ED18">
        <v>1799.88</v>
      </c>
      <c r="EE18">
        <v>0.97800600000000004</v>
      </c>
      <c r="EF18">
        <v>2.19939E-2</v>
      </c>
      <c r="EG18">
        <v>0</v>
      </c>
      <c r="EH18">
        <v>1190.25</v>
      </c>
      <c r="EI18">
        <v>5.0007000000000001</v>
      </c>
      <c r="EJ18">
        <v>20448.599999999999</v>
      </c>
      <c r="EK18">
        <v>15473</v>
      </c>
      <c r="EL18">
        <v>46.125</v>
      </c>
      <c r="EM18">
        <v>47.875</v>
      </c>
      <c r="EN18">
        <v>47.125</v>
      </c>
      <c r="EO18">
        <v>46.936999999999998</v>
      </c>
      <c r="EP18">
        <v>48.186999999999998</v>
      </c>
      <c r="EQ18">
        <v>1755.4</v>
      </c>
      <c r="ER18">
        <v>39.479999999999997</v>
      </c>
      <c r="ES18">
        <v>0</v>
      </c>
      <c r="ET18">
        <v>1678900283</v>
      </c>
      <c r="EU18">
        <v>0</v>
      </c>
      <c r="EV18">
        <v>1190.1500000000001</v>
      </c>
      <c r="EW18">
        <v>-1.3969230776852499</v>
      </c>
      <c r="EX18">
        <v>-2.3042735691384419</v>
      </c>
      <c r="EY18">
        <v>20449.669230769228</v>
      </c>
      <c r="EZ18">
        <v>15</v>
      </c>
      <c r="FA18">
        <v>1678897366</v>
      </c>
      <c r="FB18" t="s">
        <v>409</v>
      </c>
      <c r="FC18">
        <v>1678897364.5</v>
      </c>
      <c r="FD18">
        <v>1678897366</v>
      </c>
      <c r="FE18">
        <v>5</v>
      </c>
      <c r="FF18">
        <v>-3.2000000000000001E-2</v>
      </c>
      <c r="FG18">
        <v>-3.0000000000000001E-3</v>
      </c>
      <c r="FH18">
        <v>-2E-3</v>
      </c>
      <c r="FI18">
        <v>-1.7999999999999999E-2</v>
      </c>
      <c r="FJ18">
        <v>437</v>
      </c>
      <c r="FK18">
        <v>11</v>
      </c>
      <c r="FL18">
        <v>0.04</v>
      </c>
      <c r="FM18">
        <v>0.01</v>
      </c>
      <c r="FN18">
        <v>-47.228574999999999</v>
      </c>
      <c r="FO18">
        <v>-4.1288555346984931E-2</v>
      </c>
      <c r="FP18">
        <v>2.3666482100219221E-2</v>
      </c>
      <c r="FQ18">
        <v>-1</v>
      </c>
      <c r="FR18">
        <v>7.7192647499999989</v>
      </c>
      <c r="FS18">
        <v>6.1185365853497192E-3</v>
      </c>
      <c r="FT18">
        <v>7.7230495110416041E-4</v>
      </c>
      <c r="FU18">
        <v>-1</v>
      </c>
      <c r="FV18">
        <v>0</v>
      </c>
      <c r="FW18">
        <v>0</v>
      </c>
      <c r="FX18" t="s">
        <v>410</v>
      </c>
      <c r="FY18">
        <v>2.9335800000000001</v>
      </c>
      <c r="FZ18">
        <v>2.7049699999999999</v>
      </c>
      <c r="GA18">
        <v>9.0117900000000001E-2</v>
      </c>
      <c r="GB18">
        <v>9.7734699999999994E-2</v>
      </c>
      <c r="GC18">
        <v>9.8666400000000001E-2</v>
      </c>
      <c r="GD18">
        <v>6.6028299999999998E-2</v>
      </c>
      <c r="GE18">
        <v>33114.6</v>
      </c>
      <c r="GF18">
        <v>28969.8</v>
      </c>
      <c r="GG18">
        <v>31076.6</v>
      </c>
      <c r="GH18">
        <v>27983.599999999999</v>
      </c>
      <c r="GI18">
        <v>38011.800000000003</v>
      </c>
      <c r="GJ18">
        <v>37152.699999999997</v>
      </c>
      <c r="GK18">
        <v>44202.2</v>
      </c>
      <c r="GL18">
        <v>42406.1</v>
      </c>
      <c r="GM18">
        <v>1.58205</v>
      </c>
      <c r="GN18">
        <v>1.7920199999999999</v>
      </c>
      <c r="GO18">
        <v>7.6457899999999995E-2</v>
      </c>
      <c r="GP18">
        <v>0</v>
      </c>
      <c r="GQ18">
        <v>23.761099999999999</v>
      </c>
      <c r="GR18">
        <v>999.9</v>
      </c>
      <c r="GS18">
        <v>35</v>
      </c>
      <c r="GT18">
        <v>29.5</v>
      </c>
      <c r="GU18">
        <v>14.504099999999999</v>
      </c>
      <c r="GV18">
        <v>60.897500000000001</v>
      </c>
      <c r="GW18">
        <v>44.523200000000003</v>
      </c>
      <c r="GX18">
        <v>1</v>
      </c>
      <c r="GY18">
        <v>5.3292699999999998E-2</v>
      </c>
      <c r="GZ18">
        <v>3.2051400000000001</v>
      </c>
      <c r="HA18">
        <v>20.258800000000001</v>
      </c>
      <c r="HB18">
        <v>5.2403500000000003</v>
      </c>
      <c r="HC18">
        <v>12.039899999999999</v>
      </c>
      <c r="HD18">
        <v>5.01675</v>
      </c>
      <c r="HE18">
        <v>3.28803</v>
      </c>
      <c r="HF18">
        <v>6278.1</v>
      </c>
      <c r="HG18">
        <v>9999</v>
      </c>
      <c r="HH18">
        <v>9999</v>
      </c>
      <c r="HI18">
        <v>159.1</v>
      </c>
      <c r="HJ18">
        <v>1.8689</v>
      </c>
      <c r="HK18">
        <v>1.8645099999999999</v>
      </c>
      <c r="HL18">
        <v>1.86921</v>
      </c>
      <c r="HM18">
        <v>1.8672200000000001</v>
      </c>
      <c r="HN18">
        <v>1.8633599999999999</v>
      </c>
      <c r="HO18">
        <v>1.86432</v>
      </c>
      <c r="HP18">
        <v>1.8701300000000001</v>
      </c>
      <c r="HQ18">
        <v>1.8693500000000001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2.4E-2</v>
      </c>
      <c r="IF18">
        <v>0.16</v>
      </c>
      <c r="IG18">
        <v>0.29226381285374231</v>
      </c>
      <c r="IH18">
        <v>-6.1462078757559423E-4</v>
      </c>
      <c r="II18">
        <v>-1.8861989874597051E-7</v>
      </c>
      <c r="IJ18">
        <v>1.1980462299894961E-10</v>
      </c>
      <c r="IK18">
        <v>-3.7785422017825393E-2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48.6</v>
      </c>
      <c r="IT18">
        <v>48.6</v>
      </c>
      <c r="IU18">
        <v>1.1340300000000001</v>
      </c>
      <c r="IV18">
        <v>2.5866699999999998</v>
      </c>
      <c r="IW18">
        <v>1.5490699999999999</v>
      </c>
      <c r="IX18">
        <v>2.3339799999999999</v>
      </c>
      <c r="IY18">
        <v>1.50146</v>
      </c>
      <c r="IZ18">
        <v>2.4011200000000001</v>
      </c>
      <c r="JA18">
        <v>33.580399999999997</v>
      </c>
      <c r="JB18">
        <v>23.956199999999999</v>
      </c>
      <c r="JC18">
        <v>18</v>
      </c>
      <c r="JD18">
        <v>340.18900000000002</v>
      </c>
      <c r="JE18">
        <v>420.95699999999999</v>
      </c>
      <c r="JF18">
        <v>19.794899999999998</v>
      </c>
      <c r="JG18">
        <v>27.9892</v>
      </c>
      <c r="JH18">
        <v>30.0001</v>
      </c>
      <c r="JI18">
        <v>28.101199999999999</v>
      </c>
      <c r="JJ18">
        <v>28.094799999999999</v>
      </c>
      <c r="JK18">
        <v>22.648800000000001</v>
      </c>
      <c r="JL18">
        <v>27.3142</v>
      </c>
      <c r="JM18">
        <v>51.456899999999997</v>
      </c>
      <c r="JN18">
        <v>19.790299999999998</v>
      </c>
      <c r="JO18">
        <v>447.255</v>
      </c>
      <c r="JP18">
        <v>11.116</v>
      </c>
      <c r="JQ18">
        <v>99.401799999999994</v>
      </c>
      <c r="JR18">
        <v>99.209400000000002</v>
      </c>
    </row>
    <row r="19" spans="1:278" x14ac:dyDescent="0.25">
      <c r="A19">
        <v>12</v>
      </c>
      <c r="B19">
        <v>1678900463.5</v>
      </c>
      <c r="C19">
        <v>1980.400000095367</v>
      </c>
      <c r="D19" t="s">
        <v>418</v>
      </c>
      <c r="E19" t="s">
        <v>419</v>
      </c>
      <c r="F19" t="s">
        <v>406</v>
      </c>
      <c r="G19">
        <v>1678900463.5</v>
      </c>
      <c r="H19">
        <f t="shared" si="0"/>
        <v>6.6614131021236504E-3</v>
      </c>
      <c r="I19">
        <f t="shared" si="1"/>
        <v>6.6614131021236505</v>
      </c>
      <c r="J19">
        <f t="shared" si="2"/>
        <v>37.07746092622903</v>
      </c>
      <c r="K19">
        <f t="shared" si="3"/>
        <v>400.03895797959359</v>
      </c>
      <c r="L19">
        <f t="shared" si="4"/>
        <v>276.0812626545756</v>
      </c>
      <c r="M19">
        <f t="shared" si="5"/>
        <v>27.601420638101445</v>
      </c>
      <c r="N19">
        <f t="shared" si="6"/>
        <v>39.994179411724573</v>
      </c>
      <c r="O19">
        <f t="shared" si="7"/>
        <v>0.5679275546152216</v>
      </c>
      <c r="P19">
        <f t="shared" si="8"/>
        <v>2.2553384127008114</v>
      </c>
      <c r="Q19">
        <f t="shared" si="9"/>
        <v>0.49884325247575301</v>
      </c>
      <c r="R19">
        <f t="shared" si="10"/>
        <v>0.3172809793799295</v>
      </c>
      <c r="S19">
        <f t="shared" si="11"/>
        <v>289.58823511111149</v>
      </c>
      <c r="T19">
        <f t="shared" si="12"/>
        <v>24.983869684816259</v>
      </c>
      <c r="U19">
        <f t="shared" si="13"/>
        <v>24.983869684816259</v>
      </c>
      <c r="V19">
        <f t="shared" si="14"/>
        <v>3.1766210589513162</v>
      </c>
      <c r="W19">
        <f t="shared" si="15"/>
        <v>58.924045883433266</v>
      </c>
      <c r="X19">
        <f t="shared" si="16"/>
        <v>1.87530440415664</v>
      </c>
      <c r="Y19">
        <f t="shared" si="17"/>
        <v>3.1825791593918531</v>
      </c>
      <c r="Z19">
        <f t="shared" si="18"/>
        <v>1.3013166547946762</v>
      </c>
      <c r="AA19">
        <f t="shared" si="19"/>
        <v>-293.76831780365296</v>
      </c>
      <c r="AB19">
        <f t="shared" si="20"/>
        <v>3.8216058787381058</v>
      </c>
      <c r="AC19">
        <f t="shared" si="21"/>
        <v>0.35842010741753255</v>
      </c>
      <c r="AD19">
        <f t="shared" si="22"/>
        <v>-5.6706385825666672E-5</v>
      </c>
      <c r="AE19">
        <v>128</v>
      </c>
      <c r="AF19">
        <v>26</v>
      </c>
      <c r="AG19">
        <f t="shared" si="23"/>
        <v>1.0048485932022457</v>
      </c>
      <c r="AH19">
        <f t="shared" si="24"/>
        <v>0.48485932022457323</v>
      </c>
      <c r="AI19">
        <f t="shared" si="25"/>
        <v>53054.820053913914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1513.3019995394361</v>
      </c>
      <c r="AW19">
        <f t="shared" si="29"/>
        <v>37.07746092622903</v>
      </c>
      <c r="AX19" t="e">
        <f t="shared" si="30"/>
        <v>#DIV/0!</v>
      </c>
      <c r="AY19">
        <f t="shared" si="31"/>
        <v>2.4501032138669825E-2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1800.14</v>
      </c>
      <c r="CU19">
        <f t="shared" si="43"/>
        <v>1513.3019995394361</v>
      </c>
      <c r="CV19">
        <f t="shared" si="44"/>
        <v>0.84065794857035347</v>
      </c>
      <c r="CW19">
        <f t="shared" si="45"/>
        <v>0.16086984074078209</v>
      </c>
      <c r="CX19">
        <v>6</v>
      </c>
      <c r="CY19">
        <v>0.5</v>
      </c>
      <c r="CZ19" t="s">
        <v>408</v>
      </c>
      <c r="DA19">
        <v>2</v>
      </c>
      <c r="DB19">
        <v>1678900463.5</v>
      </c>
      <c r="DC19">
        <v>400.03899999999999</v>
      </c>
      <c r="DD19">
        <v>447.50299999999999</v>
      </c>
      <c r="DE19">
        <v>18.7576</v>
      </c>
      <c r="DF19">
        <v>10.9544</v>
      </c>
      <c r="DG19">
        <v>400.01499999999999</v>
      </c>
      <c r="DH19">
        <v>18.5989</v>
      </c>
      <c r="DI19">
        <v>500.12700000000001</v>
      </c>
      <c r="DJ19">
        <v>99.875799999999998</v>
      </c>
      <c r="DK19">
        <v>9.9911399999999997E-2</v>
      </c>
      <c r="DL19">
        <v>25.0153</v>
      </c>
      <c r="DM19">
        <v>25.003599999999999</v>
      </c>
      <c r="DN19">
        <v>999.9</v>
      </c>
      <c r="DO19">
        <v>0</v>
      </c>
      <c r="DP19">
        <v>0</v>
      </c>
      <c r="DQ19">
        <v>9978.75</v>
      </c>
      <c r="DR19">
        <v>0</v>
      </c>
      <c r="DS19">
        <v>787.63099999999997</v>
      </c>
      <c r="DT19">
        <v>-47.463799999999999</v>
      </c>
      <c r="DU19">
        <v>407.68599999999998</v>
      </c>
      <c r="DV19">
        <v>452.459</v>
      </c>
      <c r="DW19">
        <v>7.80328</v>
      </c>
      <c r="DX19">
        <v>447.50299999999999</v>
      </c>
      <c r="DY19">
        <v>10.9544</v>
      </c>
      <c r="DZ19">
        <v>1.8734299999999999</v>
      </c>
      <c r="EA19">
        <v>1.0940799999999999</v>
      </c>
      <c r="EB19">
        <v>16.413399999999999</v>
      </c>
      <c r="EC19">
        <v>8.2333099999999995</v>
      </c>
      <c r="ED19">
        <v>1800.14</v>
      </c>
      <c r="EE19">
        <v>0.97801000000000005</v>
      </c>
      <c r="EF19">
        <v>2.19904E-2</v>
      </c>
      <c r="EG19">
        <v>0</v>
      </c>
      <c r="EH19">
        <v>1189.97</v>
      </c>
      <c r="EI19">
        <v>5.0007000000000001</v>
      </c>
      <c r="EJ19">
        <v>20444.3</v>
      </c>
      <c r="EK19">
        <v>15475.3</v>
      </c>
      <c r="EL19">
        <v>46.25</v>
      </c>
      <c r="EM19">
        <v>47.936999999999998</v>
      </c>
      <c r="EN19">
        <v>47.25</v>
      </c>
      <c r="EO19">
        <v>46.936999999999998</v>
      </c>
      <c r="EP19">
        <v>48.436999999999998</v>
      </c>
      <c r="EQ19">
        <v>1755.66</v>
      </c>
      <c r="ER19">
        <v>39.479999999999997</v>
      </c>
      <c r="ES19">
        <v>0</v>
      </c>
      <c r="ET19">
        <v>1678900463</v>
      </c>
      <c r="EU19">
        <v>0</v>
      </c>
      <c r="EV19">
        <v>1189.458846153846</v>
      </c>
      <c r="EW19">
        <v>0.57128205076667404</v>
      </c>
      <c r="EX19">
        <v>-3.9247863015490392</v>
      </c>
      <c r="EY19">
        <v>20442.707692307689</v>
      </c>
      <c r="EZ19">
        <v>15</v>
      </c>
      <c r="FA19">
        <v>1678897366</v>
      </c>
      <c r="FB19" t="s">
        <v>409</v>
      </c>
      <c r="FC19">
        <v>1678897364.5</v>
      </c>
      <c r="FD19">
        <v>1678897366</v>
      </c>
      <c r="FE19">
        <v>5</v>
      </c>
      <c r="FF19">
        <v>-3.2000000000000001E-2</v>
      </c>
      <c r="FG19">
        <v>-3.0000000000000001E-3</v>
      </c>
      <c r="FH19">
        <v>-2E-3</v>
      </c>
      <c r="FI19">
        <v>-1.7999999999999999E-2</v>
      </c>
      <c r="FJ19">
        <v>437</v>
      </c>
      <c r="FK19">
        <v>11</v>
      </c>
      <c r="FL19">
        <v>0.04</v>
      </c>
      <c r="FM19">
        <v>0.01</v>
      </c>
      <c r="FN19">
        <v>-47.524132499999993</v>
      </c>
      <c r="FO19">
        <v>-0.41836435272043793</v>
      </c>
      <c r="FP19">
        <v>6.0718474896443067E-2</v>
      </c>
      <c r="FQ19">
        <v>-1</v>
      </c>
      <c r="FR19">
        <v>7.8053682500000008</v>
      </c>
      <c r="FS19">
        <v>-4.2626904315204772E-2</v>
      </c>
      <c r="FT19">
        <v>5.1759476849655376E-3</v>
      </c>
      <c r="FU19">
        <v>-1</v>
      </c>
      <c r="FV19">
        <v>0</v>
      </c>
      <c r="FW19">
        <v>0</v>
      </c>
      <c r="FX19" t="s">
        <v>410</v>
      </c>
      <c r="FY19">
        <v>2.93337</v>
      </c>
      <c r="FZ19">
        <v>2.70486</v>
      </c>
      <c r="GA19">
        <v>9.0109700000000001E-2</v>
      </c>
      <c r="GB19">
        <v>9.7771899999999995E-2</v>
      </c>
      <c r="GC19">
        <v>9.8477499999999996E-2</v>
      </c>
      <c r="GD19">
        <v>6.5436800000000003E-2</v>
      </c>
      <c r="GE19">
        <v>33114.9</v>
      </c>
      <c r="GF19">
        <v>28969</v>
      </c>
      <c r="GG19">
        <v>31076.7</v>
      </c>
      <c r="GH19">
        <v>27984.1</v>
      </c>
      <c r="GI19">
        <v>38019.800000000003</v>
      </c>
      <c r="GJ19">
        <v>37177.1</v>
      </c>
      <c r="GK19">
        <v>44202.1</v>
      </c>
      <c r="GL19">
        <v>42407</v>
      </c>
      <c r="GM19">
        <v>1.58205</v>
      </c>
      <c r="GN19">
        <v>1.79105</v>
      </c>
      <c r="GO19">
        <v>7.2456900000000005E-2</v>
      </c>
      <c r="GP19">
        <v>0</v>
      </c>
      <c r="GQ19">
        <v>23.813700000000001</v>
      </c>
      <c r="GR19">
        <v>999.9</v>
      </c>
      <c r="GS19">
        <v>34.799999999999997</v>
      </c>
      <c r="GT19">
        <v>29.5</v>
      </c>
      <c r="GU19">
        <v>14.425000000000001</v>
      </c>
      <c r="GV19">
        <v>60.237499999999997</v>
      </c>
      <c r="GW19">
        <v>44.963900000000002</v>
      </c>
      <c r="GX19">
        <v>1</v>
      </c>
      <c r="GY19">
        <v>5.5790100000000002E-2</v>
      </c>
      <c r="GZ19">
        <v>3.1707900000000002</v>
      </c>
      <c r="HA19">
        <v>20.2591</v>
      </c>
      <c r="HB19">
        <v>5.2401999999999997</v>
      </c>
      <c r="HC19">
        <v>12.039899999999999</v>
      </c>
      <c r="HD19">
        <v>5.0168999999999997</v>
      </c>
      <c r="HE19">
        <v>3.2879999999999998</v>
      </c>
      <c r="HF19">
        <v>6281.7</v>
      </c>
      <c r="HG19">
        <v>9999</v>
      </c>
      <c r="HH19">
        <v>9999</v>
      </c>
      <c r="HI19">
        <v>159.19999999999999</v>
      </c>
      <c r="HJ19">
        <v>1.8689</v>
      </c>
      <c r="HK19">
        <v>1.86456</v>
      </c>
      <c r="HL19">
        <v>1.8692</v>
      </c>
      <c r="HM19">
        <v>1.8672200000000001</v>
      </c>
      <c r="HN19">
        <v>1.86337</v>
      </c>
      <c r="HO19">
        <v>1.86432</v>
      </c>
      <c r="HP19">
        <v>1.8701300000000001</v>
      </c>
      <c r="HQ19">
        <v>1.8693500000000001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2.4E-2</v>
      </c>
      <c r="IF19">
        <v>0.15870000000000001</v>
      </c>
      <c r="IG19">
        <v>0.29226381285374231</v>
      </c>
      <c r="IH19">
        <v>-6.1462078757559423E-4</v>
      </c>
      <c r="II19">
        <v>-1.8861989874597051E-7</v>
      </c>
      <c r="IJ19">
        <v>1.1980462299894961E-10</v>
      </c>
      <c r="IK19">
        <v>-3.7785422017825393E-2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51.6</v>
      </c>
      <c r="IT19">
        <v>51.6</v>
      </c>
      <c r="IU19">
        <v>1.1340300000000001</v>
      </c>
      <c r="IV19">
        <v>2.5927699999999998</v>
      </c>
      <c r="IW19">
        <v>1.5490699999999999</v>
      </c>
      <c r="IX19">
        <v>2.3339799999999999</v>
      </c>
      <c r="IY19">
        <v>1.50146</v>
      </c>
      <c r="IZ19">
        <v>2.32056</v>
      </c>
      <c r="JA19">
        <v>33.602899999999998</v>
      </c>
      <c r="JB19">
        <v>23.947399999999998</v>
      </c>
      <c r="JC19">
        <v>18</v>
      </c>
      <c r="JD19">
        <v>340.459</v>
      </c>
      <c r="JE19">
        <v>420.733</v>
      </c>
      <c r="JF19">
        <v>19.743099999999998</v>
      </c>
      <c r="JG19">
        <v>28.036999999999999</v>
      </c>
      <c r="JH19">
        <v>30.0001</v>
      </c>
      <c r="JI19">
        <v>28.151399999999999</v>
      </c>
      <c r="JJ19">
        <v>28.146999999999998</v>
      </c>
      <c r="JK19">
        <v>22.653600000000001</v>
      </c>
      <c r="JL19">
        <v>27.631399999999999</v>
      </c>
      <c r="JM19">
        <v>51.086399999999998</v>
      </c>
      <c r="JN19">
        <v>19.741299999999999</v>
      </c>
      <c r="JO19">
        <v>447.50200000000001</v>
      </c>
      <c r="JP19">
        <v>10.9918</v>
      </c>
      <c r="JQ19">
        <v>99.401899999999998</v>
      </c>
      <c r="JR19">
        <v>99.211500000000001</v>
      </c>
    </row>
    <row r="20" spans="1:278" x14ac:dyDescent="0.25">
      <c r="A20">
        <v>13</v>
      </c>
      <c r="B20">
        <v>1678900643.5</v>
      </c>
      <c r="C20">
        <v>2160.400000095367</v>
      </c>
      <c r="D20" t="s">
        <v>420</v>
      </c>
      <c r="E20" t="s">
        <v>421</v>
      </c>
      <c r="F20" t="s">
        <v>406</v>
      </c>
      <c r="G20">
        <v>1678900643.5</v>
      </c>
      <c r="H20">
        <f t="shared" si="0"/>
        <v>6.6706852855306243E-3</v>
      </c>
      <c r="I20">
        <f t="shared" si="1"/>
        <v>6.6706852855306247</v>
      </c>
      <c r="J20">
        <f t="shared" si="2"/>
        <v>37.386682723744883</v>
      </c>
      <c r="K20">
        <f t="shared" si="3"/>
        <v>399.96695765193397</v>
      </c>
      <c r="L20">
        <f t="shared" si="4"/>
        <v>275.39388628425939</v>
      </c>
      <c r="M20">
        <f t="shared" si="5"/>
        <v>27.530014165458045</v>
      </c>
      <c r="N20">
        <f t="shared" si="6"/>
        <v>39.983080809961528</v>
      </c>
      <c r="O20">
        <f t="shared" si="7"/>
        <v>0.56975840332371996</v>
      </c>
      <c r="P20">
        <f t="shared" si="8"/>
        <v>2.2556685196855417</v>
      </c>
      <c r="Q20">
        <f t="shared" si="9"/>
        <v>0.50026586648104221</v>
      </c>
      <c r="R20">
        <f t="shared" si="10"/>
        <v>0.31820073239412172</v>
      </c>
      <c r="S20">
        <f t="shared" si="11"/>
        <v>289.53716311095343</v>
      </c>
      <c r="T20">
        <f t="shared" si="12"/>
        <v>24.974015575851453</v>
      </c>
      <c r="U20">
        <f t="shared" si="13"/>
        <v>24.974015575851453</v>
      </c>
      <c r="V20">
        <f t="shared" si="14"/>
        <v>3.1747550689775528</v>
      </c>
      <c r="W20">
        <f t="shared" si="15"/>
        <v>58.951151062652748</v>
      </c>
      <c r="X20">
        <f t="shared" si="16"/>
        <v>1.8754513752118198</v>
      </c>
      <c r="Y20">
        <f t="shared" si="17"/>
        <v>3.1813651496280491</v>
      </c>
      <c r="Z20">
        <f t="shared" si="18"/>
        <v>1.299303693765733</v>
      </c>
      <c r="AA20">
        <f t="shared" si="19"/>
        <v>-294.17722109190055</v>
      </c>
      <c r="AB20">
        <f t="shared" si="20"/>
        <v>4.2422111411093866</v>
      </c>
      <c r="AC20">
        <f t="shared" si="21"/>
        <v>0.39777698835857239</v>
      </c>
      <c r="AD20">
        <f t="shared" si="22"/>
        <v>-6.9851479132410077E-5</v>
      </c>
      <c r="AE20">
        <v>128</v>
      </c>
      <c r="AF20">
        <v>26</v>
      </c>
      <c r="AG20">
        <f t="shared" si="23"/>
        <v>1.0048475005293405</v>
      </c>
      <c r="AH20">
        <f t="shared" si="24"/>
        <v>0.48475005293404649</v>
      </c>
      <c r="AI20">
        <f t="shared" si="25"/>
        <v>53066.721412098406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1513.0331995393542</v>
      </c>
      <c r="AW20">
        <f t="shared" si="29"/>
        <v>37.386682723744883</v>
      </c>
      <c r="AX20" t="e">
        <f t="shared" si="30"/>
        <v>#DIV/0!</v>
      </c>
      <c r="AY20">
        <f t="shared" si="31"/>
        <v>2.4709757019956553E-2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1799.82</v>
      </c>
      <c r="CU20">
        <f t="shared" si="43"/>
        <v>1513.0331995393542</v>
      </c>
      <c r="CV20">
        <f t="shared" si="44"/>
        <v>0.84065806555064071</v>
      </c>
      <c r="CW20">
        <f t="shared" si="45"/>
        <v>0.16087006651273653</v>
      </c>
      <c r="CX20">
        <v>6</v>
      </c>
      <c r="CY20">
        <v>0.5</v>
      </c>
      <c r="CZ20" t="s">
        <v>408</v>
      </c>
      <c r="DA20">
        <v>2</v>
      </c>
      <c r="DB20">
        <v>1678900643.5</v>
      </c>
      <c r="DC20">
        <v>399.96699999999998</v>
      </c>
      <c r="DD20">
        <v>447.80200000000002</v>
      </c>
      <c r="DE20">
        <v>18.760899999999999</v>
      </c>
      <c r="DF20">
        <v>10.9472</v>
      </c>
      <c r="DG20">
        <v>399.94299999999998</v>
      </c>
      <c r="DH20">
        <v>18.602</v>
      </c>
      <c r="DI20">
        <v>500.149</v>
      </c>
      <c r="DJ20">
        <v>99.866</v>
      </c>
      <c r="DK20">
        <v>9.9959800000000001E-2</v>
      </c>
      <c r="DL20">
        <v>25.008900000000001</v>
      </c>
      <c r="DM20">
        <v>24.9894</v>
      </c>
      <c r="DN20">
        <v>999.9</v>
      </c>
      <c r="DO20">
        <v>0</v>
      </c>
      <c r="DP20">
        <v>0</v>
      </c>
      <c r="DQ20">
        <v>9981.8799999999992</v>
      </c>
      <c r="DR20">
        <v>0</v>
      </c>
      <c r="DS20">
        <v>769.779</v>
      </c>
      <c r="DT20">
        <v>-47.834400000000002</v>
      </c>
      <c r="DU20">
        <v>407.61399999999998</v>
      </c>
      <c r="DV20">
        <v>452.75799999999998</v>
      </c>
      <c r="DW20">
        <v>7.8136799999999997</v>
      </c>
      <c r="DX20">
        <v>447.80200000000002</v>
      </c>
      <c r="DY20">
        <v>10.9472</v>
      </c>
      <c r="DZ20">
        <v>1.87357</v>
      </c>
      <c r="EA20">
        <v>1.0932500000000001</v>
      </c>
      <c r="EB20">
        <v>16.4145</v>
      </c>
      <c r="EC20">
        <v>8.2222399999999993</v>
      </c>
      <c r="ED20">
        <v>1799.82</v>
      </c>
      <c r="EE20">
        <v>0.97800600000000004</v>
      </c>
      <c r="EF20">
        <v>2.19939E-2</v>
      </c>
      <c r="EG20">
        <v>0</v>
      </c>
      <c r="EH20">
        <v>1188.19</v>
      </c>
      <c r="EI20">
        <v>5.0007000000000001</v>
      </c>
      <c r="EJ20">
        <v>20420.3</v>
      </c>
      <c r="EK20">
        <v>15472.5</v>
      </c>
      <c r="EL20">
        <v>46.375</v>
      </c>
      <c r="EM20">
        <v>48</v>
      </c>
      <c r="EN20">
        <v>47.25</v>
      </c>
      <c r="EO20">
        <v>46.936999999999998</v>
      </c>
      <c r="EP20">
        <v>48.436999999999998</v>
      </c>
      <c r="EQ20">
        <v>1755.34</v>
      </c>
      <c r="ER20">
        <v>39.479999999999997</v>
      </c>
      <c r="ES20">
        <v>0</v>
      </c>
      <c r="ET20">
        <v>1678900643</v>
      </c>
      <c r="EU20">
        <v>0</v>
      </c>
      <c r="EV20">
        <v>1188.402692307692</v>
      </c>
      <c r="EW20">
        <v>0.1965811960500165</v>
      </c>
      <c r="EX20">
        <v>-9.4974359297012168</v>
      </c>
      <c r="EY20">
        <v>20423.946153846158</v>
      </c>
      <c r="EZ20">
        <v>15</v>
      </c>
      <c r="FA20">
        <v>1678897366</v>
      </c>
      <c r="FB20" t="s">
        <v>409</v>
      </c>
      <c r="FC20">
        <v>1678897364.5</v>
      </c>
      <c r="FD20">
        <v>1678897366</v>
      </c>
      <c r="FE20">
        <v>5</v>
      </c>
      <c r="FF20">
        <v>-3.2000000000000001E-2</v>
      </c>
      <c r="FG20">
        <v>-3.0000000000000001E-3</v>
      </c>
      <c r="FH20">
        <v>-2E-3</v>
      </c>
      <c r="FI20">
        <v>-1.7999999999999999E-2</v>
      </c>
      <c r="FJ20">
        <v>437</v>
      </c>
      <c r="FK20">
        <v>11</v>
      </c>
      <c r="FL20">
        <v>0.04</v>
      </c>
      <c r="FM20">
        <v>0.01</v>
      </c>
      <c r="FN20">
        <v>-47.816744999999997</v>
      </c>
      <c r="FO20">
        <v>-8.413958724193292E-2</v>
      </c>
      <c r="FP20">
        <v>2.3070640975057729E-2</v>
      </c>
      <c r="FQ20">
        <v>-1</v>
      </c>
      <c r="FR20">
        <v>7.8258774999999989</v>
      </c>
      <c r="FS20">
        <v>-1.5919924953079419E-2</v>
      </c>
      <c r="FT20">
        <v>4.0326602571999354E-3</v>
      </c>
      <c r="FU20">
        <v>-1</v>
      </c>
      <c r="FV20">
        <v>0</v>
      </c>
      <c r="FW20">
        <v>0</v>
      </c>
      <c r="FX20" t="s">
        <v>410</v>
      </c>
      <c r="FY20">
        <v>2.9334099999999999</v>
      </c>
      <c r="FZ20">
        <v>2.7049099999999999</v>
      </c>
      <c r="GA20">
        <v>9.0084300000000006E-2</v>
      </c>
      <c r="GB20">
        <v>9.7807000000000005E-2</v>
      </c>
      <c r="GC20">
        <v>9.8475599999999996E-2</v>
      </c>
      <c r="GD20">
        <v>6.5394900000000006E-2</v>
      </c>
      <c r="GE20">
        <v>33116.5</v>
      </c>
      <c r="GF20">
        <v>28968.5</v>
      </c>
      <c r="GG20">
        <v>31077.4</v>
      </c>
      <c r="GH20">
        <v>27984.799999999999</v>
      </c>
      <c r="GI20">
        <v>38020.9</v>
      </c>
      <c r="GJ20">
        <v>37179.9</v>
      </c>
      <c r="GK20">
        <v>44203.3</v>
      </c>
      <c r="GL20">
        <v>42408.4</v>
      </c>
      <c r="GM20">
        <v>1.5819000000000001</v>
      </c>
      <c r="GN20">
        <v>1.7904800000000001</v>
      </c>
      <c r="GO20">
        <v>7.1607500000000004E-2</v>
      </c>
      <c r="GP20">
        <v>0</v>
      </c>
      <c r="GQ20">
        <v>23.813400000000001</v>
      </c>
      <c r="GR20">
        <v>999.9</v>
      </c>
      <c r="GS20">
        <v>34.5</v>
      </c>
      <c r="GT20">
        <v>29.5</v>
      </c>
      <c r="GU20">
        <v>14.3</v>
      </c>
      <c r="GV20">
        <v>60.657499999999999</v>
      </c>
      <c r="GW20">
        <v>44.378999999999998</v>
      </c>
      <c r="GX20">
        <v>1</v>
      </c>
      <c r="GY20">
        <v>5.5147399999999999E-2</v>
      </c>
      <c r="GZ20">
        <v>3.0613199999999998</v>
      </c>
      <c r="HA20">
        <v>20.260999999999999</v>
      </c>
      <c r="HB20">
        <v>5.2408000000000001</v>
      </c>
      <c r="HC20">
        <v>12.039899999999999</v>
      </c>
      <c r="HD20">
        <v>5.0173500000000004</v>
      </c>
      <c r="HE20">
        <v>3.28803</v>
      </c>
      <c r="HF20">
        <v>6285.3</v>
      </c>
      <c r="HG20">
        <v>9999</v>
      </c>
      <c r="HH20">
        <v>9999</v>
      </c>
      <c r="HI20">
        <v>159.19999999999999</v>
      </c>
      <c r="HJ20">
        <v>1.8688899999999999</v>
      </c>
      <c r="HK20">
        <v>1.8645400000000001</v>
      </c>
      <c r="HL20">
        <v>1.8692</v>
      </c>
      <c r="HM20">
        <v>1.8672</v>
      </c>
      <c r="HN20">
        <v>1.8633200000000001</v>
      </c>
      <c r="HO20">
        <v>1.86432</v>
      </c>
      <c r="HP20">
        <v>1.87012</v>
      </c>
      <c r="HQ20">
        <v>1.8693500000000001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2.4E-2</v>
      </c>
      <c r="IF20">
        <v>0.15890000000000001</v>
      </c>
      <c r="IG20">
        <v>0.29226381285374231</v>
      </c>
      <c r="IH20">
        <v>-6.1462078757559423E-4</v>
      </c>
      <c r="II20">
        <v>-1.8861989874597051E-7</v>
      </c>
      <c r="IJ20">
        <v>1.1980462299894961E-10</v>
      </c>
      <c r="IK20">
        <v>-3.7785422017825393E-2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54.6</v>
      </c>
      <c r="IT20">
        <v>54.6</v>
      </c>
      <c r="IU20">
        <v>1.1340300000000001</v>
      </c>
      <c r="IV20">
        <v>2.5878899999999998</v>
      </c>
      <c r="IW20">
        <v>1.5490699999999999</v>
      </c>
      <c r="IX20">
        <v>2.3339799999999999</v>
      </c>
      <c r="IY20">
        <v>1.50146</v>
      </c>
      <c r="IZ20">
        <v>2.4047900000000002</v>
      </c>
      <c r="JA20">
        <v>33.625399999999999</v>
      </c>
      <c r="JB20">
        <v>23.9649</v>
      </c>
      <c r="JC20">
        <v>18</v>
      </c>
      <c r="JD20">
        <v>340.488</v>
      </c>
      <c r="JE20">
        <v>420.51</v>
      </c>
      <c r="JF20">
        <v>19.782800000000002</v>
      </c>
      <c r="JG20">
        <v>28.046500000000002</v>
      </c>
      <c r="JH20">
        <v>30.0001</v>
      </c>
      <c r="JI20">
        <v>28.170500000000001</v>
      </c>
      <c r="JJ20">
        <v>28.166</v>
      </c>
      <c r="JK20">
        <v>22.669</v>
      </c>
      <c r="JL20">
        <v>26.4511</v>
      </c>
      <c r="JM20">
        <v>50.716000000000001</v>
      </c>
      <c r="JN20">
        <v>19.789400000000001</v>
      </c>
      <c r="JO20">
        <v>447.79</v>
      </c>
      <c r="JP20">
        <v>10.9918</v>
      </c>
      <c r="JQ20">
        <v>99.404399999999995</v>
      </c>
      <c r="JR20">
        <v>99.214299999999994</v>
      </c>
    </row>
    <row r="21" spans="1:278" x14ac:dyDescent="0.25">
      <c r="A21">
        <v>14</v>
      </c>
      <c r="B21">
        <v>1678900823.5</v>
      </c>
      <c r="C21">
        <v>2340.400000095367</v>
      </c>
      <c r="D21" t="s">
        <v>422</v>
      </c>
      <c r="E21" t="s">
        <v>423</v>
      </c>
      <c r="F21" t="s">
        <v>406</v>
      </c>
      <c r="G21">
        <v>1678900823.5</v>
      </c>
      <c r="H21">
        <f t="shared" si="0"/>
        <v>6.6660920944949147E-3</v>
      </c>
      <c r="I21">
        <f t="shared" si="1"/>
        <v>6.6660920944949149</v>
      </c>
      <c r="J21">
        <f t="shared" si="2"/>
        <v>37.625415810374321</v>
      </c>
      <c r="K21">
        <f t="shared" si="3"/>
        <v>399.96895752739857</v>
      </c>
      <c r="L21">
        <f t="shared" si="4"/>
        <v>274.16001623616245</v>
      </c>
      <c r="M21">
        <f t="shared" si="5"/>
        <v>27.404748177429802</v>
      </c>
      <c r="N21">
        <f t="shared" si="6"/>
        <v>39.980478226940235</v>
      </c>
      <c r="O21">
        <f t="shared" si="7"/>
        <v>0.56713200037188316</v>
      </c>
      <c r="P21">
        <f t="shared" si="8"/>
        <v>2.258338895975244</v>
      </c>
      <c r="Q21">
        <f t="shared" si="9"/>
        <v>0.49830829660717452</v>
      </c>
      <c r="R21">
        <f t="shared" si="10"/>
        <v>0.31692754356314923</v>
      </c>
      <c r="S21">
        <f t="shared" si="11"/>
        <v>289.59142711112139</v>
      </c>
      <c r="T21">
        <f t="shared" si="12"/>
        <v>24.991982485294137</v>
      </c>
      <c r="U21">
        <f t="shared" si="13"/>
        <v>24.991982485294137</v>
      </c>
      <c r="V21">
        <f t="shared" si="14"/>
        <v>3.1781580312171811</v>
      </c>
      <c r="W21">
        <f t="shared" si="15"/>
        <v>58.873244625563736</v>
      </c>
      <c r="X21">
        <f t="shared" si="16"/>
        <v>1.8747601512009</v>
      </c>
      <c r="Y21">
        <f t="shared" si="17"/>
        <v>3.1844009330969474</v>
      </c>
      <c r="Z21">
        <f t="shared" si="18"/>
        <v>1.3033978800162811</v>
      </c>
      <c r="AA21">
        <f t="shared" si="19"/>
        <v>-293.97466136722574</v>
      </c>
      <c r="AB21">
        <f t="shared" si="20"/>
        <v>4.0077589826944449</v>
      </c>
      <c r="AC21">
        <f t="shared" si="21"/>
        <v>0.37541306986866146</v>
      </c>
      <c r="AD21">
        <f t="shared" si="22"/>
        <v>-6.2203541228988968E-5</v>
      </c>
      <c r="AE21">
        <v>128</v>
      </c>
      <c r="AF21">
        <v>26</v>
      </c>
      <c r="AG21">
        <f t="shared" si="23"/>
        <v>1.0048396396681529</v>
      </c>
      <c r="AH21">
        <f t="shared" si="24"/>
        <v>0.48396396681529286</v>
      </c>
      <c r="AI21">
        <f t="shared" si="25"/>
        <v>53152.5000606549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1513.3187995394412</v>
      </c>
      <c r="AW21">
        <f t="shared" si="29"/>
        <v>37.625415810374321</v>
      </c>
      <c r="AX21" t="e">
        <f t="shared" si="30"/>
        <v>#DIV/0!</v>
      </c>
      <c r="AY21">
        <f t="shared" si="31"/>
        <v>2.4862848344859738E-2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1800.16</v>
      </c>
      <c r="CU21">
        <f t="shared" si="43"/>
        <v>1513.3187995394412</v>
      </c>
      <c r="CV21">
        <f t="shared" si="44"/>
        <v>0.84065794126046633</v>
      </c>
      <c r="CW21">
        <f t="shared" si="45"/>
        <v>0.16086982663270008</v>
      </c>
      <c r="CX21">
        <v>6</v>
      </c>
      <c r="CY21">
        <v>0.5</v>
      </c>
      <c r="CZ21" t="s">
        <v>408</v>
      </c>
      <c r="DA21">
        <v>2</v>
      </c>
      <c r="DB21">
        <v>1678900823.5</v>
      </c>
      <c r="DC21">
        <v>399.96899999999999</v>
      </c>
      <c r="DD21">
        <v>448.07900000000001</v>
      </c>
      <c r="DE21">
        <v>18.755299999999998</v>
      </c>
      <c r="DF21">
        <v>10.9482</v>
      </c>
      <c r="DG21">
        <v>399.94499999999999</v>
      </c>
      <c r="DH21">
        <v>18.596599999999999</v>
      </c>
      <c r="DI21">
        <v>500.23399999999998</v>
      </c>
      <c r="DJ21">
        <v>99.858900000000006</v>
      </c>
      <c r="DK21">
        <v>0.100053</v>
      </c>
      <c r="DL21">
        <v>25.024899999999999</v>
      </c>
      <c r="DM21">
        <v>24.9954</v>
      </c>
      <c r="DN21">
        <v>999.9</v>
      </c>
      <c r="DO21">
        <v>0</v>
      </c>
      <c r="DP21">
        <v>0</v>
      </c>
      <c r="DQ21">
        <v>10000</v>
      </c>
      <c r="DR21">
        <v>0</v>
      </c>
      <c r="DS21">
        <v>769.48500000000001</v>
      </c>
      <c r="DT21">
        <v>-48.110399999999998</v>
      </c>
      <c r="DU21">
        <v>407.61399999999998</v>
      </c>
      <c r="DV21">
        <v>453.03899999999999</v>
      </c>
      <c r="DW21">
        <v>7.8070700000000004</v>
      </c>
      <c r="DX21">
        <v>448.07900000000001</v>
      </c>
      <c r="DY21">
        <v>10.9482</v>
      </c>
      <c r="DZ21">
        <v>1.8728800000000001</v>
      </c>
      <c r="EA21">
        <v>1.09328</v>
      </c>
      <c r="EB21">
        <v>16.4087</v>
      </c>
      <c r="EC21">
        <v>8.2225800000000007</v>
      </c>
      <c r="ED21">
        <v>1800.16</v>
      </c>
      <c r="EE21">
        <v>0.97800900000000002</v>
      </c>
      <c r="EF21">
        <v>2.19905E-2</v>
      </c>
      <c r="EG21">
        <v>0</v>
      </c>
      <c r="EH21">
        <v>1187.69</v>
      </c>
      <c r="EI21">
        <v>5.0007000000000001</v>
      </c>
      <c r="EJ21">
        <v>20412</v>
      </c>
      <c r="EK21">
        <v>15475.4</v>
      </c>
      <c r="EL21">
        <v>46.311999999999998</v>
      </c>
      <c r="EM21">
        <v>48</v>
      </c>
      <c r="EN21">
        <v>47.25</v>
      </c>
      <c r="EO21">
        <v>46.936999999999998</v>
      </c>
      <c r="EP21">
        <v>48.436999999999998</v>
      </c>
      <c r="EQ21">
        <v>1755.68</v>
      </c>
      <c r="ER21">
        <v>39.479999999999997</v>
      </c>
      <c r="ES21">
        <v>0</v>
      </c>
      <c r="ET21">
        <v>1678900822.4000001</v>
      </c>
      <c r="EU21">
        <v>0</v>
      </c>
      <c r="EV21">
        <v>1187.5568000000001</v>
      </c>
      <c r="EW21">
        <v>1.0553846004243881</v>
      </c>
      <c r="EX21">
        <v>-1.9076923647619159</v>
      </c>
      <c r="EY21">
        <v>20410.144</v>
      </c>
      <c r="EZ21">
        <v>15</v>
      </c>
      <c r="FA21">
        <v>1678897366</v>
      </c>
      <c r="FB21" t="s">
        <v>409</v>
      </c>
      <c r="FC21">
        <v>1678897364.5</v>
      </c>
      <c r="FD21">
        <v>1678897366</v>
      </c>
      <c r="FE21">
        <v>5</v>
      </c>
      <c r="FF21">
        <v>-3.2000000000000001E-2</v>
      </c>
      <c r="FG21">
        <v>-3.0000000000000001E-3</v>
      </c>
      <c r="FH21">
        <v>-2E-3</v>
      </c>
      <c r="FI21">
        <v>-1.7999999999999999E-2</v>
      </c>
      <c r="FJ21">
        <v>437</v>
      </c>
      <c r="FK21">
        <v>11</v>
      </c>
      <c r="FL21">
        <v>0.04</v>
      </c>
      <c r="FM21">
        <v>0.01</v>
      </c>
      <c r="FN21">
        <v>-48.070770000000003</v>
      </c>
      <c r="FO21">
        <v>-5.2147091932497378E-2</v>
      </c>
      <c r="FP21">
        <v>1.464117823127634E-2</v>
      </c>
      <c r="FQ21">
        <v>-1</v>
      </c>
      <c r="FR21">
        <v>7.8162540000000007</v>
      </c>
      <c r="FS21">
        <v>-6.7422213883704202E-2</v>
      </c>
      <c r="FT21">
        <v>6.6705167715853117E-3</v>
      </c>
      <c r="FU21">
        <v>-1</v>
      </c>
      <c r="FV21">
        <v>0</v>
      </c>
      <c r="FW21">
        <v>0</v>
      </c>
      <c r="FX21" t="s">
        <v>410</v>
      </c>
      <c r="FY21">
        <v>2.93363</v>
      </c>
      <c r="FZ21">
        <v>2.7050000000000001</v>
      </c>
      <c r="GA21">
        <v>9.0077699999999997E-2</v>
      </c>
      <c r="GB21">
        <v>9.7844100000000003E-2</v>
      </c>
      <c r="GC21">
        <v>9.8447599999999996E-2</v>
      </c>
      <c r="GD21">
        <v>6.5393900000000005E-2</v>
      </c>
      <c r="GE21">
        <v>33116.300000000003</v>
      </c>
      <c r="GF21">
        <v>28968.2</v>
      </c>
      <c r="GG21">
        <v>31076.9</v>
      </c>
      <c r="GH21">
        <v>27985.599999999999</v>
      </c>
      <c r="GI21">
        <v>38021.599999999999</v>
      </c>
      <c r="GJ21">
        <v>37181.1</v>
      </c>
      <c r="GK21">
        <v>44202.8</v>
      </c>
      <c r="GL21">
        <v>42409.599999999999</v>
      </c>
      <c r="GM21">
        <v>1.5823199999999999</v>
      </c>
      <c r="GN21">
        <v>1.7901800000000001</v>
      </c>
      <c r="GO21">
        <v>7.6718599999999998E-2</v>
      </c>
      <c r="GP21">
        <v>0</v>
      </c>
      <c r="GQ21">
        <v>23.735299999999999</v>
      </c>
      <c r="GR21">
        <v>999.9</v>
      </c>
      <c r="GS21">
        <v>34.4</v>
      </c>
      <c r="GT21">
        <v>29.5</v>
      </c>
      <c r="GU21">
        <v>14.2613</v>
      </c>
      <c r="GV21">
        <v>60.807499999999997</v>
      </c>
      <c r="GW21">
        <v>44.078499999999998</v>
      </c>
      <c r="GX21">
        <v>1</v>
      </c>
      <c r="GY21">
        <v>5.5E-2</v>
      </c>
      <c r="GZ21">
        <v>3.0246900000000001</v>
      </c>
      <c r="HA21">
        <v>20.261399999999998</v>
      </c>
      <c r="HB21">
        <v>5.24125</v>
      </c>
      <c r="HC21">
        <v>12.039899999999999</v>
      </c>
      <c r="HD21">
        <v>5.01715</v>
      </c>
      <c r="HE21">
        <v>3.2879999999999998</v>
      </c>
      <c r="HF21">
        <v>6288.9</v>
      </c>
      <c r="HG21">
        <v>9999</v>
      </c>
      <c r="HH21">
        <v>9999</v>
      </c>
      <c r="HI21">
        <v>159.30000000000001</v>
      </c>
      <c r="HJ21">
        <v>1.8688899999999999</v>
      </c>
      <c r="HK21">
        <v>1.8645400000000001</v>
      </c>
      <c r="HL21">
        <v>1.8692200000000001</v>
      </c>
      <c r="HM21">
        <v>1.8672200000000001</v>
      </c>
      <c r="HN21">
        <v>1.86337</v>
      </c>
      <c r="HO21">
        <v>1.86432</v>
      </c>
      <c r="HP21">
        <v>1.8701399999999999</v>
      </c>
      <c r="HQ21">
        <v>1.8693500000000001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2.4E-2</v>
      </c>
      <c r="IF21">
        <v>0.15870000000000001</v>
      </c>
      <c r="IG21">
        <v>0.29226381285374231</v>
      </c>
      <c r="IH21">
        <v>-6.1462078757559423E-4</v>
      </c>
      <c r="II21">
        <v>-1.8861989874597051E-7</v>
      </c>
      <c r="IJ21">
        <v>1.1980462299894961E-10</v>
      </c>
      <c r="IK21">
        <v>-3.7785422017825393E-2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57.6</v>
      </c>
      <c r="IT21">
        <v>57.6</v>
      </c>
      <c r="IU21">
        <v>1.1352500000000001</v>
      </c>
      <c r="IV21">
        <v>2.5903299999999998</v>
      </c>
      <c r="IW21">
        <v>1.5490699999999999</v>
      </c>
      <c r="IX21">
        <v>2.3339799999999999</v>
      </c>
      <c r="IY21">
        <v>1.50146</v>
      </c>
      <c r="IZ21">
        <v>2.4035600000000001</v>
      </c>
      <c r="JA21">
        <v>33.580399999999997</v>
      </c>
      <c r="JB21">
        <v>23.9649</v>
      </c>
      <c r="JC21">
        <v>18</v>
      </c>
      <c r="JD21">
        <v>340.71199999999999</v>
      </c>
      <c r="JE21">
        <v>420.37200000000001</v>
      </c>
      <c r="JF21">
        <v>19.846499999999999</v>
      </c>
      <c r="JG21">
        <v>28.036999999999999</v>
      </c>
      <c r="JH21">
        <v>29.9999</v>
      </c>
      <c r="JI21">
        <v>28.172899999999998</v>
      </c>
      <c r="JJ21">
        <v>28.173100000000002</v>
      </c>
      <c r="JK21">
        <v>22.674600000000002</v>
      </c>
      <c r="JL21">
        <v>26.4511</v>
      </c>
      <c r="JM21">
        <v>50.716000000000001</v>
      </c>
      <c r="JN21">
        <v>19.8627</v>
      </c>
      <c r="JO21">
        <v>448.09</v>
      </c>
      <c r="JP21">
        <v>10.9918</v>
      </c>
      <c r="JQ21">
        <v>99.403000000000006</v>
      </c>
      <c r="JR21">
        <v>99.217200000000005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2023-03-15T17:20:50Z</dcterms:created>
  <dcterms:modified xsi:type="dcterms:W3CDTF">2023-03-16T23:52:34Z</dcterms:modified>
</cp:coreProperties>
</file>