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K20" i="1" s="1"/>
  <c r="Y20" i="1"/>
  <c r="X20" i="1"/>
  <c r="W20" i="1" s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S18" i="1" s="1"/>
  <c r="CV18" i="1"/>
  <c r="CU18" i="1" s="1"/>
  <c r="AV18" i="1" s="1"/>
  <c r="CT18" i="1"/>
  <c r="BI18" i="1"/>
  <c r="BH18" i="1"/>
  <c r="AZ18" i="1"/>
  <c r="AT18" i="1"/>
  <c r="AN18" i="1"/>
  <c r="BA18" i="1" s="1"/>
  <c r="BD18" i="1" s="1"/>
  <c r="AI18" i="1"/>
  <c r="AG18" i="1" s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Y17" i="1"/>
  <c r="X17" i="1"/>
  <c r="P17" i="1"/>
  <c r="S20" i="1" l="1"/>
  <c r="CU21" i="1"/>
  <c r="AV21" i="1" s="1"/>
  <c r="AX21" i="1" s="1"/>
  <c r="I19" i="1"/>
  <c r="H19" i="1" s="1"/>
  <c r="J19" i="1"/>
  <c r="AW19" i="1" s="1"/>
  <c r="K19" i="1"/>
  <c r="N19" i="1"/>
  <c r="W18" i="1"/>
  <c r="CU20" i="1"/>
  <c r="AV20" i="1" s="1"/>
  <c r="AX20" i="1" s="1"/>
  <c r="W21" i="1"/>
  <c r="W17" i="1"/>
  <c r="CU19" i="1"/>
  <c r="AV19" i="1" s="1"/>
  <c r="AX19" i="1" s="1"/>
  <c r="CU17" i="1"/>
  <c r="AV17" i="1" s="1"/>
  <c r="AX17" i="1" s="1"/>
  <c r="N18" i="1"/>
  <c r="AH18" i="1"/>
  <c r="K18" i="1"/>
  <c r="J18" i="1"/>
  <c r="AW18" i="1" s="1"/>
  <c r="AY18" i="1" s="1"/>
  <c r="I18" i="1"/>
  <c r="H18" i="1" s="1"/>
  <c r="BG21" i="1"/>
  <c r="BF21" i="1"/>
  <c r="BJ21" i="1" s="1"/>
  <c r="BK21" i="1" s="1"/>
  <c r="BE21" i="1"/>
  <c r="BG17" i="1"/>
  <c r="BF17" i="1"/>
  <c r="BJ17" i="1" s="1"/>
  <c r="BK17" i="1" s="1"/>
  <c r="BE17" i="1"/>
  <c r="BG18" i="1"/>
  <c r="BF18" i="1"/>
  <c r="BJ18" i="1" s="1"/>
  <c r="BK18" i="1" s="1"/>
  <c r="BE18" i="1"/>
  <c r="AA19" i="1"/>
  <c r="BE20" i="1"/>
  <c r="BF20" i="1"/>
  <c r="BJ20" i="1" s="1"/>
  <c r="BK20" i="1" s="1"/>
  <c r="BG20" i="1"/>
  <c r="K17" i="1"/>
  <c r="J17" i="1"/>
  <c r="AW17" i="1" s="1"/>
  <c r="I17" i="1"/>
  <c r="H17" i="1" s="1"/>
  <c r="AH17" i="1"/>
  <c r="N17" i="1"/>
  <c r="AX18" i="1"/>
  <c r="AY19" i="1"/>
  <c r="BG19" i="1"/>
  <c r="BF19" i="1"/>
  <c r="BJ19" i="1" s="1"/>
  <c r="BK19" i="1" s="1"/>
  <c r="BE19" i="1"/>
  <c r="K21" i="1"/>
  <c r="N21" i="1"/>
  <c r="J21" i="1"/>
  <c r="AW21" i="1" s="1"/>
  <c r="AY21" i="1" s="1"/>
  <c r="I21" i="1"/>
  <c r="H21" i="1" s="1"/>
  <c r="AH21" i="1"/>
  <c r="S19" i="1"/>
  <c r="N20" i="1"/>
  <c r="T18" i="1"/>
  <c r="U18" i="1" s="1"/>
  <c r="AH20" i="1"/>
  <c r="S17" i="1"/>
  <c r="I20" i="1"/>
  <c r="H20" i="1" s="1"/>
  <c r="T20" i="1" s="1"/>
  <c r="U20" i="1" s="1"/>
  <c r="S21" i="1"/>
  <c r="AH19" i="1"/>
  <c r="J20" i="1"/>
  <c r="AW20" i="1" s="1"/>
  <c r="AY20" i="1" s="1"/>
  <c r="AY17" i="1" l="1"/>
  <c r="AB20" i="1"/>
  <c r="V20" i="1"/>
  <c r="Z20" i="1" s="1"/>
  <c r="AC20" i="1"/>
  <c r="V18" i="1"/>
  <c r="Z18" i="1" s="1"/>
  <c r="AC18" i="1"/>
  <c r="AB18" i="1"/>
  <c r="AA17" i="1"/>
  <c r="AA21" i="1"/>
  <c r="T21" i="1"/>
  <c r="U21" i="1" s="1"/>
  <c r="T19" i="1"/>
  <c r="U19" i="1" s="1"/>
  <c r="AA20" i="1"/>
  <c r="Q20" i="1"/>
  <c r="O20" i="1" s="1"/>
  <c r="R20" i="1" s="1"/>
  <c r="L20" i="1" s="1"/>
  <c r="M20" i="1" s="1"/>
  <c r="AA18" i="1"/>
  <c r="Q18" i="1"/>
  <c r="O18" i="1" s="1"/>
  <c r="R18" i="1" s="1"/>
  <c r="L18" i="1" s="1"/>
  <c r="M18" i="1" s="1"/>
  <c r="T17" i="1"/>
  <c r="U17" i="1" s="1"/>
  <c r="Q17" i="1" s="1"/>
  <c r="O17" i="1" s="1"/>
  <c r="R17" i="1" s="1"/>
  <c r="L17" i="1" s="1"/>
  <c r="M17" i="1" s="1"/>
  <c r="AC21" i="1" l="1"/>
  <c r="V21" i="1"/>
  <c r="Z21" i="1" s="1"/>
  <c r="AB21" i="1"/>
  <c r="AD18" i="1"/>
  <c r="V19" i="1"/>
  <c r="Z19" i="1" s="1"/>
  <c r="AC19" i="1"/>
  <c r="AB19" i="1"/>
  <c r="Q19" i="1"/>
  <c r="O19" i="1" s="1"/>
  <c r="R19" i="1" s="1"/>
  <c r="L19" i="1" s="1"/>
  <c r="M19" i="1" s="1"/>
  <c r="AC17" i="1"/>
  <c r="V17" i="1"/>
  <c r="Z17" i="1" s="1"/>
  <c r="AB17" i="1"/>
  <c r="Q21" i="1"/>
  <c r="O21" i="1" s="1"/>
  <c r="R21" i="1" s="1"/>
  <c r="L21" i="1" s="1"/>
  <c r="M21" i="1" s="1"/>
  <c r="AD20" i="1"/>
  <c r="AD19" i="1" l="1"/>
  <c r="AD17" i="1"/>
  <c r="AD21" i="1"/>
</calcChain>
</file>

<file path=xl/sharedStrings.xml><?xml version="1.0" encoding="utf-8"?>
<sst xmlns="http://schemas.openxmlformats.org/spreadsheetml/2006/main" count="915" uniqueCount="424">
  <si>
    <t>File opened</t>
  </si>
  <si>
    <t>2023-03-15 11:48:23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</si>
  <si>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</si>
  <si>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</si>
  <si>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</si>
  <si>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</si>
  <si>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</si>
  <si>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</si>
  <si>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</si>
  <si>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</si>
  <si>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</si>
  <si>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</si>
  <si>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</si>
  <si>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</si>
  <si>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</si>
  <si>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</si>
  <si>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</si>
  <si>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</si>
  <si>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</si>
  <si>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</si>
  <si>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</si>
  <si>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</si>
  <si>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</si>
  <si>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</si>
  <si>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</si>
  <si>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</si>
  <si>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</si>
  <si>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11:48:23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</si>
  <si>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</si>
  <si>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</si>
  <si>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</si>
  <si>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</si>
  <si>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</si>
  <si>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</si>
  <si>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</si>
  <si>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</si>
  <si>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</si>
  <si>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</si>
  <si>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</si>
  <si>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</si>
  <si>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</si>
  <si>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</si>
  <si>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</si>
  <si>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</si>
  <si>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</si>
  <si>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</si>
  <si>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</si>
  <si>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</si>
  <si>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</si>
  <si>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</si>
  <si>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</si>
  <si>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</si>
  <si>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</si>
  <si>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</si>
  <si>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</si>
  <si>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</si>
  <si>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</si>
  <si>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</si>
  <si>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</si>
  <si>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</si>
  <si>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</si>
  <si>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</si>
  <si>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</si>
  <si>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</si>
  <si>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</si>
  <si>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</si>
  <si>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</si>
  <si>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</si>
  <si>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</si>
  <si>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</si>
  <si>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</si>
  <si>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</si>
  <si>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</si>
  <si>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</si>
  <si>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</si>
  <si>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</si>
  <si>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</si>
  <si>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</si>
  <si>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</si>
  <si>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</si>
  <si>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</si>
  <si>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1.39403 84.8892 367.418 603.963 848.844 1031.92 1233.23 1376.87</t>
  </si>
  <si>
    <t>Fs_true</t>
  </si>
  <si>
    <t>0.399839 101.689 401.398 601.017 800.226 1000.04 1200.36 1400.7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</si>
  <si>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</si>
  <si>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</si>
  <si>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</si>
  <si>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</si>
  <si>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</si>
  <si>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</si>
  <si>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</si>
  <si>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</si>
  <si>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</si>
  <si>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</si>
  <si>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</si>
  <si>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</si>
  <si>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</si>
  <si>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</si>
  <si>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</si>
  <si>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</si>
  <si>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</si>
  <si>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</si>
  <si>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</si>
  <si>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</si>
  <si>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</si>
  <si>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</si>
  <si>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</si>
  <si>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</si>
  <si>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</si>
  <si>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</si>
  <si>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</si>
  <si>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</si>
  <si>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</si>
  <si>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</si>
  <si>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</si>
  <si>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</si>
  <si>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</si>
  <si>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</si>
  <si>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</si>
  <si>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</si>
  <si>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</si>
  <si>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</si>
  <si>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</si>
  <si>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</si>
  <si>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</si>
  <si>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</si>
  <si>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</si>
  <si>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</si>
  <si>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</si>
  <si>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</si>
  <si>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</si>
  <si>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</si>
  <si>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</si>
  <si>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</si>
  <si>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</si>
  <si>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</si>
  <si>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</si>
  <si>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</si>
  <si>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</si>
  <si>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</si>
  <si>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</si>
  <si>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</si>
  <si>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</si>
  <si>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</si>
  <si>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</si>
  <si>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</si>
  <si>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</si>
  <si>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</si>
  <si>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</si>
  <si>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</si>
  <si>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</si>
  <si>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</si>
  <si>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</si>
  <si>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</si>
  <si>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</si>
  <si>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</si>
  <si>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</si>
  <si>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</si>
  <si>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</si>
  <si>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</si>
  <si>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</si>
  <si>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</si>
  <si>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</si>
  <si>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</si>
  <si>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</si>
  <si>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</si>
  <si>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</si>
  <si>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</si>
  <si>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</si>
  <si>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</si>
  <si>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</si>
  <si>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</si>
  <si>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</si>
  <si>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</si>
  <si>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</si>
  <si>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</si>
  <si>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</si>
  <si>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</si>
  <si>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</si>
  <si>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</si>
  <si>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</si>
  <si>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</si>
  <si>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</si>
  <si>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</si>
  <si>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</si>
  <si>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</si>
  <si>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</si>
  <si>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</si>
  <si>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</si>
  <si>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</si>
  <si>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</si>
  <si>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</si>
  <si>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</si>
  <si>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</si>
  <si>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</si>
  <si>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</si>
  <si>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</si>
  <si>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</si>
  <si>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</si>
  <si>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</si>
  <si>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</si>
  <si>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</si>
  <si>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</si>
  <si>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</si>
  <si>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</si>
  <si>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</si>
  <si>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</si>
  <si>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</si>
  <si>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</si>
  <si>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</si>
  <si>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</si>
  <si>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</si>
  <si>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</si>
  <si>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</si>
  <si>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</si>
  <si>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</si>
  <si>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</si>
  <si>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</si>
  <si>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</si>
  <si>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</si>
  <si>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</si>
  <si>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</si>
  <si>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</si>
  <si>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</si>
  <si>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</si>
  <si>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</si>
  <si>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</si>
  <si>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</si>
  <si>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</si>
  <si>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</si>
  <si>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</si>
  <si>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</si>
  <si>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</si>
  <si>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</si>
  <si>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</si>
  <si>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</si>
  <si>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</si>
  <si>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</si>
  <si>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</si>
  <si>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</si>
  <si>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</si>
  <si>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</si>
  <si>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</si>
  <si>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</si>
  <si>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</si>
  <si>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</si>
  <si>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</si>
  <si>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</si>
  <si>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</si>
  <si>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</si>
  <si>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</si>
  <si>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</si>
  <si>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</si>
  <si>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</si>
  <si>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</si>
  <si>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</si>
  <si>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</si>
  <si>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</si>
  <si>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</si>
  <si>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</si>
  <si>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</si>
  <si>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</si>
  <si>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</si>
  <si>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</si>
  <si>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</si>
  <si>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</si>
  <si>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</si>
  <si>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</si>
  <si>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</si>
  <si>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</si>
  <si>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</si>
  <si>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</si>
  <si>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</si>
  <si>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</si>
  <si>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</si>
  <si>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</si>
  <si>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</si>
  <si>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</si>
  <si>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</si>
  <si>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</si>
  <si>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</si>
  <si>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</si>
  <si>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</si>
  <si>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</si>
  <si>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</si>
  <si>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</si>
  <si>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</si>
  <si>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</si>
  <si>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</si>
  <si>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</si>
  <si>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</si>
  <si>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</si>
  <si>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</si>
  <si>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</si>
  <si>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</si>
  <si>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</si>
  <si>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</si>
  <si>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</si>
  <si>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</si>
  <si>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</si>
  <si>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</si>
  <si>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</si>
  <si>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</si>
  <si>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</si>
  <si>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</si>
  <si>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</si>
  <si>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</si>
  <si>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</si>
  <si>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</si>
  <si>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</si>
  <si>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</si>
  <si>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</si>
  <si>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</si>
  <si>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</si>
  <si>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</si>
  <si>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</si>
  <si>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</si>
  <si>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</si>
  <si>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</si>
  <si>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</si>
  <si>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</si>
  <si>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</si>
  <si>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</si>
  <si>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</si>
  <si>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</si>
  <si>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</si>
  <si>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</si>
  <si>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</si>
  <si>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</si>
  <si>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</si>
  <si>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</si>
  <si>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</si>
  <si>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</si>
  <si>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</si>
  <si>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</si>
  <si>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</si>
  <si>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</si>
  <si>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</si>
  <si>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</si>
  <si>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</si>
  <si>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</si>
  <si>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</si>
  <si>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</si>
  <si>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</si>
  <si>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</si>
  <si>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</si>
  <si>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</si>
  <si>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</si>
  <si>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</si>
  <si>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</si>
  <si>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</si>
  <si>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</si>
  <si>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</si>
  <si>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</si>
  <si>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</si>
  <si>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</si>
  <si>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</si>
  <si>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</si>
  <si>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</si>
  <si>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</si>
  <si>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</si>
  <si>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</si>
  <si>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</si>
  <si>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</si>
  <si>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</si>
  <si>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</si>
  <si>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</si>
  <si>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</si>
  <si>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</si>
  <si>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</si>
  <si>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</si>
  <si>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</si>
  <si>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</si>
  <si>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</si>
  <si>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</si>
  <si>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</si>
  <si>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</si>
  <si>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</si>
  <si>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</si>
  <si>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</si>
  <si>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</si>
  <si>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</si>
  <si>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</si>
  <si>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</si>
  <si>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</si>
  <si>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</si>
  <si>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</si>
  <si>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</si>
  <si>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</si>
  <si>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</si>
  <si>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</si>
  <si>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</si>
  <si>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</si>
  <si>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</si>
  <si>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</si>
  <si>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</si>
  <si>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</si>
  <si>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</si>
  <si>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</si>
  <si>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</si>
  <si>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</si>
  <si>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</si>
  <si>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</si>
  <si>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</si>
  <si>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</si>
  <si>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</si>
  <si>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</si>
  <si>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</si>
  <si>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</si>
  <si>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11:49:07</t>
  </si>
  <si>
    <t>0/0</t>
  </si>
  <si>
    <t>00000000</t>
  </si>
  <si>
    <t>iiiiiiii</t>
  </si>
  <si>
    <t>off</t>
  </si>
  <si>
    <t>20230315 12:45:03</t>
  </si>
  <si>
    <t>12:45:03</t>
  </si>
  <si>
    <t>20230315 12:48:03</t>
  </si>
  <si>
    <t>12:48:03</t>
  </si>
  <si>
    <t>20230315 12:51:04</t>
  </si>
  <si>
    <t>12:51:04</t>
  </si>
  <si>
    <t>20230315 12:54:04</t>
  </si>
  <si>
    <t>12:54:04</t>
  </si>
  <si>
    <t>20230315 12:57:04</t>
  </si>
  <si>
    <t>12:57:04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</si>
</sst>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14</v>
      </c>
      <c r="B17">
        <v>1678902303.5999999</v>
      </c>
      <c r="C17">
        <v>2340.099999904633</v>
      </c>
      <c r="D17" t="s">
        <v>414</v>
      </c>
      <c r="E17" t="s">
        <v>415</v>
      </c>
      <c r="F17" t="s">
        <v>406</v>
      </c>
      <c r="G17">
        <v>1678902303.5999999</v>
      </c>
      <c r="H17">
        <f t="shared" ref="H17:H21" si="0">(I17)/1000</f>
        <v>6.7722918663134834E-3</v>
      </c>
      <c r="I17">
        <f t="shared" ref="I17:I21" si="1">1000*DI17*AG17*(DE17-DF17)/(100*CX17*(1000-AG17*DE17))</f>
        <v>6.7722918663134832</v>
      </c>
      <c r="J17">
        <f t="shared" ref="J17:J21" si="2">DI17*AG17*(DD17-DC17*(1000-AG17*DF17)/(1000-AG17*DE17))/(100*CX17)</f>
        <v>34.503303994728221</v>
      </c>
      <c r="K17">
        <f t="shared" ref="K17:K21" si="3">DC17 - IF(AG17&gt;1, J17*CX17*100/(AI17*DQ17), 0)</f>
        <v>399.98200000000003</v>
      </c>
      <c r="L17">
        <f t="shared" ref="L17:L21" si="4">((R17-H17/2)*K17-J17)/(R17+H17/2)</f>
        <v>285.26488399199297</v>
      </c>
      <c r="M17">
        <f t="shared" ref="M17:M21" si="5">L17*(DJ17+DK17)/1000</f>
        <v>28.494896368777255</v>
      </c>
      <c r="N17">
        <f t="shared" ref="N17:N21" si="6">(DC17 - IF(AG17&gt;1, J17*CX17*100/(AI17*DQ17), 0))*(DJ17+DK17)/1000</f>
        <v>39.9539034734334</v>
      </c>
      <c r="O17">
        <f t="shared" ref="O17:O21" si="7">2/((1/Q17-1/P17)+SIGN(Q17)*SQRT((1/Q17-1/P17)*(1/Q17-1/P17) + 4*CY17/((CY17+1)*(CY17+1))*(2*1/Q17*1/P17-1/P17*1/P17)))</f>
        <v>0.56003148428134042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2.9262891236716122</v>
      </c>
      <c r="Q17">
        <f t="shared" ref="Q17:Q21" si="9">H17*(1000-(1000*0.61365*EXP(17.502*U17/(240.97+U17))/(DJ17+DK17)+DE17)/2)/(1000*0.61365*EXP(17.502*U17/(240.97+U17))/(DJ17+DK17)-DE17)</f>
        <v>0.50659189633301116</v>
      </c>
      <c r="R17">
        <f t="shared" ref="R17:R21" si="10">1/((CY17+1)/(O17/1.6)+1/(P17/1.37)) + CY17/((CY17+1)/(O17/1.6) + CY17/(P17/1.37))</f>
        <v>0.3209952553339625</v>
      </c>
      <c r="S17">
        <f t="shared" ref="S17:S21" si="11">(CT17*CW17)</f>
        <v>289.57502992376709</v>
      </c>
      <c r="T17">
        <f t="shared" ref="T17:T21" si="12">(DL17+(S17+2*0.95*0.0000000567*(((DL17+$B$7)+273)^4-(DL17+273)^4)-44100*H17)/(1.84*29.3*P17+8*0.95*0.0000000567*(DL17+273)^3))</f>
        <v>25.332720960666204</v>
      </c>
      <c r="U17">
        <f t="shared" ref="U17:U21" si="13">($C$7*DM17+$D$7*DN17+$E$7*T17)</f>
        <v>24.992699999999999</v>
      </c>
      <c r="V17">
        <f t="shared" ref="V17:V21" si="14">0.61365*EXP(17.502*U17/(240.97+U17))</f>
        <v>3.1782939958477501</v>
      </c>
      <c r="W17">
        <f t="shared" ref="W17:W21" si="15">(X17/Y17*100)</f>
        <v>57.680404431450569</v>
      </c>
      <c r="X17">
        <f t="shared" ref="X17:X21" si="16">DE17*(DJ17+DK17)/1000</f>
        <v>1.87672928744097</v>
      </c>
      <c r="Y17">
        <f t="shared" ref="Y17:Y21" si="17">0.61365*EXP(17.502*DL17/(240.97+DL17))</f>
        <v>3.2536687388718666</v>
      </c>
      <c r="Z17">
        <f t="shared" ref="Z17:Z21" si="18">(V17-DE17*(DJ17+DK17)/1000)</f>
        <v>1.3015647084067801</v>
      </c>
      <c r="AA17">
        <f t="shared" ref="AA17:AA21" si="19">(-H17*44100)</f>
        <v>-298.6580713044246</v>
      </c>
      <c r="AB17">
        <f t="shared" ref="AB17:AB21" si="20">2*29.3*P17*0.92*(DL17-U17)</f>
        <v>62.110938468970517</v>
      </c>
      <c r="AC17">
        <f t="shared" ref="AC17:AC21" si="21">2*0.95*0.0000000567*(((DL17+$B$7)+273)^4-(U17+273)^4)</f>
        <v>4.4982077974382486</v>
      </c>
      <c r="AD17">
        <f t="shared" ref="AD17:AD21" si="22">S17+AC17+AA17+AB17</f>
        <v>57.526104885751238</v>
      </c>
      <c r="AE17">
        <v>92</v>
      </c>
      <c r="AF17">
        <v>18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53063.823633985376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1513.226999960501</v>
      </c>
      <c r="AW17">
        <f t="shared" ref="AW17:AW21" si="29">J17</f>
        <v>34.503303994728221</v>
      </c>
      <c r="AX17" t="e">
        <f t="shared" ref="AX17:AX21" si="30">AT17*AU17*AV17</f>
        <v>#DIV/0!</v>
      </c>
      <c r="AY17">
        <f t="shared" ref="AY17:AY21" si="31">(AW17-AO17)/AV17</f>
        <v>2.280114219190435E-2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1800.05</v>
      </c>
      <c r="CU17">
        <f t="shared" ref="CU17:CU21" si="43">CT17*CV17</f>
        <v>1513.226999960501</v>
      </c>
      <c r="CV17">
        <f t="shared" ref="CV17:CV21" si="44">($B$11*$D$9+$C$11*$D$9+$F$11*((EQ17+EI17)/MAX(EQ17+EI17+ER17, 0.1)*$I$9+ER17/MAX(EQ17+EI17+ER17, 0.1)*$J$9))/($B$11+$C$11+$F$11)</f>
        <v>0.84065831502486099</v>
      </c>
      <c r="CW17">
        <f t="shared" ref="CW17:CW21" si="45">($B$11*$K$9+$C$11*$K$9+$F$11*((EQ17+EI17)/MAX(EQ17+EI17+ER17, 0.1)*$P$9+ER17/MAX(EQ17+EI17+ER17, 0.1)*$Q$9))/($B$11+$C$11+$F$11)</f>
        <v>0.16087054799798178</v>
      </c>
      <c r="CX17">
        <v>6</v>
      </c>
      <c r="CY17">
        <v>0.5</v>
      </c>
      <c r="CZ17" t="s">
        <v>408</v>
      </c>
      <c r="DA17">
        <v>2</v>
      </c>
      <c r="DB17">
        <v>1678902303.5999999</v>
      </c>
      <c r="DC17">
        <v>399.98200000000003</v>
      </c>
      <c r="DD17">
        <v>444.63</v>
      </c>
      <c r="DE17">
        <v>18.7881</v>
      </c>
      <c r="DF17">
        <v>10.815200000000001</v>
      </c>
      <c r="DG17">
        <v>402.57400000000001</v>
      </c>
      <c r="DH17">
        <v>18.4587</v>
      </c>
      <c r="DI17">
        <v>500.07299999999998</v>
      </c>
      <c r="DJ17">
        <v>99.789299999999997</v>
      </c>
      <c r="DK17">
        <v>9.9953700000000006E-2</v>
      </c>
      <c r="DL17">
        <v>25.386399999999998</v>
      </c>
      <c r="DM17">
        <v>24.992699999999999</v>
      </c>
      <c r="DN17">
        <v>999.9</v>
      </c>
      <c r="DO17">
        <v>0</v>
      </c>
      <c r="DP17">
        <v>0</v>
      </c>
      <c r="DQ17">
        <v>10002.5</v>
      </c>
      <c r="DR17">
        <v>0</v>
      </c>
      <c r="DS17">
        <v>1.91117E-3</v>
      </c>
      <c r="DT17">
        <v>-44.648299999999999</v>
      </c>
      <c r="DU17">
        <v>407.64</v>
      </c>
      <c r="DV17">
        <v>449.49099999999999</v>
      </c>
      <c r="DW17">
        <v>7.9728500000000002</v>
      </c>
      <c r="DX17">
        <v>444.63</v>
      </c>
      <c r="DY17">
        <v>10.815200000000001</v>
      </c>
      <c r="DZ17">
        <v>1.8748499999999999</v>
      </c>
      <c r="EA17">
        <v>1.07924</v>
      </c>
      <c r="EB17">
        <v>16.4252</v>
      </c>
      <c r="EC17">
        <v>8.0324600000000004</v>
      </c>
      <c r="ED17">
        <v>1800.05</v>
      </c>
      <c r="EE17">
        <v>0.97799599999999998</v>
      </c>
      <c r="EF17">
        <v>2.20038E-2</v>
      </c>
      <c r="EG17">
        <v>0</v>
      </c>
      <c r="EH17">
        <v>1108.43</v>
      </c>
      <c r="EI17">
        <v>5.0000600000000004</v>
      </c>
      <c r="EJ17">
        <v>18285</v>
      </c>
      <c r="EK17">
        <v>16014.3</v>
      </c>
      <c r="EL17">
        <v>45.75</v>
      </c>
      <c r="EM17">
        <v>47.25</v>
      </c>
      <c r="EN17">
        <v>46.5</v>
      </c>
      <c r="EO17">
        <v>46.375</v>
      </c>
      <c r="EP17">
        <v>47.25</v>
      </c>
      <c r="EQ17">
        <v>1755.55</v>
      </c>
      <c r="ER17">
        <v>39.5</v>
      </c>
      <c r="ES17">
        <v>0</v>
      </c>
      <c r="ET17">
        <v>1678902304.2</v>
      </c>
      <c r="EU17">
        <v>0</v>
      </c>
      <c r="EV17">
        <v>1108.5480769230769</v>
      </c>
      <c r="EW17">
        <v>-0.29025642156386899</v>
      </c>
      <c r="EX17">
        <v>-12.410256498661591</v>
      </c>
      <c r="EY17">
        <v>18286.653846153851</v>
      </c>
      <c r="EZ17">
        <v>15</v>
      </c>
      <c r="FA17">
        <v>1678898947.5999999</v>
      </c>
      <c r="FB17" t="s">
        <v>409</v>
      </c>
      <c r="FC17">
        <v>1678898941.0999999</v>
      </c>
      <c r="FD17">
        <v>1678898947.5999999</v>
      </c>
      <c r="FE17">
        <v>6</v>
      </c>
      <c r="FF17">
        <v>-5.8000000000000003E-2</v>
      </c>
      <c r="FG17">
        <v>4.8000000000000001E-2</v>
      </c>
      <c r="FH17">
        <v>-2.7480000000000002</v>
      </c>
      <c r="FI17">
        <v>-0.125</v>
      </c>
      <c r="FJ17">
        <v>453</v>
      </c>
      <c r="FK17">
        <v>10</v>
      </c>
      <c r="FL17">
        <v>7.0000000000000007E-2</v>
      </c>
      <c r="FM17">
        <v>0.02</v>
      </c>
      <c r="FN17">
        <v>-44.574068292682917</v>
      </c>
      <c r="FO17">
        <v>-3.1779094076650242E-2</v>
      </c>
      <c r="FP17">
        <v>5.6018909869246507E-2</v>
      </c>
      <c r="FQ17">
        <v>-1</v>
      </c>
      <c r="FR17">
        <v>7.9837097560975598</v>
      </c>
      <c r="FS17">
        <v>-2.9251986062728001E-2</v>
      </c>
      <c r="FT17">
        <v>3.238609674449533E-3</v>
      </c>
      <c r="FU17">
        <v>-1</v>
      </c>
      <c r="FV17">
        <v>0</v>
      </c>
      <c r="FW17">
        <v>0</v>
      </c>
      <c r="FX17" t="s">
        <v>410</v>
      </c>
      <c r="FY17">
        <v>2.9325199999999998</v>
      </c>
      <c r="FZ17">
        <v>2.8289900000000001</v>
      </c>
      <c r="GA17">
        <v>0.101383</v>
      </c>
      <c r="GB17">
        <v>0.10770299999999999</v>
      </c>
      <c r="GC17">
        <v>0.100532</v>
      </c>
      <c r="GD17">
        <v>6.5775299999999995E-2</v>
      </c>
      <c r="GE17">
        <v>23909.4</v>
      </c>
      <c r="GF17">
        <v>25355.9</v>
      </c>
      <c r="GG17">
        <v>24468.400000000001</v>
      </c>
      <c r="GH17">
        <v>27718.3</v>
      </c>
      <c r="GI17">
        <v>29325.4</v>
      </c>
      <c r="GJ17">
        <v>37705.9</v>
      </c>
      <c r="GK17">
        <v>33544.9</v>
      </c>
      <c r="GL17">
        <v>42606.6</v>
      </c>
      <c r="GM17">
        <v>1.8263799999999999</v>
      </c>
      <c r="GN17">
        <v>1.7682</v>
      </c>
      <c r="GO17">
        <v>7.2419600000000001E-2</v>
      </c>
      <c r="GP17">
        <v>0</v>
      </c>
      <c r="GQ17">
        <v>23.8033</v>
      </c>
      <c r="GR17">
        <v>999.9</v>
      </c>
      <c r="GS17">
        <v>31.8</v>
      </c>
      <c r="GT17">
        <v>30</v>
      </c>
      <c r="GU17">
        <v>13.576000000000001</v>
      </c>
      <c r="GV17">
        <v>62.304499999999997</v>
      </c>
      <c r="GW17">
        <v>27.568100000000001</v>
      </c>
      <c r="GX17">
        <v>1</v>
      </c>
      <c r="GY17">
        <v>8.3714399999999994E-2</v>
      </c>
      <c r="GZ17">
        <v>2.7146300000000001</v>
      </c>
      <c r="HA17">
        <v>20.203600000000002</v>
      </c>
      <c r="HB17">
        <v>5.2277699999999996</v>
      </c>
      <c r="HC17">
        <v>11.992000000000001</v>
      </c>
      <c r="HD17">
        <v>4.9945000000000004</v>
      </c>
      <c r="HE17">
        <v>3.2909999999999999</v>
      </c>
      <c r="HF17">
        <v>6223.2</v>
      </c>
      <c r="HG17">
        <v>9999</v>
      </c>
      <c r="HH17">
        <v>9999</v>
      </c>
      <c r="HI17">
        <v>125.3</v>
      </c>
      <c r="HJ17">
        <v>1.87819</v>
      </c>
      <c r="HK17">
        <v>1.87408</v>
      </c>
      <c r="HL17">
        <v>1.8705700000000001</v>
      </c>
      <c r="HM17">
        <v>1.8725499999999999</v>
      </c>
      <c r="HN17">
        <v>1.87792</v>
      </c>
      <c r="HO17">
        <v>1.8742399999999999</v>
      </c>
      <c r="HP17">
        <v>1.87198</v>
      </c>
      <c r="HQ17">
        <v>1.8708800000000001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-2.5920000000000001</v>
      </c>
      <c r="IF17">
        <v>0.32940000000000003</v>
      </c>
      <c r="IG17">
        <v>-1.2259699486647699</v>
      </c>
      <c r="IH17">
        <v>-3.8409413047910609E-3</v>
      </c>
      <c r="II17">
        <v>1.222025474305011E-6</v>
      </c>
      <c r="IJ17">
        <v>-2.7416089085140852E-10</v>
      </c>
      <c r="IK17">
        <v>-6.649593686271818E-2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56</v>
      </c>
      <c r="IT17">
        <v>55.9</v>
      </c>
      <c r="IU17">
        <v>1.0790999999999999</v>
      </c>
      <c r="IV17">
        <v>2.5109900000000001</v>
      </c>
      <c r="IW17">
        <v>1.4477500000000001</v>
      </c>
      <c r="IX17">
        <v>2.2875999999999999</v>
      </c>
      <c r="IY17">
        <v>1.64673</v>
      </c>
      <c r="IZ17">
        <v>2.2949199999999998</v>
      </c>
      <c r="JA17">
        <v>33.4681</v>
      </c>
      <c r="JB17">
        <v>23.9299</v>
      </c>
      <c r="JC17">
        <v>18</v>
      </c>
      <c r="JD17">
        <v>374.89100000000002</v>
      </c>
      <c r="JE17">
        <v>417.12799999999999</v>
      </c>
      <c r="JF17">
        <v>20.952100000000002</v>
      </c>
      <c r="JG17">
        <v>28.248000000000001</v>
      </c>
      <c r="JH17">
        <v>30.0001</v>
      </c>
      <c r="JI17">
        <v>28.369399999999999</v>
      </c>
      <c r="JJ17">
        <v>28.375</v>
      </c>
      <c r="JK17">
        <v>21.6236</v>
      </c>
      <c r="JL17">
        <v>25.1401</v>
      </c>
      <c r="JM17">
        <v>47.770299999999999</v>
      </c>
      <c r="JN17">
        <v>20.954599999999999</v>
      </c>
      <c r="JO17">
        <v>444.55399999999997</v>
      </c>
      <c r="JP17">
        <v>10.882099999999999</v>
      </c>
      <c r="JQ17">
        <v>99.524900000000002</v>
      </c>
      <c r="JR17">
        <v>99.667900000000003</v>
      </c>
    </row>
    <row r="18" spans="1:278" x14ac:dyDescent="0.25">
      <c r="A18">
        <v>15</v>
      </c>
      <c r="B18">
        <v>1678902483.5999999</v>
      </c>
      <c r="C18">
        <v>2520.099999904633</v>
      </c>
      <c r="D18" t="s">
        <v>416</v>
      </c>
      <c r="E18" t="s">
        <v>417</v>
      </c>
      <c r="F18" t="s">
        <v>406</v>
      </c>
      <c r="G18">
        <v>1678902483.5999999</v>
      </c>
      <c r="H18">
        <f t="shared" si="0"/>
        <v>6.5893180913982729E-3</v>
      </c>
      <c r="I18">
        <f t="shared" si="1"/>
        <v>6.5893180913982725</v>
      </c>
      <c r="J18">
        <f t="shared" si="2"/>
        <v>34.728170079954879</v>
      </c>
      <c r="K18">
        <f t="shared" si="3"/>
        <v>399.99</v>
      </c>
      <c r="L18">
        <f t="shared" si="4"/>
        <v>281.5615608415909</v>
      </c>
      <c r="M18">
        <f t="shared" si="5"/>
        <v>28.125400326495996</v>
      </c>
      <c r="N18">
        <f t="shared" si="6"/>
        <v>39.955307972328001</v>
      </c>
      <c r="O18">
        <f t="shared" si="7"/>
        <v>0.5433679992281466</v>
      </c>
      <c r="P18">
        <f t="shared" si="8"/>
        <v>2.925438949129247</v>
      </c>
      <c r="Q18">
        <f t="shared" si="9"/>
        <v>0.49289485457057369</v>
      </c>
      <c r="R18">
        <f t="shared" si="10"/>
        <v>0.31220246047097089</v>
      </c>
      <c r="S18">
        <f t="shared" si="11"/>
        <v>289.5287459237548</v>
      </c>
      <c r="T18">
        <f t="shared" si="12"/>
        <v>25.385032850750296</v>
      </c>
      <c r="U18">
        <f t="shared" si="13"/>
        <v>25.001100000000001</v>
      </c>
      <c r="V18">
        <f t="shared" si="14"/>
        <v>3.1798861223902239</v>
      </c>
      <c r="W18">
        <f t="shared" si="15"/>
        <v>57.711745081356405</v>
      </c>
      <c r="X18">
        <f t="shared" si="16"/>
        <v>1.8782960410451999</v>
      </c>
      <c r="Y18">
        <f t="shared" si="17"/>
        <v>3.2546166094914661</v>
      </c>
      <c r="Z18">
        <f t="shared" si="18"/>
        <v>1.3015900813450241</v>
      </c>
      <c r="AA18">
        <f t="shared" si="19"/>
        <v>-290.58892783066381</v>
      </c>
      <c r="AB18">
        <f t="shared" si="20"/>
        <v>61.540886456852938</v>
      </c>
      <c r="AC18">
        <f t="shared" si="21"/>
        <v>4.4585168938736688</v>
      </c>
      <c r="AD18">
        <f t="shared" si="22"/>
        <v>64.939221443817587</v>
      </c>
      <c r="AE18">
        <v>93</v>
      </c>
      <c r="AF18">
        <v>19</v>
      </c>
      <c r="AG18">
        <f t="shared" si="23"/>
        <v>1</v>
      </c>
      <c r="AH18">
        <f t="shared" si="24"/>
        <v>0</v>
      </c>
      <c r="AI18">
        <f t="shared" si="25"/>
        <v>53038.308532140698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1512.9833999604948</v>
      </c>
      <c r="AW18">
        <f t="shared" si="29"/>
        <v>34.728170079954879</v>
      </c>
      <c r="AX18" t="e">
        <f t="shared" si="30"/>
        <v>#DIV/0!</v>
      </c>
      <c r="AY18">
        <f t="shared" si="31"/>
        <v>2.2953437612641129E-2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1799.76</v>
      </c>
      <c r="CU18">
        <f t="shared" si="43"/>
        <v>1512.9833999604948</v>
      </c>
      <c r="CV18">
        <f t="shared" si="44"/>
        <v>0.84065842110086608</v>
      </c>
      <c r="CW18">
        <f t="shared" si="45"/>
        <v>0.16087075272467152</v>
      </c>
      <c r="CX18">
        <v>6</v>
      </c>
      <c r="CY18">
        <v>0.5</v>
      </c>
      <c r="CZ18" t="s">
        <v>408</v>
      </c>
      <c r="DA18">
        <v>2</v>
      </c>
      <c r="DB18">
        <v>1678902483.5999999</v>
      </c>
      <c r="DC18">
        <v>399.99</v>
      </c>
      <c r="DD18">
        <v>444.81099999999998</v>
      </c>
      <c r="DE18">
        <v>18.8035</v>
      </c>
      <c r="DF18">
        <v>11.047700000000001</v>
      </c>
      <c r="DG18">
        <v>402.58199999999999</v>
      </c>
      <c r="DH18">
        <v>18.473199999999999</v>
      </c>
      <c r="DI18">
        <v>500.17399999999998</v>
      </c>
      <c r="DJ18">
        <v>99.790800000000004</v>
      </c>
      <c r="DK18">
        <v>9.9967200000000006E-2</v>
      </c>
      <c r="DL18">
        <v>25.391300000000001</v>
      </c>
      <c r="DM18">
        <v>25.001100000000001</v>
      </c>
      <c r="DN18">
        <v>999.9</v>
      </c>
      <c r="DO18">
        <v>0</v>
      </c>
      <c r="DP18">
        <v>0</v>
      </c>
      <c r="DQ18">
        <v>9997.5</v>
      </c>
      <c r="DR18">
        <v>0</v>
      </c>
      <c r="DS18">
        <v>1.7200500000000001E-3</v>
      </c>
      <c r="DT18">
        <v>-44.821300000000001</v>
      </c>
      <c r="DU18">
        <v>407.65499999999997</v>
      </c>
      <c r="DV18">
        <v>449.78</v>
      </c>
      <c r="DW18">
        <v>7.7558100000000003</v>
      </c>
      <c r="DX18">
        <v>444.81099999999998</v>
      </c>
      <c r="DY18">
        <v>11.047700000000001</v>
      </c>
      <c r="DZ18">
        <v>1.87642</v>
      </c>
      <c r="EA18">
        <v>1.10246</v>
      </c>
      <c r="EB18">
        <v>16.438400000000001</v>
      </c>
      <c r="EC18">
        <v>8.3457899999999992</v>
      </c>
      <c r="ED18">
        <v>1799.76</v>
      </c>
      <c r="EE18">
        <v>0.977993</v>
      </c>
      <c r="EF18">
        <v>2.20074E-2</v>
      </c>
      <c r="EG18">
        <v>0</v>
      </c>
      <c r="EH18">
        <v>1104.6300000000001</v>
      </c>
      <c r="EI18">
        <v>5.0000600000000004</v>
      </c>
      <c r="EJ18">
        <v>18218.900000000001</v>
      </c>
      <c r="EK18">
        <v>16011.6</v>
      </c>
      <c r="EL18">
        <v>45.75</v>
      </c>
      <c r="EM18">
        <v>47.25</v>
      </c>
      <c r="EN18">
        <v>46.5</v>
      </c>
      <c r="EO18">
        <v>46.375</v>
      </c>
      <c r="EP18">
        <v>47.25</v>
      </c>
      <c r="EQ18">
        <v>1755.26</v>
      </c>
      <c r="ER18">
        <v>39.5</v>
      </c>
      <c r="ES18">
        <v>0</v>
      </c>
      <c r="ET18">
        <v>1678902484.2</v>
      </c>
      <c r="EU18">
        <v>0</v>
      </c>
      <c r="EV18">
        <v>1104.7692307692309</v>
      </c>
      <c r="EW18">
        <v>-1.234188024285279</v>
      </c>
      <c r="EX18">
        <v>-28.027350451897799</v>
      </c>
      <c r="EY18">
        <v>18224.207692307689</v>
      </c>
      <c r="EZ18">
        <v>15</v>
      </c>
      <c r="FA18">
        <v>1678898947.5999999</v>
      </c>
      <c r="FB18" t="s">
        <v>409</v>
      </c>
      <c r="FC18">
        <v>1678898941.0999999</v>
      </c>
      <c r="FD18">
        <v>1678898947.5999999</v>
      </c>
      <c r="FE18">
        <v>6</v>
      </c>
      <c r="FF18">
        <v>-5.8000000000000003E-2</v>
      </c>
      <c r="FG18">
        <v>4.8000000000000001E-2</v>
      </c>
      <c r="FH18">
        <v>-2.7480000000000002</v>
      </c>
      <c r="FI18">
        <v>-0.125</v>
      </c>
      <c r="FJ18">
        <v>453</v>
      </c>
      <c r="FK18">
        <v>10</v>
      </c>
      <c r="FL18">
        <v>7.0000000000000007E-2</v>
      </c>
      <c r="FM18">
        <v>0.02</v>
      </c>
      <c r="FN18">
        <v>-44.865067499999988</v>
      </c>
      <c r="FO18">
        <v>-0.42856547842403342</v>
      </c>
      <c r="FP18">
        <v>6.316744568011283E-2</v>
      </c>
      <c r="FQ18">
        <v>-1</v>
      </c>
      <c r="FR18">
        <v>7.8080154999999989</v>
      </c>
      <c r="FS18">
        <v>-6.2189493433414463E-2</v>
      </c>
      <c r="FT18">
        <v>8.0083094189722908E-3</v>
      </c>
      <c r="FU18">
        <v>-1</v>
      </c>
      <c r="FV18">
        <v>0</v>
      </c>
      <c r="FW18">
        <v>0</v>
      </c>
      <c r="FX18" t="s">
        <v>410</v>
      </c>
      <c r="FY18">
        <v>2.9327800000000002</v>
      </c>
      <c r="FZ18">
        <v>2.8289599999999999</v>
      </c>
      <c r="GA18">
        <v>0.101382</v>
      </c>
      <c r="GB18">
        <v>0.107737</v>
      </c>
      <c r="GC18">
        <v>0.10058599999999999</v>
      </c>
      <c r="GD18">
        <v>6.6837099999999997E-2</v>
      </c>
      <c r="GE18">
        <v>23909.1</v>
      </c>
      <c r="GF18">
        <v>25355.1</v>
      </c>
      <c r="GG18">
        <v>24468</v>
      </c>
      <c r="GH18">
        <v>27718.5</v>
      </c>
      <c r="GI18">
        <v>29323.5</v>
      </c>
      <c r="GJ18">
        <v>37663.4</v>
      </c>
      <c r="GK18">
        <v>33544.800000000003</v>
      </c>
      <c r="GL18">
        <v>42607.1</v>
      </c>
      <c r="GM18">
        <v>1.8261000000000001</v>
      </c>
      <c r="GN18">
        <v>1.76875</v>
      </c>
      <c r="GO18">
        <v>7.3417999999999997E-2</v>
      </c>
      <c r="GP18">
        <v>0</v>
      </c>
      <c r="GQ18">
        <v>23.795300000000001</v>
      </c>
      <c r="GR18">
        <v>999.9</v>
      </c>
      <c r="GS18">
        <v>32</v>
      </c>
      <c r="GT18">
        <v>30</v>
      </c>
      <c r="GU18">
        <v>13.661899999999999</v>
      </c>
      <c r="GV18">
        <v>62.214500000000001</v>
      </c>
      <c r="GW18">
        <v>26.5825</v>
      </c>
      <c r="GX18">
        <v>1</v>
      </c>
      <c r="GY18">
        <v>8.3742399999999995E-2</v>
      </c>
      <c r="GZ18">
        <v>2.6444800000000002</v>
      </c>
      <c r="HA18">
        <v>20.2044</v>
      </c>
      <c r="HB18">
        <v>5.2273199999999997</v>
      </c>
      <c r="HC18">
        <v>11.992000000000001</v>
      </c>
      <c r="HD18">
        <v>4.9941500000000003</v>
      </c>
      <c r="HE18">
        <v>3.2909999999999999</v>
      </c>
      <c r="HF18">
        <v>6226.8</v>
      </c>
      <c r="HG18">
        <v>9999</v>
      </c>
      <c r="HH18">
        <v>9999</v>
      </c>
      <c r="HI18">
        <v>125.3</v>
      </c>
      <c r="HJ18">
        <v>1.8782000000000001</v>
      </c>
      <c r="HK18">
        <v>1.87409</v>
      </c>
      <c r="HL18">
        <v>1.8705700000000001</v>
      </c>
      <c r="HM18">
        <v>1.87253</v>
      </c>
      <c r="HN18">
        <v>1.87792</v>
      </c>
      <c r="HO18">
        <v>1.8742399999999999</v>
      </c>
      <c r="HP18">
        <v>1.87202</v>
      </c>
      <c r="HQ18">
        <v>1.8708800000000001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-2.5920000000000001</v>
      </c>
      <c r="IF18">
        <v>0.33029999999999998</v>
      </c>
      <c r="IG18">
        <v>-1.2259699486647699</v>
      </c>
      <c r="IH18">
        <v>-3.8409413047910609E-3</v>
      </c>
      <c r="II18">
        <v>1.222025474305011E-6</v>
      </c>
      <c r="IJ18">
        <v>-2.7416089085140852E-10</v>
      </c>
      <c r="IK18">
        <v>-6.649593686271818E-2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59</v>
      </c>
      <c r="IT18">
        <v>58.9</v>
      </c>
      <c r="IU18">
        <v>1.0790999999999999</v>
      </c>
      <c r="IV18">
        <v>2.5</v>
      </c>
      <c r="IW18">
        <v>1.4465300000000001</v>
      </c>
      <c r="IX18">
        <v>2.2888199999999999</v>
      </c>
      <c r="IY18">
        <v>1.64673</v>
      </c>
      <c r="IZ18">
        <v>2.4377399999999998</v>
      </c>
      <c r="JA18">
        <v>33.445599999999999</v>
      </c>
      <c r="JB18">
        <v>23.938700000000001</v>
      </c>
      <c r="JC18">
        <v>18</v>
      </c>
      <c r="JD18">
        <v>374.84300000000002</v>
      </c>
      <c r="JE18">
        <v>417.55099999999999</v>
      </c>
      <c r="JF18">
        <v>20.9831</v>
      </c>
      <c r="JG18">
        <v>28.253299999999999</v>
      </c>
      <c r="JH18">
        <v>30.0001</v>
      </c>
      <c r="JI18">
        <v>28.383900000000001</v>
      </c>
      <c r="JJ18">
        <v>28.387599999999999</v>
      </c>
      <c r="JK18">
        <v>21.637799999999999</v>
      </c>
      <c r="JL18">
        <v>24.834700000000002</v>
      </c>
      <c r="JM18">
        <v>48.512</v>
      </c>
      <c r="JN18">
        <v>20.9849</v>
      </c>
      <c r="JO18">
        <v>444.90699999999998</v>
      </c>
      <c r="JP18">
        <v>10.994899999999999</v>
      </c>
      <c r="JQ18">
        <v>99.524199999999993</v>
      </c>
      <c r="JR18">
        <v>99.668999999999997</v>
      </c>
    </row>
    <row r="19" spans="1:278" x14ac:dyDescent="0.25">
      <c r="A19">
        <v>16</v>
      </c>
      <c r="B19">
        <v>1678902664</v>
      </c>
      <c r="C19">
        <v>2700.5</v>
      </c>
      <c r="D19" t="s">
        <v>418</v>
      </c>
      <c r="E19" t="s">
        <v>419</v>
      </c>
      <c r="F19" t="s">
        <v>406</v>
      </c>
      <c r="G19">
        <v>1678902664</v>
      </c>
      <c r="H19">
        <f t="shared" si="0"/>
        <v>6.3650553276733751E-3</v>
      </c>
      <c r="I19">
        <f t="shared" si="1"/>
        <v>6.3650553276733755</v>
      </c>
      <c r="J19">
        <f t="shared" si="2"/>
        <v>35.025282351143794</v>
      </c>
      <c r="K19">
        <f t="shared" si="3"/>
        <v>399.96</v>
      </c>
      <c r="L19">
        <f t="shared" si="4"/>
        <v>276.48533843151478</v>
      </c>
      <c r="M19">
        <f t="shared" si="5"/>
        <v>27.6166592309104</v>
      </c>
      <c r="N19">
        <f t="shared" si="6"/>
        <v>39.949890611400001</v>
      </c>
      <c r="O19">
        <f t="shared" si="7"/>
        <v>0.52235555414158352</v>
      </c>
      <c r="P19">
        <f t="shared" si="8"/>
        <v>2.9299389086166649</v>
      </c>
      <c r="Q19">
        <f t="shared" si="9"/>
        <v>0.47559573836967778</v>
      </c>
      <c r="R19">
        <f t="shared" si="10"/>
        <v>0.3010989289746272</v>
      </c>
      <c r="S19">
        <f t="shared" si="11"/>
        <v>289.57662592376749</v>
      </c>
      <c r="T19">
        <f t="shared" si="12"/>
        <v>25.433804667225413</v>
      </c>
      <c r="U19">
        <f t="shared" si="13"/>
        <v>25.001200000000001</v>
      </c>
      <c r="V19">
        <f t="shared" si="14"/>
        <v>3.1799050804748239</v>
      </c>
      <c r="W19">
        <f t="shared" si="15"/>
        <v>57.704449646394373</v>
      </c>
      <c r="X19">
        <f t="shared" si="16"/>
        <v>1.8769536565080001</v>
      </c>
      <c r="Y19">
        <f t="shared" si="17"/>
        <v>3.2527017725838068</v>
      </c>
      <c r="Z19">
        <f t="shared" si="18"/>
        <v>1.3029514239668238</v>
      </c>
      <c r="AA19">
        <f t="shared" si="19"/>
        <v>-280.69893995039587</v>
      </c>
      <c r="AB19">
        <f t="shared" si="20"/>
        <v>60.05596102099787</v>
      </c>
      <c r="AC19">
        <f t="shared" si="21"/>
        <v>4.3440402973182097</v>
      </c>
      <c r="AD19">
        <f t="shared" si="22"/>
        <v>73.277687291687698</v>
      </c>
      <c r="AE19">
        <v>92</v>
      </c>
      <c r="AF19">
        <v>18</v>
      </c>
      <c r="AG19">
        <f t="shared" si="23"/>
        <v>1</v>
      </c>
      <c r="AH19">
        <f t="shared" si="24"/>
        <v>0</v>
      </c>
      <c r="AI19">
        <f t="shared" si="25"/>
        <v>53170.602210309517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1513.2353999605011</v>
      </c>
      <c r="AW19">
        <f t="shared" si="29"/>
        <v>35.025282351143794</v>
      </c>
      <c r="AX19" t="e">
        <f t="shared" si="30"/>
        <v>#DIV/0!</v>
      </c>
      <c r="AY19">
        <f t="shared" si="31"/>
        <v>2.3145957563547637E-2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1800.06</v>
      </c>
      <c r="CU19">
        <f t="shared" si="43"/>
        <v>1513.2353999605011</v>
      </c>
      <c r="CV19">
        <f t="shared" si="44"/>
        <v>0.84065831136767732</v>
      </c>
      <c r="CW19">
        <f t="shared" si="45"/>
        <v>0.16087054093961728</v>
      </c>
      <c r="CX19">
        <v>6</v>
      </c>
      <c r="CY19">
        <v>0.5</v>
      </c>
      <c r="CZ19" t="s">
        <v>408</v>
      </c>
      <c r="DA19">
        <v>2</v>
      </c>
      <c r="DB19">
        <v>1678902664</v>
      </c>
      <c r="DC19">
        <v>399.96</v>
      </c>
      <c r="DD19">
        <v>445.03300000000002</v>
      </c>
      <c r="DE19">
        <v>18.7912</v>
      </c>
      <c r="DF19">
        <v>11.2987</v>
      </c>
      <c r="DG19">
        <v>402.55200000000002</v>
      </c>
      <c r="DH19">
        <v>18.4617</v>
      </c>
      <c r="DI19">
        <v>500.13600000000002</v>
      </c>
      <c r="DJ19">
        <v>99.784700000000001</v>
      </c>
      <c r="DK19">
        <v>0.10001500000000001</v>
      </c>
      <c r="DL19">
        <v>25.381399999999999</v>
      </c>
      <c r="DM19">
        <v>25.001200000000001</v>
      </c>
      <c r="DN19">
        <v>999.9</v>
      </c>
      <c r="DO19">
        <v>0</v>
      </c>
      <c r="DP19">
        <v>0</v>
      </c>
      <c r="DQ19">
        <v>10023.799999999999</v>
      </c>
      <c r="DR19">
        <v>0</v>
      </c>
      <c r="DS19">
        <v>1.8633899999999999E-3</v>
      </c>
      <c r="DT19">
        <v>-45.072800000000001</v>
      </c>
      <c r="DU19">
        <v>407.62</v>
      </c>
      <c r="DV19">
        <v>450.11900000000003</v>
      </c>
      <c r="DW19">
        <v>7.4925600000000001</v>
      </c>
      <c r="DX19">
        <v>445.03300000000002</v>
      </c>
      <c r="DY19">
        <v>11.2987</v>
      </c>
      <c r="DZ19">
        <v>1.8750800000000001</v>
      </c>
      <c r="EA19">
        <v>1.12744</v>
      </c>
      <c r="EB19">
        <v>16.427099999999999</v>
      </c>
      <c r="EC19">
        <v>8.6763700000000004</v>
      </c>
      <c r="ED19">
        <v>1800.06</v>
      </c>
      <c r="EE19">
        <v>0.97799599999999998</v>
      </c>
      <c r="EF19">
        <v>2.20038E-2</v>
      </c>
      <c r="EG19">
        <v>0</v>
      </c>
      <c r="EH19">
        <v>1101.04</v>
      </c>
      <c r="EI19">
        <v>5.0000600000000004</v>
      </c>
      <c r="EJ19">
        <v>18163.8</v>
      </c>
      <c r="EK19">
        <v>16014.4</v>
      </c>
      <c r="EL19">
        <v>45.75</v>
      </c>
      <c r="EM19">
        <v>47.125</v>
      </c>
      <c r="EN19">
        <v>46.5</v>
      </c>
      <c r="EO19">
        <v>46.375</v>
      </c>
      <c r="EP19">
        <v>47.25</v>
      </c>
      <c r="EQ19">
        <v>1755.56</v>
      </c>
      <c r="ER19">
        <v>39.5</v>
      </c>
      <c r="ES19">
        <v>0</v>
      </c>
      <c r="ET19">
        <v>1678902664.2</v>
      </c>
      <c r="EU19">
        <v>0</v>
      </c>
      <c r="EV19">
        <v>1101.222307692308</v>
      </c>
      <c r="EW19">
        <v>-1.8105982842666319</v>
      </c>
      <c r="EX19">
        <v>-22.62564097322214</v>
      </c>
      <c r="EY19">
        <v>18165.099999999999</v>
      </c>
      <c r="EZ19">
        <v>15</v>
      </c>
      <c r="FA19">
        <v>1678898947.5999999</v>
      </c>
      <c r="FB19" t="s">
        <v>409</v>
      </c>
      <c r="FC19">
        <v>1678898941.0999999</v>
      </c>
      <c r="FD19">
        <v>1678898947.5999999</v>
      </c>
      <c r="FE19">
        <v>6</v>
      </c>
      <c r="FF19">
        <v>-5.8000000000000003E-2</v>
      </c>
      <c r="FG19">
        <v>4.8000000000000001E-2</v>
      </c>
      <c r="FH19">
        <v>-2.7480000000000002</v>
      </c>
      <c r="FI19">
        <v>-0.125</v>
      </c>
      <c r="FJ19">
        <v>453</v>
      </c>
      <c r="FK19">
        <v>10</v>
      </c>
      <c r="FL19">
        <v>7.0000000000000007E-2</v>
      </c>
      <c r="FM19">
        <v>0.02</v>
      </c>
      <c r="FN19">
        <v>-45.153878048780477</v>
      </c>
      <c r="FO19">
        <v>-0.43193399090443152</v>
      </c>
      <c r="FP19">
        <v>5.1184274987039258E-2</v>
      </c>
      <c r="FQ19">
        <v>-1</v>
      </c>
      <c r="FR19">
        <v>7.6077307317073171</v>
      </c>
      <c r="FS19">
        <v>-0.28838138235278071</v>
      </c>
      <c r="FT19">
        <v>3.4069991473095397E-2</v>
      </c>
      <c r="FU19">
        <v>-1</v>
      </c>
      <c r="FV19">
        <v>0</v>
      </c>
      <c r="FW19">
        <v>0</v>
      </c>
      <c r="FX19" t="s">
        <v>410</v>
      </c>
      <c r="FY19">
        <v>2.93268</v>
      </c>
      <c r="FZ19">
        <v>2.82924</v>
      </c>
      <c r="GA19">
        <v>0.101368</v>
      </c>
      <c r="GB19">
        <v>0.10777</v>
      </c>
      <c r="GC19">
        <v>0.100533</v>
      </c>
      <c r="GD19">
        <v>6.7968700000000007E-2</v>
      </c>
      <c r="GE19">
        <v>23909.1</v>
      </c>
      <c r="GF19">
        <v>25352.1</v>
      </c>
      <c r="GG19">
        <v>24467.7</v>
      </c>
      <c r="GH19">
        <v>27716.2</v>
      </c>
      <c r="GI19">
        <v>29324.5</v>
      </c>
      <c r="GJ19">
        <v>37615.300000000003</v>
      </c>
      <c r="GK19">
        <v>33543.800000000003</v>
      </c>
      <c r="GL19">
        <v>42604.5</v>
      </c>
      <c r="GM19">
        <v>1.82603</v>
      </c>
      <c r="GN19">
        <v>1.7688200000000001</v>
      </c>
      <c r="GO19">
        <v>7.4032700000000007E-2</v>
      </c>
      <c r="GP19">
        <v>0</v>
      </c>
      <c r="GQ19">
        <v>23.785299999999999</v>
      </c>
      <c r="GR19">
        <v>999.9</v>
      </c>
      <c r="GS19">
        <v>32.5</v>
      </c>
      <c r="GT19">
        <v>30</v>
      </c>
      <c r="GU19">
        <v>13.876200000000001</v>
      </c>
      <c r="GV19">
        <v>62.294600000000003</v>
      </c>
      <c r="GW19">
        <v>27.527999999999999</v>
      </c>
      <c r="GX19">
        <v>1</v>
      </c>
      <c r="GY19">
        <v>8.4857699999999994E-2</v>
      </c>
      <c r="GZ19">
        <v>2.6112299999999999</v>
      </c>
      <c r="HA19">
        <v>20.204799999999999</v>
      </c>
      <c r="HB19">
        <v>5.22912</v>
      </c>
      <c r="HC19">
        <v>11.992000000000001</v>
      </c>
      <c r="HD19">
        <v>4.9939499999999999</v>
      </c>
      <c r="HE19">
        <v>3.2909999999999999</v>
      </c>
      <c r="HF19">
        <v>6230.6</v>
      </c>
      <c r="HG19">
        <v>9999</v>
      </c>
      <c r="HH19">
        <v>9999</v>
      </c>
      <c r="HI19">
        <v>125.4</v>
      </c>
      <c r="HJ19">
        <v>1.8782000000000001</v>
      </c>
      <c r="HK19">
        <v>1.87409</v>
      </c>
      <c r="HL19">
        <v>1.8705700000000001</v>
      </c>
      <c r="HM19">
        <v>1.87256</v>
      </c>
      <c r="HN19">
        <v>1.8779300000000001</v>
      </c>
      <c r="HO19">
        <v>1.8742399999999999</v>
      </c>
      <c r="HP19">
        <v>1.87202</v>
      </c>
      <c r="HQ19">
        <v>1.8708800000000001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-2.5920000000000001</v>
      </c>
      <c r="IF19">
        <v>0.32950000000000002</v>
      </c>
      <c r="IG19">
        <v>-1.2259699486647699</v>
      </c>
      <c r="IH19">
        <v>-3.8409413047910609E-3</v>
      </c>
      <c r="II19">
        <v>1.222025474305011E-6</v>
      </c>
      <c r="IJ19">
        <v>-2.7416089085140852E-10</v>
      </c>
      <c r="IK19">
        <v>-6.649593686271818E-2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62</v>
      </c>
      <c r="IT19">
        <v>61.9</v>
      </c>
      <c r="IU19">
        <v>1.0803199999999999</v>
      </c>
      <c r="IV19">
        <v>2.50732</v>
      </c>
      <c r="IW19">
        <v>1.4465300000000001</v>
      </c>
      <c r="IX19">
        <v>2.2900399999999999</v>
      </c>
      <c r="IY19">
        <v>1.64673</v>
      </c>
      <c r="IZ19">
        <v>2.3791500000000001</v>
      </c>
      <c r="JA19">
        <v>33.4681</v>
      </c>
      <c r="JB19">
        <v>23.9299</v>
      </c>
      <c r="JC19">
        <v>18</v>
      </c>
      <c r="JD19">
        <v>374.86399999999998</v>
      </c>
      <c r="JE19">
        <v>417.69299999999998</v>
      </c>
      <c r="JF19">
        <v>20.971900000000002</v>
      </c>
      <c r="JG19">
        <v>28.254999999999999</v>
      </c>
      <c r="JH19">
        <v>30</v>
      </c>
      <c r="JI19">
        <v>28.3935</v>
      </c>
      <c r="JJ19">
        <v>28.4011</v>
      </c>
      <c r="JK19">
        <v>21.6569</v>
      </c>
      <c r="JL19">
        <v>24.514399999999998</v>
      </c>
      <c r="JM19">
        <v>49.6479</v>
      </c>
      <c r="JN19">
        <v>20.979800000000001</v>
      </c>
      <c r="JO19">
        <v>445.25700000000001</v>
      </c>
      <c r="JP19">
        <v>11.244400000000001</v>
      </c>
      <c r="JQ19">
        <v>99.521900000000002</v>
      </c>
      <c r="JR19">
        <v>99.662099999999995</v>
      </c>
    </row>
    <row r="20" spans="1:278" x14ac:dyDescent="0.25">
      <c r="A20">
        <v>17</v>
      </c>
      <c r="B20">
        <v>1678902844</v>
      </c>
      <c r="C20">
        <v>2880.5</v>
      </c>
      <c r="D20" t="s">
        <v>420</v>
      </c>
      <c r="E20" t="s">
        <v>421</v>
      </c>
      <c r="F20" t="s">
        <v>406</v>
      </c>
      <c r="G20">
        <v>1678902844</v>
      </c>
      <c r="H20">
        <f t="shared" si="0"/>
        <v>6.3266493014187269E-3</v>
      </c>
      <c r="I20">
        <f t="shared" si="1"/>
        <v>6.3266493014187271</v>
      </c>
      <c r="J20">
        <f t="shared" si="2"/>
        <v>35.321502247193216</v>
      </c>
      <c r="K20">
        <f t="shared" si="3"/>
        <v>400.06299999999999</v>
      </c>
      <c r="L20">
        <f t="shared" si="4"/>
        <v>274.91210492689618</v>
      </c>
      <c r="M20">
        <f t="shared" si="5"/>
        <v>27.45301942816107</v>
      </c>
      <c r="N20">
        <f t="shared" si="6"/>
        <v>39.950722847976998</v>
      </c>
      <c r="O20">
        <f t="shared" si="7"/>
        <v>0.51901492628949275</v>
      </c>
      <c r="P20">
        <f t="shared" si="8"/>
        <v>2.9262282290113308</v>
      </c>
      <c r="Q20">
        <f t="shared" si="9"/>
        <v>0.47277000523695872</v>
      </c>
      <c r="R20">
        <f t="shared" si="10"/>
        <v>0.299292047518671</v>
      </c>
      <c r="S20">
        <f t="shared" si="11"/>
        <v>289.53193792375566</v>
      </c>
      <c r="T20">
        <f t="shared" si="12"/>
        <v>25.441512315498997</v>
      </c>
      <c r="U20">
        <f t="shared" si="13"/>
        <v>25.0046</v>
      </c>
      <c r="V20">
        <f t="shared" si="14"/>
        <v>3.1805497141221477</v>
      </c>
      <c r="W20">
        <f t="shared" si="15"/>
        <v>57.745282996157464</v>
      </c>
      <c r="X20">
        <f t="shared" si="16"/>
        <v>1.8780473683214001</v>
      </c>
      <c r="Y20">
        <f t="shared" si="17"/>
        <v>3.2522957216200163</v>
      </c>
      <c r="Z20">
        <f t="shared" si="18"/>
        <v>1.3025023458007476</v>
      </c>
      <c r="AA20">
        <f t="shared" si="19"/>
        <v>-279.00523419256587</v>
      </c>
      <c r="AB20">
        <f t="shared" si="20"/>
        <v>59.112228461037461</v>
      </c>
      <c r="AC20">
        <f t="shared" si="21"/>
        <v>4.2812270508317187</v>
      </c>
      <c r="AD20">
        <f t="shared" si="22"/>
        <v>73.920159243058976</v>
      </c>
      <c r="AE20">
        <v>93</v>
      </c>
      <c r="AF20">
        <v>19</v>
      </c>
      <c r="AG20">
        <f t="shared" si="23"/>
        <v>1</v>
      </c>
      <c r="AH20">
        <f t="shared" si="24"/>
        <v>0</v>
      </c>
      <c r="AI20">
        <f t="shared" si="25"/>
        <v>53062.699974517134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1513.0001999604949</v>
      </c>
      <c r="AW20">
        <f t="shared" si="29"/>
        <v>35.321502247193216</v>
      </c>
      <c r="AX20" t="e">
        <f t="shared" si="30"/>
        <v>#DIV/0!</v>
      </c>
      <c r="AY20">
        <f t="shared" si="31"/>
        <v>2.3345338783243699E-2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1799.78</v>
      </c>
      <c r="CU20">
        <f t="shared" si="43"/>
        <v>1513.0001999604949</v>
      </c>
      <c r="CV20">
        <f t="shared" si="44"/>
        <v>0.84065841378418193</v>
      </c>
      <c r="CW20">
        <f t="shared" si="45"/>
        <v>0.16087073860347134</v>
      </c>
      <c r="CX20">
        <v>6</v>
      </c>
      <c r="CY20">
        <v>0.5</v>
      </c>
      <c r="CZ20" t="s">
        <v>408</v>
      </c>
      <c r="DA20">
        <v>2</v>
      </c>
      <c r="DB20">
        <v>1678902844</v>
      </c>
      <c r="DC20">
        <v>400.06299999999999</v>
      </c>
      <c r="DD20">
        <v>445.46899999999999</v>
      </c>
      <c r="DE20">
        <v>18.8066</v>
      </c>
      <c r="DF20">
        <v>11.360200000000001</v>
      </c>
      <c r="DG20">
        <v>402.65600000000001</v>
      </c>
      <c r="DH20">
        <v>18.475999999999999</v>
      </c>
      <c r="DI20">
        <v>500.18799999999999</v>
      </c>
      <c r="DJ20">
        <v>99.760900000000007</v>
      </c>
      <c r="DK20">
        <v>0.100179</v>
      </c>
      <c r="DL20">
        <v>25.379300000000001</v>
      </c>
      <c r="DM20">
        <v>25.0046</v>
      </c>
      <c r="DN20">
        <v>999.9</v>
      </c>
      <c r="DO20">
        <v>0</v>
      </c>
      <c r="DP20">
        <v>0</v>
      </c>
      <c r="DQ20">
        <v>10005</v>
      </c>
      <c r="DR20">
        <v>0</v>
      </c>
      <c r="DS20">
        <v>1.76783E-3</v>
      </c>
      <c r="DT20">
        <v>-45.4056</v>
      </c>
      <c r="DU20">
        <v>407.73099999999999</v>
      </c>
      <c r="DV20">
        <v>450.58800000000002</v>
      </c>
      <c r="DW20">
        <v>7.4464100000000002</v>
      </c>
      <c r="DX20">
        <v>445.46899999999999</v>
      </c>
      <c r="DY20">
        <v>11.360200000000001</v>
      </c>
      <c r="DZ20">
        <v>1.87616</v>
      </c>
      <c r="EA20">
        <v>1.1333</v>
      </c>
      <c r="EB20">
        <v>16.436199999999999</v>
      </c>
      <c r="EC20">
        <v>8.7530999999999999</v>
      </c>
      <c r="ED20">
        <v>1799.78</v>
      </c>
      <c r="EE20">
        <v>0.977993</v>
      </c>
      <c r="EF20">
        <v>2.20074E-2</v>
      </c>
      <c r="EG20">
        <v>0</v>
      </c>
      <c r="EH20">
        <v>1098.26</v>
      </c>
      <c r="EI20">
        <v>5.0000600000000004</v>
      </c>
      <c r="EJ20">
        <v>18114.3</v>
      </c>
      <c r="EK20">
        <v>16011.9</v>
      </c>
      <c r="EL20">
        <v>45.75</v>
      </c>
      <c r="EM20">
        <v>47.186999999999998</v>
      </c>
      <c r="EN20">
        <v>46.5</v>
      </c>
      <c r="EO20">
        <v>46.311999999999998</v>
      </c>
      <c r="EP20">
        <v>47.25</v>
      </c>
      <c r="EQ20">
        <v>1755.28</v>
      </c>
      <c r="ER20">
        <v>39.5</v>
      </c>
      <c r="ES20">
        <v>0</v>
      </c>
      <c r="ET20">
        <v>1678902844.2</v>
      </c>
      <c r="EU20">
        <v>0</v>
      </c>
      <c r="EV20">
        <v>1098.3</v>
      </c>
      <c r="EW20">
        <v>-1.0666666656706629</v>
      </c>
      <c r="EX20">
        <v>-16.22222209826225</v>
      </c>
      <c r="EY20">
        <v>18118.334615384611</v>
      </c>
      <c r="EZ20">
        <v>15</v>
      </c>
      <c r="FA20">
        <v>1678898947.5999999</v>
      </c>
      <c r="FB20" t="s">
        <v>409</v>
      </c>
      <c r="FC20">
        <v>1678898941.0999999</v>
      </c>
      <c r="FD20">
        <v>1678898947.5999999</v>
      </c>
      <c r="FE20">
        <v>6</v>
      </c>
      <c r="FF20">
        <v>-5.8000000000000003E-2</v>
      </c>
      <c r="FG20">
        <v>4.8000000000000001E-2</v>
      </c>
      <c r="FH20">
        <v>-2.7480000000000002</v>
      </c>
      <c r="FI20">
        <v>-0.125</v>
      </c>
      <c r="FJ20">
        <v>453</v>
      </c>
      <c r="FK20">
        <v>10</v>
      </c>
      <c r="FL20">
        <v>7.0000000000000007E-2</v>
      </c>
      <c r="FM20">
        <v>0.02</v>
      </c>
      <c r="FN20">
        <v>-45.448536585365851</v>
      </c>
      <c r="FO20">
        <v>-0.24624668989550269</v>
      </c>
      <c r="FP20">
        <v>3.8126879041083313E-2</v>
      </c>
      <c r="FQ20">
        <v>-1</v>
      </c>
      <c r="FR20">
        <v>7.4506382926829273</v>
      </c>
      <c r="FS20">
        <v>-2.185275261325164E-2</v>
      </c>
      <c r="FT20">
        <v>2.2501305137637372E-3</v>
      </c>
      <c r="FU20">
        <v>-1</v>
      </c>
      <c r="FV20">
        <v>0</v>
      </c>
      <c r="FW20">
        <v>0</v>
      </c>
      <c r="FX20" t="s">
        <v>410</v>
      </c>
      <c r="FY20">
        <v>2.93282</v>
      </c>
      <c r="FZ20">
        <v>2.82924</v>
      </c>
      <c r="GA20">
        <v>0.101366</v>
      </c>
      <c r="GB20">
        <v>0.10782700000000001</v>
      </c>
      <c r="GC20">
        <v>0.100567</v>
      </c>
      <c r="GD20">
        <v>6.8231299999999995E-2</v>
      </c>
      <c r="GE20">
        <v>23910.400000000001</v>
      </c>
      <c r="GF20">
        <v>25352.2</v>
      </c>
      <c r="GG20">
        <v>24469</v>
      </c>
      <c r="GH20">
        <v>27718.1</v>
      </c>
      <c r="GI20">
        <v>29325.3</v>
      </c>
      <c r="GJ20">
        <v>37607</v>
      </c>
      <c r="GK20">
        <v>33546.1</v>
      </c>
      <c r="GL20">
        <v>42607.1</v>
      </c>
      <c r="GM20">
        <v>1.82605</v>
      </c>
      <c r="GN20">
        <v>1.77</v>
      </c>
      <c r="GO20">
        <v>7.4606400000000003E-2</v>
      </c>
      <c r="GP20">
        <v>0</v>
      </c>
      <c r="GQ20">
        <v>23.779299999999999</v>
      </c>
      <c r="GR20">
        <v>999.9</v>
      </c>
      <c r="GS20">
        <v>32.799999999999997</v>
      </c>
      <c r="GT20">
        <v>30</v>
      </c>
      <c r="GU20">
        <v>14.007300000000001</v>
      </c>
      <c r="GV20">
        <v>62.354599999999998</v>
      </c>
      <c r="GW20">
        <v>26.5304</v>
      </c>
      <c r="GX20">
        <v>1</v>
      </c>
      <c r="GY20">
        <v>8.3950700000000003E-2</v>
      </c>
      <c r="GZ20">
        <v>2.7393399999999999</v>
      </c>
      <c r="HA20">
        <v>20.203399999999998</v>
      </c>
      <c r="HB20">
        <v>5.2285199999999996</v>
      </c>
      <c r="HC20">
        <v>11.992000000000001</v>
      </c>
      <c r="HD20">
        <v>4.9954999999999998</v>
      </c>
      <c r="HE20">
        <v>3.2909999999999999</v>
      </c>
      <c r="HF20">
        <v>6234.2</v>
      </c>
      <c r="HG20">
        <v>9999</v>
      </c>
      <c r="HH20">
        <v>9999</v>
      </c>
      <c r="HI20">
        <v>125.4</v>
      </c>
      <c r="HJ20">
        <v>1.8782000000000001</v>
      </c>
      <c r="HK20">
        <v>1.87408</v>
      </c>
      <c r="HL20">
        <v>1.8705700000000001</v>
      </c>
      <c r="HM20">
        <v>1.87253</v>
      </c>
      <c r="HN20">
        <v>1.87795</v>
      </c>
      <c r="HO20">
        <v>1.8742399999999999</v>
      </c>
      <c r="HP20">
        <v>1.87201</v>
      </c>
      <c r="HQ20">
        <v>1.8708800000000001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-2.593</v>
      </c>
      <c r="IF20">
        <v>0.3306</v>
      </c>
      <c r="IG20">
        <v>-1.2259699486647699</v>
      </c>
      <c r="IH20">
        <v>-3.8409413047910609E-3</v>
      </c>
      <c r="II20">
        <v>1.222025474305011E-6</v>
      </c>
      <c r="IJ20">
        <v>-2.7416089085140852E-10</v>
      </c>
      <c r="IK20">
        <v>-6.649593686271818E-2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65</v>
      </c>
      <c r="IT20">
        <v>64.900000000000006</v>
      </c>
      <c r="IU20">
        <v>1.0815399999999999</v>
      </c>
      <c r="IV20">
        <v>2.50732</v>
      </c>
      <c r="IW20">
        <v>1.4477500000000001</v>
      </c>
      <c r="IX20">
        <v>2.2912599999999999</v>
      </c>
      <c r="IY20">
        <v>1.64673</v>
      </c>
      <c r="IZ20">
        <v>2.4426299999999999</v>
      </c>
      <c r="JA20">
        <v>33.4681</v>
      </c>
      <c r="JB20">
        <v>23.938700000000001</v>
      </c>
      <c r="JC20">
        <v>18</v>
      </c>
      <c r="JD20">
        <v>374.83800000000002</v>
      </c>
      <c r="JE20">
        <v>418.35700000000003</v>
      </c>
      <c r="JF20">
        <v>20.929300000000001</v>
      </c>
      <c r="JG20">
        <v>28.250299999999999</v>
      </c>
      <c r="JH20">
        <v>30.0001</v>
      </c>
      <c r="JI20">
        <v>28.3871</v>
      </c>
      <c r="JJ20">
        <v>28.3947</v>
      </c>
      <c r="JK20">
        <v>21.662099999999999</v>
      </c>
      <c r="JL20">
        <v>25.113199999999999</v>
      </c>
      <c r="JM20">
        <v>50.396999999999998</v>
      </c>
      <c r="JN20">
        <v>20.927900000000001</v>
      </c>
      <c r="JO20">
        <v>445.14699999999999</v>
      </c>
      <c r="JP20">
        <v>11.393599999999999</v>
      </c>
      <c r="JQ20">
        <v>99.528000000000006</v>
      </c>
      <c r="JR20">
        <v>99.668400000000005</v>
      </c>
    </row>
    <row r="21" spans="1:278" x14ac:dyDescent="0.25">
      <c r="A21">
        <v>18</v>
      </c>
      <c r="B21">
        <v>1678903024</v>
      </c>
      <c r="C21">
        <v>3060.5</v>
      </c>
      <c r="D21" t="s">
        <v>422</v>
      </c>
      <c r="E21" t="s">
        <v>423</v>
      </c>
      <c r="F21" t="s">
        <v>406</v>
      </c>
      <c r="G21">
        <v>1678903024</v>
      </c>
      <c r="H21">
        <f t="shared" si="0"/>
        <v>6.2333015435741372E-3</v>
      </c>
      <c r="I21">
        <f t="shared" si="1"/>
        <v>6.2333015435741368</v>
      </c>
      <c r="J21">
        <f t="shared" si="2"/>
        <v>35.642184149109909</v>
      </c>
      <c r="K21">
        <f t="shared" si="3"/>
        <v>399.99599999999998</v>
      </c>
      <c r="L21">
        <f t="shared" si="4"/>
        <v>272.31112154203493</v>
      </c>
      <c r="M21">
        <f t="shared" si="5"/>
        <v>27.191977043064412</v>
      </c>
      <c r="N21">
        <f t="shared" si="6"/>
        <v>39.942114694858802</v>
      </c>
      <c r="O21">
        <f t="shared" si="7"/>
        <v>0.51201635541283597</v>
      </c>
      <c r="P21">
        <f t="shared" si="8"/>
        <v>2.9248346117401507</v>
      </c>
      <c r="Q21">
        <f t="shared" si="9"/>
        <v>0.46693281725984864</v>
      </c>
      <c r="R21">
        <f t="shared" si="10"/>
        <v>0.29555207409125872</v>
      </c>
      <c r="S21">
        <f t="shared" si="11"/>
        <v>289.53832192375734</v>
      </c>
      <c r="T21">
        <f t="shared" si="12"/>
        <v>25.442519007265762</v>
      </c>
      <c r="U21">
        <f t="shared" si="13"/>
        <v>24.991</v>
      </c>
      <c r="V21">
        <f t="shared" si="14"/>
        <v>3.1779718645323105</v>
      </c>
      <c r="W21">
        <f t="shared" si="15"/>
        <v>57.845652605349827</v>
      </c>
      <c r="X21">
        <f t="shared" si="16"/>
        <v>1.8786961516341998</v>
      </c>
      <c r="Y21">
        <f t="shared" si="17"/>
        <v>3.2477741489953376</v>
      </c>
      <c r="Z21">
        <f t="shared" si="18"/>
        <v>1.2992757128981107</v>
      </c>
      <c r="AA21">
        <f t="shared" si="19"/>
        <v>-274.88859807161947</v>
      </c>
      <c r="AB21">
        <f t="shared" si="20"/>
        <v>57.538776141310258</v>
      </c>
      <c r="AC21">
        <f t="shared" si="21"/>
        <v>4.1684787138936867</v>
      </c>
      <c r="AD21">
        <f t="shared" si="22"/>
        <v>76.356978707341824</v>
      </c>
      <c r="AE21">
        <v>93</v>
      </c>
      <c r="AF21">
        <v>19</v>
      </c>
      <c r="AG21">
        <f t="shared" si="23"/>
        <v>1</v>
      </c>
      <c r="AH21">
        <f t="shared" si="24"/>
        <v>0</v>
      </c>
      <c r="AI21">
        <f t="shared" si="25"/>
        <v>53026.315943932488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1513.033799960496</v>
      </c>
      <c r="AW21">
        <f t="shared" si="29"/>
        <v>35.642184149109909</v>
      </c>
      <c r="AX21" t="e">
        <f t="shared" si="30"/>
        <v>#DIV/0!</v>
      </c>
      <c r="AY21">
        <f t="shared" si="31"/>
        <v>2.3556766643309947E-2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1799.82</v>
      </c>
      <c r="CU21">
        <f t="shared" si="43"/>
        <v>1513.033799960496</v>
      </c>
      <c r="CV21">
        <f t="shared" si="44"/>
        <v>0.84065839915130181</v>
      </c>
      <c r="CW21">
        <f t="shared" si="45"/>
        <v>0.1608707103620125</v>
      </c>
      <c r="CX21">
        <v>6</v>
      </c>
      <c r="CY21">
        <v>0.5</v>
      </c>
      <c r="CZ21" t="s">
        <v>408</v>
      </c>
      <c r="DA21">
        <v>2</v>
      </c>
      <c r="DB21">
        <v>1678903024</v>
      </c>
      <c r="DC21">
        <v>399.99599999999998</v>
      </c>
      <c r="DD21">
        <v>445.75400000000002</v>
      </c>
      <c r="DE21">
        <v>18.814</v>
      </c>
      <c r="DF21">
        <v>11.4755</v>
      </c>
      <c r="DG21">
        <v>402.58800000000002</v>
      </c>
      <c r="DH21">
        <v>18.483000000000001</v>
      </c>
      <c r="DI21">
        <v>500.05</v>
      </c>
      <c r="DJ21">
        <v>99.756399999999999</v>
      </c>
      <c r="DK21">
        <v>9.9885299999999996E-2</v>
      </c>
      <c r="DL21">
        <v>25.355899999999998</v>
      </c>
      <c r="DM21">
        <v>24.991</v>
      </c>
      <c r="DN21">
        <v>999.9</v>
      </c>
      <c r="DO21">
        <v>0</v>
      </c>
      <c r="DP21">
        <v>0</v>
      </c>
      <c r="DQ21">
        <v>9997.5</v>
      </c>
      <c r="DR21">
        <v>0</v>
      </c>
      <c r="DS21">
        <v>1.8156100000000001E-3</v>
      </c>
      <c r="DT21">
        <v>-45.757899999999999</v>
      </c>
      <c r="DU21">
        <v>407.666</v>
      </c>
      <c r="DV21">
        <v>450.928</v>
      </c>
      <c r="DW21">
        <v>7.3385699999999998</v>
      </c>
      <c r="DX21">
        <v>445.75400000000002</v>
      </c>
      <c r="DY21">
        <v>11.4755</v>
      </c>
      <c r="DZ21">
        <v>1.8768199999999999</v>
      </c>
      <c r="EA21">
        <v>1.1447499999999999</v>
      </c>
      <c r="EB21">
        <v>16.441700000000001</v>
      </c>
      <c r="EC21">
        <v>8.9018200000000007</v>
      </c>
      <c r="ED21">
        <v>1799.82</v>
      </c>
      <c r="EE21">
        <v>0.977993</v>
      </c>
      <c r="EF21">
        <v>2.20074E-2</v>
      </c>
      <c r="EG21">
        <v>0</v>
      </c>
      <c r="EH21">
        <v>1096.3900000000001</v>
      </c>
      <c r="EI21">
        <v>5.0000600000000004</v>
      </c>
      <c r="EJ21">
        <v>18082.8</v>
      </c>
      <c r="EK21">
        <v>16012.1</v>
      </c>
      <c r="EL21">
        <v>45.75</v>
      </c>
      <c r="EM21">
        <v>47.186999999999998</v>
      </c>
      <c r="EN21">
        <v>46.5</v>
      </c>
      <c r="EO21">
        <v>46.375</v>
      </c>
      <c r="EP21">
        <v>47.25</v>
      </c>
      <c r="EQ21">
        <v>1755.32</v>
      </c>
      <c r="ER21">
        <v>39.5</v>
      </c>
      <c r="ES21">
        <v>0</v>
      </c>
      <c r="ET21">
        <v>1678903024.2</v>
      </c>
      <c r="EU21">
        <v>0</v>
      </c>
      <c r="EV21">
        <v>1096.4215384615379</v>
      </c>
      <c r="EW21">
        <v>0.29743590348582799</v>
      </c>
      <c r="EX21">
        <v>-12.861538503444169</v>
      </c>
      <c r="EY21">
        <v>18086.992307692311</v>
      </c>
      <c r="EZ21">
        <v>15</v>
      </c>
      <c r="FA21">
        <v>1678898947.5999999</v>
      </c>
      <c r="FB21" t="s">
        <v>409</v>
      </c>
      <c r="FC21">
        <v>1678898941.0999999</v>
      </c>
      <c r="FD21">
        <v>1678898947.5999999</v>
      </c>
      <c r="FE21">
        <v>6</v>
      </c>
      <c r="FF21">
        <v>-5.8000000000000003E-2</v>
      </c>
      <c r="FG21">
        <v>4.8000000000000001E-2</v>
      </c>
      <c r="FH21">
        <v>-2.7480000000000002</v>
      </c>
      <c r="FI21">
        <v>-0.125</v>
      </c>
      <c r="FJ21">
        <v>453</v>
      </c>
      <c r="FK21">
        <v>10</v>
      </c>
      <c r="FL21">
        <v>7.0000000000000007E-2</v>
      </c>
      <c r="FM21">
        <v>0.02</v>
      </c>
      <c r="FN21">
        <v>-45.621258536585373</v>
      </c>
      <c r="FO21">
        <v>-0.45194425087118312</v>
      </c>
      <c r="FP21">
        <v>7.6357487136238633E-2</v>
      </c>
      <c r="FQ21">
        <v>-1</v>
      </c>
      <c r="FR21">
        <v>7.3378580487804888</v>
      </c>
      <c r="FS21">
        <v>2.39477351915878E-3</v>
      </c>
      <c r="FT21">
        <v>2.4473900677991888E-3</v>
      </c>
      <c r="FU21">
        <v>-1</v>
      </c>
      <c r="FV21">
        <v>0</v>
      </c>
      <c r="FW21">
        <v>0</v>
      </c>
      <c r="FX21" t="s">
        <v>410</v>
      </c>
      <c r="FY21">
        <v>2.93249</v>
      </c>
      <c r="FZ21">
        <v>2.8288799999999998</v>
      </c>
      <c r="GA21">
        <v>0.101352</v>
      </c>
      <c r="GB21">
        <v>0.107879</v>
      </c>
      <c r="GC21">
        <v>0.100593</v>
      </c>
      <c r="GD21">
        <v>6.8749000000000005E-2</v>
      </c>
      <c r="GE21">
        <v>23912</v>
      </c>
      <c r="GF21">
        <v>25351.7</v>
      </c>
      <c r="GG21">
        <v>24470.1</v>
      </c>
      <c r="GH21">
        <v>27719.1</v>
      </c>
      <c r="GI21">
        <v>29325.5</v>
      </c>
      <c r="GJ21">
        <v>37587.699999999997</v>
      </c>
      <c r="GK21">
        <v>33547.4</v>
      </c>
      <c r="GL21">
        <v>42609.1</v>
      </c>
      <c r="GM21">
        <v>1.82582</v>
      </c>
      <c r="GN21">
        <v>1.7705500000000001</v>
      </c>
      <c r="GO21">
        <v>7.7288599999999999E-2</v>
      </c>
      <c r="GP21">
        <v>0</v>
      </c>
      <c r="GQ21">
        <v>23.721599999999999</v>
      </c>
      <c r="GR21">
        <v>999.9</v>
      </c>
      <c r="GS21">
        <v>33.200000000000003</v>
      </c>
      <c r="GT21">
        <v>30</v>
      </c>
      <c r="GU21">
        <v>14.1784</v>
      </c>
      <c r="GV21">
        <v>62.3247</v>
      </c>
      <c r="GW21">
        <v>27.2957</v>
      </c>
      <c r="GX21">
        <v>1</v>
      </c>
      <c r="GY21">
        <v>8.1778500000000004E-2</v>
      </c>
      <c r="GZ21">
        <v>2.5096799999999999</v>
      </c>
      <c r="HA21">
        <v>20.206800000000001</v>
      </c>
      <c r="HB21">
        <v>5.2286700000000002</v>
      </c>
      <c r="HC21">
        <v>11.992000000000001</v>
      </c>
      <c r="HD21">
        <v>4.9953500000000002</v>
      </c>
      <c r="HE21">
        <v>3.2910300000000001</v>
      </c>
      <c r="HF21">
        <v>6237.8</v>
      </c>
      <c r="HG21">
        <v>9999</v>
      </c>
      <c r="HH21">
        <v>9999</v>
      </c>
      <c r="HI21">
        <v>125.5</v>
      </c>
      <c r="HJ21">
        <v>1.8782000000000001</v>
      </c>
      <c r="HK21">
        <v>1.87408</v>
      </c>
      <c r="HL21">
        <v>1.8705700000000001</v>
      </c>
      <c r="HM21">
        <v>1.87253</v>
      </c>
      <c r="HN21">
        <v>1.87792</v>
      </c>
      <c r="HO21">
        <v>1.8742399999999999</v>
      </c>
      <c r="HP21">
        <v>1.8720000000000001</v>
      </c>
      <c r="HQ21">
        <v>1.8708800000000001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-2.5920000000000001</v>
      </c>
      <c r="IF21">
        <v>0.33100000000000002</v>
      </c>
      <c r="IG21">
        <v>-1.2259699486647699</v>
      </c>
      <c r="IH21">
        <v>-3.8409413047910609E-3</v>
      </c>
      <c r="II21">
        <v>1.222025474305011E-6</v>
      </c>
      <c r="IJ21">
        <v>-2.7416089085140852E-10</v>
      </c>
      <c r="IK21">
        <v>-6.649593686271818E-2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68</v>
      </c>
      <c r="IT21">
        <v>67.900000000000006</v>
      </c>
      <c r="IU21">
        <v>1.0815399999999999</v>
      </c>
      <c r="IV21">
        <v>2.5109900000000001</v>
      </c>
      <c r="IW21">
        <v>1.4477500000000001</v>
      </c>
      <c r="IX21">
        <v>2.2888199999999999</v>
      </c>
      <c r="IY21">
        <v>1.64673</v>
      </c>
      <c r="IZ21">
        <v>2.3046899999999999</v>
      </c>
      <c r="JA21">
        <v>33.445599999999999</v>
      </c>
      <c r="JB21">
        <v>23.9299</v>
      </c>
      <c r="JC21">
        <v>18</v>
      </c>
      <c r="JD21">
        <v>374.65</v>
      </c>
      <c r="JE21">
        <v>418.58499999999998</v>
      </c>
      <c r="JF21">
        <v>20.985099999999999</v>
      </c>
      <c r="JG21">
        <v>28.231100000000001</v>
      </c>
      <c r="JH21">
        <v>30</v>
      </c>
      <c r="JI21">
        <v>28.374199999999998</v>
      </c>
      <c r="JJ21">
        <v>28.380400000000002</v>
      </c>
      <c r="JK21">
        <v>21.671099999999999</v>
      </c>
      <c r="JL21">
        <v>25.383400000000002</v>
      </c>
      <c r="JM21">
        <v>51.137999999999998</v>
      </c>
      <c r="JN21">
        <v>20.990600000000001</v>
      </c>
      <c r="JO21">
        <v>445.52699999999999</v>
      </c>
      <c r="JP21">
        <v>11.4533</v>
      </c>
      <c r="JQ21">
        <v>99.5321</v>
      </c>
      <c r="JR21">
        <v>99.672499999999999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2023-03-15T17:57:34Z</dcterms:created>
  <dcterms:modified xsi:type="dcterms:W3CDTF">2023-03-16T23:52:00Z</dcterms:modified>
</cp:coreProperties>
</file>