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S21" i="1" s="1"/>
  <c r="CV21" i="1"/>
  <c r="CT21" i="1"/>
  <c r="BI21" i="1"/>
  <c r="BH21" i="1"/>
  <c r="AZ21" i="1"/>
  <c r="AT21" i="1"/>
  <c r="AN21" i="1"/>
  <c r="BA21" i="1" s="1"/>
  <c r="BD21" i="1" s="1"/>
  <c r="AI21" i="1"/>
  <c r="AG21" i="1" s="1"/>
  <c r="K21" i="1" s="1"/>
  <c r="Y21" i="1"/>
  <c r="W21" i="1" s="1"/>
  <c r="X21" i="1"/>
  <c r="P21" i="1"/>
  <c r="CW20" i="1"/>
  <c r="CV20" i="1"/>
  <c r="CT20" i="1"/>
  <c r="CU20" i="1" s="1"/>
  <c r="AV20" i="1" s="1"/>
  <c r="BI20" i="1"/>
  <c r="BH20" i="1"/>
  <c r="AZ20" i="1"/>
  <c r="AT20" i="1"/>
  <c r="AN20" i="1"/>
  <c r="BA20" i="1" s="1"/>
  <c r="BD20" i="1" s="1"/>
  <c r="AI20" i="1"/>
  <c r="AG20" i="1" s="1"/>
  <c r="Y20" i="1"/>
  <c r="X20" i="1"/>
  <c r="W20" i="1" s="1"/>
  <c r="P20" i="1"/>
  <c r="CW19" i="1"/>
  <c r="S19" i="1" s="1"/>
  <c r="CV19" i="1"/>
  <c r="CU19" i="1"/>
  <c r="AV19" i="1" s="1"/>
  <c r="CT19" i="1"/>
  <c r="BI19" i="1"/>
  <c r="BH19" i="1"/>
  <c r="BA19" i="1"/>
  <c r="BD19" i="1" s="1"/>
  <c r="AZ19" i="1"/>
  <c r="AT19" i="1"/>
  <c r="AN19" i="1"/>
  <c r="AI19" i="1"/>
  <c r="AG19" i="1" s="1"/>
  <c r="Y19" i="1"/>
  <c r="X19" i="1"/>
  <c r="W19" i="1" s="1"/>
  <c r="P19" i="1"/>
  <c r="CW18" i="1"/>
  <c r="CV18" i="1"/>
  <c r="CT18" i="1"/>
  <c r="BI18" i="1"/>
  <c r="BH18" i="1"/>
  <c r="AZ18" i="1"/>
  <c r="AT18" i="1"/>
  <c r="AN18" i="1"/>
  <c r="BA18" i="1" s="1"/>
  <c r="BD18" i="1" s="1"/>
  <c r="AI18" i="1"/>
  <c r="AG18" i="1" s="1"/>
  <c r="Y18" i="1"/>
  <c r="X18" i="1"/>
  <c r="P18" i="1"/>
  <c r="CW17" i="1"/>
  <c r="CV17" i="1"/>
  <c r="CT17" i="1"/>
  <c r="CU17" i="1" s="1"/>
  <c r="AV17" i="1" s="1"/>
  <c r="AX17" i="1" s="1"/>
  <c r="BI17" i="1"/>
  <c r="BH17" i="1"/>
  <c r="AZ17" i="1"/>
  <c r="AT17" i="1"/>
  <c r="AN17" i="1"/>
  <c r="BA17" i="1" s="1"/>
  <c r="BD17" i="1" s="1"/>
  <c r="AI17" i="1"/>
  <c r="AG17" i="1" s="1"/>
  <c r="K17" i="1" s="1"/>
  <c r="Y17" i="1"/>
  <c r="X17" i="1"/>
  <c r="P17" i="1"/>
  <c r="I20" i="1" l="1"/>
  <c r="H20" i="1" s="1"/>
  <c r="T20" i="1" s="1"/>
  <c r="U20" i="1" s="1"/>
  <c r="K20" i="1"/>
  <c r="S20" i="1"/>
  <c r="AX19" i="1"/>
  <c r="CU21" i="1"/>
  <c r="AV21" i="1" s="1"/>
  <c r="W17" i="1"/>
  <c r="J20" i="1"/>
  <c r="AW20" i="1" s="1"/>
  <c r="AY20" i="1" s="1"/>
  <c r="N20" i="1"/>
  <c r="AX20" i="1"/>
  <c r="AX21" i="1"/>
  <c r="W18" i="1"/>
  <c r="CU18" i="1"/>
  <c r="AV18" i="1" s="1"/>
  <c r="AX18" i="1" s="1"/>
  <c r="BG21" i="1"/>
  <c r="BF21" i="1"/>
  <c r="BJ21" i="1" s="1"/>
  <c r="BK21" i="1" s="1"/>
  <c r="BE21" i="1"/>
  <c r="BG18" i="1"/>
  <c r="BF18" i="1"/>
  <c r="BJ18" i="1" s="1"/>
  <c r="BK18" i="1" s="1"/>
  <c r="BE18" i="1"/>
  <c r="BG17" i="1"/>
  <c r="BF17" i="1"/>
  <c r="BJ17" i="1" s="1"/>
  <c r="BK17" i="1" s="1"/>
  <c r="BE17" i="1"/>
  <c r="BE20" i="1"/>
  <c r="BG20" i="1"/>
  <c r="BF20" i="1"/>
  <c r="BJ20" i="1" s="1"/>
  <c r="BK20" i="1" s="1"/>
  <c r="I19" i="1"/>
  <c r="H19" i="1" s="1"/>
  <c r="AH19" i="1"/>
  <c r="N19" i="1"/>
  <c r="K19" i="1"/>
  <c r="J19" i="1"/>
  <c r="AW19" i="1" s="1"/>
  <c r="AY19" i="1" s="1"/>
  <c r="BE19" i="1"/>
  <c r="BG19" i="1"/>
  <c r="BF19" i="1"/>
  <c r="BJ19" i="1" s="1"/>
  <c r="BK19" i="1" s="1"/>
  <c r="N18" i="1"/>
  <c r="I18" i="1"/>
  <c r="H18" i="1" s="1"/>
  <c r="K18" i="1"/>
  <c r="J18" i="1"/>
  <c r="AW18" i="1" s="1"/>
  <c r="AY18" i="1" s="1"/>
  <c r="AH18" i="1"/>
  <c r="N17" i="1"/>
  <c r="N21" i="1"/>
  <c r="AH17" i="1"/>
  <c r="T19" i="1"/>
  <c r="U19" i="1" s="1"/>
  <c r="AH21" i="1"/>
  <c r="I17" i="1"/>
  <c r="H17" i="1" s="1"/>
  <c r="S18" i="1"/>
  <c r="I21" i="1"/>
  <c r="H21" i="1" s="1"/>
  <c r="J17" i="1"/>
  <c r="AW17" i="1" s="1"/>
  <c r="AY17" i="1" s="1"/>
  <c r="AH20" i="1"/>
  <c r="J21" i="1"/>
  <c r="AW21" i="1" s="1"/>
  <c r="S17" i="1"/>
  <c r="AB20" i="1" l="1"/>
  <c r="Q20" i="1"/>
  <c r="O20" i="1" s="1"/>
  <c r="R20" i="1" s="1"/>
  <c r="L20" i="1" s="1"/>
  <c r="M20" i="1" s="1"/>
  <c r="AA20" i="1"/>
  <c r="AY21" i="1"/>
  <c r="AA18" i="1"/>
  <c r="V19" i="1"/>
  <c r="Z19" i="1" s="1"/>
  <c r="AC19" i="1"/>
  <c r="Q19" i="1"/>
  <c r="O19" i="1" s="1"/>
  <c r="R19" i="1" s="1"/>
  <c r="L19" i="1" s="1"/>
  <c r="M19" i="1" s="1"/>
  <c r="AA19" i="1"/>
  <c r="AB19" i="1"/>
  <c r="AA21" i="1"/>
  <c r="T21" i="1"/>
  <c r="U21" i="1" s="1"/>
  <c r="T18" i="1"/>
  <c r="U18" i="1" s="1"/>
  <c r="T17" i="1"/>
  <c r="U17" i="1" s="1"/>
  <c r="Q17" i="1" s="1"/>
  <c r="O17" i="1" s="1"/>
  <c r="R17" i="1" s="1"/>
  <c r="L17" i="1" s="1"/>
  <c r="M17" i="1" s="1"/>
  <c r="AA17" i="1"/>
  <c r="AC20" i="1"/>
  <c r="AD20" i="1" s="1"/>
  <c r="V20" i="1"/>
  <c r="Z20" i="1" s="1"/>
  <c r="AD19" i="1" l="1"/>
  <c r="V18" i="1"/>
  <c r="Z18" i="1" s="1"/>
  <c r="AC18" i="1"/>
  <c r="AB18" i="1"/>
  <c r="AC17" i="1"/>
  <c r="AB17" i="1"/>
  <c r="V17" i="1"/>
  <c r="Z17" i="1" s="1"/>
  <c r="Q18" i="1"/>
  <c r="O18" i="1" s="1"/>
  <c r="R18" i="1" s="1"/>
  <c r="L18" i="1" s="1"/>
  <c r="M18" i="1" s="1"/>
  <c r="AC21" i="1"/>
  <c r="AB21" i="1"/>
  <c r="V21" i="1"/>
  <c r="Z21" i="1" s="1"/>
  <c r="Q21" i="1"/>
  <c r="O21" i="1" s="1"/>
  <c r="R21" i="1" s="1"/>
  <c r="L21" i="1" s="1"/>
  <c r="M21" i="1" s="1"/>
  <c r="AD17" i="1" l="1"/>
  <c r="AD21" i="1"/>
  <c r="AD18" i="1"/>
</calcChain>
</file>

<file path=xl/sharedStrings.xml><?xml version="1.0" encoding="utf-8"?>
<sst xmlns="http://schemas.openxmlformats.org/spreadsheetml/2006/main" count="915" uniqueCount="424">
  <si>
    <t>File opened</t>
  </si>
  <si>
    <t>2023-03-15 13:48:46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</si>
  <si>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</si>
  <si>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</si>
  <si>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</si>
  <si>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</si>
  <si>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</si>
  <si>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</si>
  <si>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</si>
  <si>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</si>
  <si>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</si>
  <si>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</si>
  <si>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</si>
  <si>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</si>
  <si>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</si>
  <si>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</si>
  <si>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</si>
  <si>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</si>
  <si>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</si>
  <si>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</si>
  <si>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</si>
  <si>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</si>
  <si>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</si>
  <si>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</si>
  <si>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</si>
  <si>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</si>
  <si>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</si>
  <si>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13:48:46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</si>
  <si>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</si>
  <si>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</si>
  <si>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</si>
  <si>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</si>
  <si>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</si>
  <si>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</si>
  <si>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</si>
  <si>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</si>
  <si>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</si>
  <si>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</si>
  <si>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</si>
  <si>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</si>
  <si>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</si>
  <si>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</si>
  <si>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</si>
  <si>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</si>
  <si>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</si>
  <si>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</si>
  <si>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</si>
  <si>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</si>
  <si>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</si>
  <si>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</si>
  <si>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</si>
  <si>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</si>
  <si>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</si>
  <si>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</si>
  <si>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</si>
  <si>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</si>
  <si>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</si>
  <si>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</si>
  <si>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</si>
  <si>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</si>
  <si>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</si>
  <si>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</si>
  <si>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</si>
  <si>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</si>
  <si>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</si>
  <si>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</si>
  <si>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</si>
  <si>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</si>
  <si>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</si>
  <si>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</si>
  <si>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</si>
  <si>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</si>
  <si>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</si>
  <si>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</si>
  <si>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</si>
  <si>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</si>
  <si>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</si>
  <si>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</si>
  <si>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</si>
  <si>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</si>
  <si>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</si>
  <si>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1.39403 84.8892 367.418 603.963 848.844 1031.92 1233.23 1376.87</t>
  </si>
  <si>
    <t>Fs_true</t>
  </si>
  <si>
    <t>0.399839 101.689 401.398 601.017 800.226 1000.04 1200.36 1400.7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</si>
  <si>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</si>
  <si>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</si>
  <si>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</si>
  <si>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</si>
  <si>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</si>
  <si>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</si>
  <si>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</si>
  <si>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</si>
  <si>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</si>
  <si>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</si>
  <si>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</si>
  <si>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</si>
  <si>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</si>
  <si>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</si>
  <si>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</si>
  <si>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</si>
  <si>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</si>
  <si>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</si>
  <si>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</si>
  <si>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</si>
  <si>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</si>
  <si>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</si>
  <si>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</si>
  <si>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</si>
  <si>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</si>
  <si>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</si>
  <si>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</si>
  <si>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</si>
  <si>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</si>
  <si>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</si>
  <si>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</si>
  <si>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</si>
  <si>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</si>
  <si>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</si>
  <si>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</si>
  <si>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</si>
  <si>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</si>
  <si>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</si>
  <si>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</si>
  <si>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</si>
  <si>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</si>
  <si>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</si>
  <si>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</si>
  <si>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</si>
  <si>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</si>
  <si>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</si>
  <si>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</si>
  <si>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</si>
  <si>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</si>
  <si>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</si>
  <si>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</si>
  <si>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</si>
  <si>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</si>
  <si>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</si>
  <si>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</si>
  <si>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</si>
  <si>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</si>
  <si>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</si>
  <si>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</si>
  <si>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</si>
  <si>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</si>
  <si>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</si>
  <si>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</si>
  <si>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</si>
  <si>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</si>
  <si>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</si>
  <si>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</si>
  <si>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</si>
  <si>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</si>
  <si>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</si>
  <si>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</si>
  <si>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</si>
  <si>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</si>
  <si>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</si>
  <si>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</si>
  <si>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</si>
  <si>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</si>
  <si>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</si>
  <si>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</si>
  <si>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</si>
  <si>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</si>
  <si>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</si>
  <si>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</si>
  <si>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</si>
  <si>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</si>
  <si>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</si>
  <si>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</si>
  <si>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</si>
  <si>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</si>
  <si>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</si>
  <si>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</si>
  <si>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</si>
  <si>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</si>
  <si>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</si>
  <si>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</si>
  <si>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</si>
  <si>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</si>
  <si>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</si>
  <si>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</si>
  <si>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</si>
  <si>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</si>
  <si>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</si>
  <si>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</si>
  <si>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</si>
  <si>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</si>
  <si>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</si>
  <si>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</si>
  <si>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</si>
  <si>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</si>
  <si>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</si>
  <si>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</si>
  <si>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</si>
  <si>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</si>
  <si>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</si>
  <si>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</si>
  <si>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</si>
  <si>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</si>
  <si>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</si>
  <si>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</si>
  <si>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</si>
  <si>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</si>
  <si>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</si>
  <si>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</si>
  <si>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</si>
  <si>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</si>
  <si>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</si>
  <si>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</si>
  <si>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</si>
  <si>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</si>
  <si>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</si>
  <si>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</si>
  <si>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</si>
  <si>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</si>
  <si>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</si>
  <si>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</si>
  <si>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</si>
  <si>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</si>
  <si>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</si>
  <si>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</si>
  <si>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</si>
  <si>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</si>
  <si>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</si>
  <si>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</si>
  <si>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</si>
  <si>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</si>
  <si>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</si>
  <si>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</si>
  <si>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</si>
  <si>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</si>
  <si>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</si>
  <si>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</si>
  <si>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</si>
  <si>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</si>
  <si>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</si>
  <si>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</si>
  <si>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</si>
  <si>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</si>
  <si>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</si>
  <si>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</si>
  <si>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</si>
  <si>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</si>
  <si>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</si>
  <si>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</si>
  <si>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</si>
  <si>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</si>
  <si>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</si>
  <si>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</si>
  <si>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</si>
  <si>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</si>
  <si>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</si>
  <si>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</si>
  <si>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</si>
  <si>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</si>
  <si>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</si>
  <si>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</si>
  <si>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</si>
  <si>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</si>
  <si>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</si>
  <si>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</si>
  <si>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</si>
  <si>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</si>
  <si>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</si>
  <si>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</si>
  <si>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</si>
  <si>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</si>
  <si>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</si>
  <si>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</si>
  <si>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</si>
  <si>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</si>
  <si>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</si>
  <si>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</si>
  <si>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</si>
  <si>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</si>
  <si>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</si>
  <si>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</si>
  <si>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</si>
  <si>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</si>
  <si>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</si>
  <si>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</si>
  <si>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</si>
  <si>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</si>
  <si>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</si>
  <si>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</si>
  <si>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</si>
  <si>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</si>
  <si>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</si>
  <si>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</si>
  <si>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</si>
  <si>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</si>
  <si>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</si>
  <si>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</si>
  <si>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</si>
  <si>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</si>
  <si>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</si>
  <si>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</si>
  <si>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</si>
  <si>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</si>
  <si>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</si>
  <si>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</si>
  <si>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</si>
  <si>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</si>
  <si>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</si>
  <si>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</si>
  <si>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</si>
  <si>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</si>
  <si>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</si>
  <si>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</si>
  <si>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</si>
  <si>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</si>
  <si>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</si>
  <si>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</si>
  <si>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</si>
  <si>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</si>
  <si>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</si>
  <si>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</si>
  <si>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</si>
  <si>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</si>
  <si>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</si>
  <si>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</si>
  <si>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</si>
  <si>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</si>
  <si>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</si>
  <si>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</si>
  <si>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</si>
  <si>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</si>
  <si>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</si>
  <si>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</si>
  <si>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</si>
  <si>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</si>
  <si>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</si>
  <si>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</si>
  <si>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</si>
  <si>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</si>
  <si>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</si>
  <si>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</si>
  <si>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</si>
  <si>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</si>
  <si>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</si>
  <si>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</si>
  <si>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</si>
  <si>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</si>
  <si>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</si>
  <si>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</si>
  <si>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</si>
  <si>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</si>
  <si>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</si>
  <si>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</si>
  <si>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</si>
  <si>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</si>
  <si>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</si>
  <si>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</si>
  <si>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</si>
  <si>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</si>
  <si>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</si>
  <si>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</si>
  <si>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</si>
  <si>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</si>
  <si>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</si>
  <si>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</si>
  <si>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</si>
  <si>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</si>
  <si>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</si>
  <si>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</si>
  <si>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</si>
  <si>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</si>
  <si>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</si>
  <si>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</si>
  <si>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</si>
  <si>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</si>
  <si>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</si>
  <si>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</si>
  <si>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</si>
  <si>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</si>
  <si>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</si>
  <si>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</si>
  <si>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</si>
  <si>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</si>
  <si>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</si>
  <si>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</si>
  <si>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</si>
  <si>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</si>
  <si>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</si>
  <si>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</si>
  <si>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</si>
  <si>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</si>
  <si>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</si>
  <si>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</si>
  <si>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</si>
  <si>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</si>
  <si>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</si>
  <si>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</si>
  <si>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</si>
  <si>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</si>
  <si>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</si>
  <si>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</si>
  <si>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</si>
  <si>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</si>
  <si>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</si>
  <si>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</si>
  <si>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</si>
  <si>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</si>
  <si>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</si>
  <si>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</si>
  <si>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</si>
  <si>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</si>
  <si>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13:50:09</t>
  </si>
  <si>
    <t>0/0</t>
  </si>
  <si>
    <t>00000000</t>
  </si>
  <si>
    <t>iiiiiiii</t>
  </si>
  <si>
    <t>off</t>
  </si>
  <si>
    <t>20230315 14:39:03</t>
  </si>
  <si>
    <t>14:39:03</t>
  </si>
  <si>
    <t>20230315 14:42:03</t>
  </si>
  <si>
    <t>14:42:03</t>
  </si>
  <si>
    <t>20230315 14:45:03</t>
  </si>
  <si>
    <t>14:45:03</t>
  </si>
  <si>
    <t>20230315 14:48:03</t>
  </si>
  <si>
    <t>14:48:03</t>
  </si>
  <si>
    <t>20230315 14:51:03</t>
  </si>
  <si>
    <t>14:51:03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</si>
</sst>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8</v>
      </c>
      <c r="B17">
        <v>1678909143</v>
      </c>
      <c r="C17">
        <v>1260.400000095367</v>
      </c>
      <c r="D17" t="s">
        <v>414</v>
      </c>
      <c r="E17" t="s">
        <v>415</v>
      </c>
      <c r="F17" t="s">
        <v>406</v>
      </c>
      <c r="G17">
        <v>1678909143</v>
      </c>
      <c r="H17">
        <f t="shared" ref="H17:H21" si="0">(I17)/1000</f>
        <v>6.8787667476411527E-3</v>
      </c>
      <c r="I17">
        <f t="shared" ref="I17:I21" si="1">1000*DI17*AG17*(DE17-DF17)/(100*CX17*(1000-AG17*DE17))</f>
        <v>6.8787667476411523</v>
      </c>
      <c r="J17">
        <f t="shared" ref="J17:J21" si="2">DI17*AG17*(DD17-DC17*(1000-AG17*DF17)/(1000-AG17*DE17))/(100*CX17)</f>
        <v>31.049383286108981</v>
      </c>
      <c r="K17">
        <f t="shared" ref="K17:K21" si="3">DC17 - IF(AG17&gt;1, J17*CX17*100/(AI17*DQ17), 0)</f>
        <v>400.01499999999999</v>
      </c>
      <c r="L17">
        <f t="shared" ref="L17:L21" si="4">((R17-H17/2)*K17-J17)/(R17+H17/2)</f>
        <v>297.85874480587427</v>
      </c>
      <c r="M17">
        <f t="shared" ref="M17:M21" si="5">L17*(DJ17+DK17)/1000</f>
        <v>29.702215073649047</v>
      </c>
      <c r="N17">
        <f t="shared" ref="N17:N21" si="6">(DC17 - IF(AG17&gt;1, J17*CX17*100/(AI17*DQ17), 0))*(DJ17+DK17)/1000</f>
        <v>39.889148026958999</v>
      </c>
      <c r="O17">
        <f t="shared" ref="O17:O21" si="7">2/((1/Q17-1/P17)+SIGN(Q17)*SQRT((1/Q17-1/P17)*(1/Q17-1/P17) + 4*CY17/((CY17+1)*(CY17+1))*(2*1/Q17*1/P17-1/P17*1/P17)))</f>
        <v>0.57235917093951083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2.9229660644573845</v>
      </c>
      <c r="Q17">
        <f t="shared" ref="Q17:Q21" si="9">H17*(1000-(1000*0.61365*EXP(17.502*U17/(240.97+U17))/(DJ17+DK17)+DE17)/2)/(1000*0.61365*EXP(17.502*U17/(240.97+U17))/(DJ17+DK17)-DE17)</f>
        <v>0.51660933242693963</v>
      </c>
      <c r="R17">
        <f t="shared" ref="R17:R21" si="10">1/((CY17+1)/(O17/1.6)+1/(P17/1.37)) + CY17/((CY17+1)/(O17/1.6) + CY17/(P17/1.37))</f>
        <v>0.32743603000576404</v>
      </c>
      <c r="S17">
        <f t="shared" ref="S17:S21" si="11">(CT17*CW17)</f>
        <v>289.53020092381354</v>
      </c>
      <c r="T17">
        <f t="shared" ref="T17:T21" si="12">(DL17+(S17+2*0.95*0.0000000567*(((DL17+$B$7)+273)^4-(DL17+273)^4)-44100*H17)/(1.84*29.3*P17+8*0.95*0.0000000567*(DL17+273)^3))</f>
        <v>25.410325574306398</v>
      </c>
      <c r="U17">
        <f t="shared" ref="U17:U21" si="13">($C$7*DM17+$D$7*DN17+$E$7*T17)</f>
        <v>24.9999</v>
      </c>
      <c r="V17">
        <f t="shared" ref="V17:V21" si="14">0.61365*EXP(17.502*U17/(240.97+U17))</f>
        <v>3.1796586330789141</v>
      </c>
      <c r="W17">
        <f t="shared" ref="W17:W21" si="15">(X17/Y17*100)</f>
        <v>57.590150655737368</v>
      </c>
      <c r="X17">
        <f t="shared" ref="X17:X21" si="16">DE17*(DJ17+DK17)/1000</f>
        <v>1.8855990124284598</v>
      </c>
      <c r="Y17">
        <f t="shared" ref="Y17:Y21" si="17">0.61365*EXP(17.502*DL17/(240.97+DL17))</f>
        <v>3.2741692649845651</v>
      </c>
      <c r="Z17">
        <f t="shared" ref="Z17:Z21" si="18">(V17-DE17*(DJ17+DK17)/1000)</f>
        <v>1.2940596206504542</v>
      </c>
      <c r="AA17">
        <f t="shared" ref="AA17:AA21" si="19">(-H17*44100)</f>
        <v>-303.35361357097486</v>
      </c>
      <c r="AB17">
        <f t="shared" ref="AB17:AB21" si="20">2*29.3*P17*0.92*(DL17-U17)</f>
        <v>77.56232625107053</v>
      </c>
      <c r="AC17">
        <f t="shared" ref="AC17:AC21" si="21">2*0.95*0.0000000567*(((DL17+$B$7)+273)^4-(U17+273)^4)</f>
        <v>5.6268124464944274</v>
      </c>
      <c r="AD17">
        <f t="shared" ref="AD17:AD21" si="22">S17+AC17+AA17+AB17</f>
        <v>69.365726050403666</v>
      </c>
      <c r="AE17">
        <v>117</v>
      </c>
      <c r="AF17">
        <v>23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52944.965525080421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1512.9992999605249</v>
      </c>
      <c r="AW17">
        <f t="shared" ref="AW17:AW21" si="29">J17</f>
        <v>31.049383286108981</v>
      </c>
      <c r="AX17" t="e">
        <f t="shared" ref="AX17:AX21" si="30">AT17*AU17*AV17</f>
        <v>#DIV/0!</v>
      </c>
      <c r="AY17">
        <f t="shared" ref="AY17:AY21" si="31">(AW17-AO17)/AV17</f>
        <v>2.0521743325934837E-2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1799.78</v>
      </c>
      <c r="CU17">
        <f t="shared" ref="CU17:CU21" si="43">CT17*CV17</f>
        <v>1512.9992999605249</v>
      </c>
      <c r="CV17">
        <f t="shared" ref="CV17:CV21" si="44">($B$11*$D$9+$C$11*$D$9+$F$11*((EQ17+EI17)/MAX(EQ17+EI17+ER17, 0.1)*$I$9+ER17/MAX(EQ17+EI17+ER17, 0.1)*$J$9))/($B$11+$C$11+$F$11)</f>
        <v>0.84065791372308007</v>
      </c>
      <c r="CW17">
        <f t="shared" ref="CW17:CW21" si="45">($B$11*$K$9+$C$11*$K$9+$F$11*((EQ17+EI17)/MAX(EQ17+EI17+ER17, 0.1)*$P$9+ER17/MAX(EQ17+EI17+ER17, 0.1)*$Q$9))/($B$11+$C$11+$F$11)</f>
        <v>0.16086977348554465</v>
      </c>
      <c r="CX17">
        <v>6</v>
      </c>
      <c r="CY17">
        <v>0.5</v>
      </c>
      <c r="CZ17" t="s">
        <v>408</v>
      </c>
      <c r="DA17">
        <v>2</v>
      </c>
      <c r="DB17">
        <v>1678909143</v>
      </c>
      <c r="DC17">
        <v>400.01499999999999</v>
      </c>
      <c r="DD17">
        <v>440.565</v>
      </c>
      <c r="DE17">
        <v>18.909099999999999</v>
      </c>
      <c r="DF17">
        <v>10.812900000000001</v>
      </c>
      <c r="DG17">
        <v>402.41699999999997</v>
      </c>
      <c r="DH17">
        <v>18.605899999999998</v>
      </c>
      <c r="DI17">
        <v>500.13799999999998</v>
      </c>
      <c r="DJ17">
        <v>99.619200000000006</v>
      </c>
      <c r="DK17">
        <v>9.9930599999999994E-2</v>
      </c>
      <c r="DL17">
        <v>25.492100000000001</v>
      </c>
      <c r="DM17">
        <v>24.9999</v>
      </c>
      <c r="DN17">
        <v>999.9</v>
      </c>
      <c r="DO17">
        <v>0</v>
      </c>
      <c r="DP17">
        <v>0</v>
      </c>
      <c r="DQ17">
        <v>10000.6</v>
      </c>
      <c r="DR17">
        <v>0</v>
      </c>
      <c r="DS17">
        <v>1.91117E-3</v>
      </c>
      <c r="DT17">
        <v>-40.549799999999998</v>
      </c>
      <c r="DU17">
        <v>407.72500000000002</v>
      </c>
      <c r="DV17">
        <v>445.38099999999997</v>
      </c>
      <c r="DW17">
        <v>8.0962099999999992</v>
      </c>
      <c r="DX17">
        <v>440.565</v>
      </c>
      <c r="DY17">
        <v>10.812900000000001</v>
      </c>
      <c r="DZ17">
        <v>1.88371</v>
      </c>
      <c r="EA17">
        <v>1.07717</v>
      </c>
      <c r="EB17">
        <v>16.499300000000002</v>
      </c>
      <c r="EC17">
        <v>8.00427</v>
      </c>
      <c r="ED17">
        <v>1799.78</v>
      </c>
      <c r="EE17">
        <v>0.97800699999999996</v>
      </c>
      <c r="EF17">
        <v>2.19934E-2</v>
      </c>
      <c r="EG17">
        <v>0</v>
      </c>
      <c r="EH17">
        <v>1119.1400000000001</v>
      </c>
      <c r="EI17">
        <v>5.0000600000000004</v>
      </c>
      <c r="EJ17">
        <v>18443.8</v>
      </c>
      <c r="EK17">
        <v>16011.9</v>
      </c>
      <c r="EL17">
        <v>45.5</v>
      </c>
      <c r="EM17">
        <v>46.75</v>
      </c>
      <c r="EN17">
        <v>46.186999999999998</v>
      </c>
      <c r="EO17">
        <v>46.061999999999998</v>
      </c>
      <c r="EP17">
        <v>47</v>
      </c>
      <c r="EQ17">
        <v>1755.31</v>
      </c>
      <c r="ER17">
        <v>39.47</v>
      </c>
      <c r="ES17">
        <v>0</v>
      </c>
      <c r="ET17">
        <v>1678909143.5999999</v>
      </c>
      <c r="EU17">
        <v>0</v>
      </c>
      <c r="EV17">
        <v>1119.424</v>
      </c>
      <c r="EW17">
        <v>-0.19384615694685631</v>
      </c>
      <c r="EX17">
        <v>-6.0692307205510208</v>
      </c>
      <c r="EY17">
        <v>18446.243999999999</v>
      </c>
      <c r="EZ17">
        <v>15</v>
      </c>
      <c r="FA17">
        <v>1678906209</v>
      </c>
      <c r="FB17" t="s">
        <v>409</v>
      </c>
      <c r="FC17">
        <v>1678906209</v>
      </c>
      <c r="FD17">
        <v>1678906201.5</v>
      </c>
      <c r="FE17">
        <v>8</v>
      </c>
      <c r="FF17">
        <v>1.0999999999999999E-2</v>
      </c>
      <c r="FG17">
        <v>-3.5999999999999997E-2</v>
      </c>
      <c r="FH17">
        <v>-2.4180000000000001</v>
      </c>
      <c r="FI17">
        <v>0.14099999999999999</v>
      </c>
      <c r="FJ17">
        <v>405</v>
      </c>
      <c r="FK17">
        <v>16</v>
      </c>
      <c r="FL17">
        <v>0.31</v>
      </c>
      <c r="FM17">
        <v>0.08</v>
      </c>
      <c r="FN17">
        <v>-40.545812499999997</v>
      </c>
      <c r="FO17">
        <v>-0.12917560975597761</v>
      </c>
      <c r="FP17">
        <v>8.0018120408754931E-2</v>
      </c>
      <c r="FQ17">
        <v>-1</v>
      </c>
      <c r="FR17">
        <v>8.0924215000000004</v>
      </c>
      <c r="FS17">
        <v>1.9115797373337119E-2</v>
      </c>
      <c r="FT17">
        <v>2.4268678888641972E-3</v>
      </c>
      <c r="FU17">
        <v>-1</v>
      </c>
      <c r="FV17">
        <v>0</v>
      </c>
      <c r="FW17">
        <v>0</v>
      </c>
      <c r="FX17" t="s">
        <v>410</v>
      </c>
      <c r="FY17">
        <v>2.9327899999999998</v>
      </c>
      <c r="FZ17">
        <v>2.8289499999999999</v>
      </c>
      <c r="GA17">
        <v>0.101211</v>
      </c>
      <c r="GB17">
        <v>0.106806</v>
      </c>
      <c r="GC17">
        <v>0.100963</v>
      </c>
      <c r="GD17">
        <v>6.5670300000000001E-2</v>
      </c>
      <c r="GE17">
        <v>23921.5</v>
      </c>
      <c r="GF17">
        <v>25382.7</v>
      </c>
      <c r="GG17">
        <v>24475.5</v>
      </c>
      <c r="GH17">
        <v>27719.200000000001</v>
      </c>
      <c r="GI17">
        <v>29317.5</v>
      </c>
      <c r="GJ17">
        <v>37716.800000000003</v>
      </c>
      <c r="GK17">
        <v>33552.800000000003</v>
      </c>
      <c r="GL17">
        <v>42614.400000000001</v>
      </c>
      <c r="GM17">
        <v>1.7754000000000001</v>
      </c>
      <c r="GN17">
        <v>1.7704500000000001</v>
      </c>
      <c r="GO17">
        <v>6.9461800000000004E-2</v>
      </c>
      <c r="GP17">
        <v>0</v>
      </c>
      <c r="GQ17">
        <v>23.859200000000001</v>
      </c>
      <c r="GR17">
        <v>999.9</v>
      </c>
      <c r="GS17">
        <v>32.5</v>
      </c>
      <c r="GT17">
        <v>30</v>
      </c>
      <c r="GU17">
        <v>13.8996</v>
      </c>
      <c r="GV17">
        <v>62.164200000000001</v>
      </c>
      <c r="GW17">
        <v>26.774799999999999</v>
      </c>
      <c r="GX17">
        <v>1</v>
      </c>
      <c r="GY17">
        <v>7.4679899999999994E-2</v>
      </c>
      <c r="GZ17">
        <v>2.3752499999999999</v>
      </c>
      <c r="HA17">
        <v>20.209</v>
      </c>
      <c r="HB17">
        <v>5.2280699999999998</v>
      </c>
      <c r="HC17">
        <v>11.992000000000001</v>
      </c>
      <c r="HD17">
        <v>4.99505</v>
      </c>
      <c r="HE17">
        <v>3.2909999999999999</v>
      </c>
      <c r="HF17">
        <v>6361.1</v>
      </c>
      <c r="HG17">
        <v>9999</v>
      </c>
      <c r="HH17">
        <v>9999</v>
      </c>
      <c r="HI17">
        <v>127.2</v>
      </c>
      <c r="HJ17">
        <v>1.8782000000000001</v>
      </c>
      <c r="HK17">
        <v>1.87408</v>
      </c>
      <c r="HL17">
        <v>1.8705700000000001</v>
      </c>
      <c r="HM17">
        <v>1.8724400000000001</v>
      </c>
      <c r="HN17">
        <v>1.8778999999999999</v>
      </c>
      <c r="HO17">
        <v>1.8742399999999999</v>
      </c>
      <c r="HP17">
        <v>1.8719600000000001</v>
      </c>
      <c r="HQ17">
        <v>1.8708800000000001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-2.4020000000000001</v>
      </c>
      <c r="IF17">
        <v>0.30320000000000003</v>
      </c>
      <c r="IG17">
        <v>-1.035609304290606</v>
      </c>
      <c r="IH17">
        <v>-3.8409413047910609E-3</v>
      </c>
      <c r="II17">
        <v>1.222025474305011E-6</v>
      </c>
      <c r="IJ17">
        <v>-2.7416089085140852E-10</v>
      </c>
      <c r="IK17">
        <v>-0.10317546333723419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48.9</v>
      </c>
      <c r="IT17">
        <v>49</v>
      </c>
      <c r="IU17">
        <v>1.07056</v>
      </c>
      <c r="IV17">
        <v>2.5146500000000001</v>
      </c>
      <c r="IW17">
        <v>1.4477500000000001</v>
      </c>
      <c r="IX17">
        <v>2.2888199999999999</v>
      </c>
      <c r="IY17">
        <v>1.64673</v>
      </c>
      <c r="IZ17">
        <v>2.3828100000000001</v>
      </c>
      <c r="JA17">
        <v>33.423200000000001</v>
      </c>
      <c r="JB17">
        <v>23.938700000000001</v>
      </c>
      <c r="JC17">
        <v>18</v>
      </c>
      <c r="JD17">
        <v>349.95800000000003</v>
      </c>
      <c r="JE17">
        <v>417.81400000000002</v>
      </c>
      <c r="JF17">
        <v>21.3569</v>
      </c>
      <c r="JG17">
        <v>28.1144</v>
      </c>
      <c r="JH17">
        <v>30.0002</v>
      </c>
      <c r="JI17">
        <v>28.273</v>
      </c>
      <c r="JJ17">
        <v>28.2821</v>
      </c>
      <c r="JK17">
        <v>21.443000000000001</v>
      </c>
      <c r="JL17">
        <v>27.430800000000001</v>
      </c>
      <c r="JM17">
        <v>50.641599999999997</v>
      </c>
      <c r="JN17">
        <v>21.3521</v>
      </c>
      <c r="JO17">
        <v>440.65300000000002</v>
      </c>
      <c r="JP17">
        <v>10.770099999999999</v>
      </c>
      <c r="JQ17">
        <v>99.550600000000003</v>
      </c>
      <c r="JR17">
        <v>99.680199999999999</v>
      </c>
    </row>
    <row r="18" spans="1:278" x14ac:dyDescent="0.25">
      <c r="A18">
        <v>9</v>
      </c>
      <c r="B18">
        <v>1678909323</v>
      </c>
      <c r="C18">
        <v>1440.400000095367</v>
      </c>
      <c r="D18" t="s">
        <v>416</v>
      </c>
      <c r="E18" t="s">
        <v>417</v>
      </c>
      <c r="F18" t="s">
        <v>406</v>
      </c>
      <c r="G18">
        <v>1678909323</v>
      </c>
      <c r="H18">
        <f t="shared" si="0"/>
        <v>6.8855442268602454E-3</v>
      </c>
      <c r="I18">
        <f t="shared" si="1"/>
        <v>6.8855442268602456</v>
      </c>
      <c r="J18">
        <f t="shared" si="2"/>
        <v>31.014992627317383</v>
      </c>
      <c r="K18">
        <f t="shared" si="3"/>
        <v>399.976</v>
      </c>
      <c r="L18">
        <f t="shared" si="4"/>
        <v>297.84266478758622</v>
      </c>
      <c r="M18">
        <f t="shared" si="5"/>
        <v>29.700086342665976</v>
      </c>
      <c r="N18">
        <f t="shared" si="6"/>
        <v>39.884553623189603</v>
      </c>
      <c r="O18">
        <f t="shared" si="7"/>
        <v>0.5719313905113117</v>
      </c>
      <c r="P18">
        <f t="shared" si="8"/>
        <v>2.9210766176955065</v>
      </c>
      <c r="Q18">
        <f t="shared" si="9"/>
        <v>0.51622826265760302</v>
      </c>
      <c r="R18">
        <f t="shared" si="10"/>
        <v>0.32719408601685812</v>
      </c>
      <c r="S18">
        <f t="shared" si="11"/>
        <v>289.58198021540636</v>
      </c>
      <c r="T18">
        <f t="shared" si="12"/>
        <v>25.407813528994762</v>
      </c>
      <c r="U18">
        <f t="shared" si="13"/>
        <v>24.995100000000001</v>
      </c>
      <c r="V18">
        <f t="shared" si="14"/>
        <v>3.178748818046635</v>
      </c>
      <c r="W18">
        <f t="shared" si="15"/>
        <v>57.497525382303991</v>
      </c>
      <c r="X18">
        <f t="shared" si="16"/>
        <v>1.8824544843770901</v>
      </c>
      <c r="Y18">
        <f t="shared" si="17"/>
        <v>3.2739747873678975</v>
      </c>
      <c r="Z18">
        <f t="shared" si="18"/>
        <v>1.2962943336695449</v>
      </c>
      <c r="AA18">
        <f t="shared" si="19"/>
        <v>-303.6525004045368</v>
      </c>
      <c r="AB18">
        <f t="shared" si="20"/>
        <v>78.110616976147071</v>
      </c>
      <c r="AC18">
        <f t="shared" si="21"/>
        <v>5.6700885649854245</v>
      </c>
      <c r="AD18">
        <f t="shared" si="22"/>
        <v>69.710185352002043</v>
      </c>
      <c r="AE18">
        <v>118</v>
      </c>
      <c r="AF18">
        <v>24</v>
      </c>
      <c r="AG18">
        <f t="shared" si="23"/>
        <v>1</v>
      </c>
      <c r="AH18">
        <f t="shared" si="24"/>
        <v>0</v>
      </c>
      <c r="AI18">
        <f t="shared" si="25"/>
        <v>52890.354930451707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1513.2608933758579</v>
      </c>
      <c r="AW18">
        <f t="shared" si="29"/>
        <v>31.014992627317383</v>
      </c>
      <c r="AX18" t="e">
        <f t="shared" si="30"/>
        <v>#DIV/0!</v>
      </c>
      <c r="AY18">
        <f t="shared" si="31"/>
        <v>2.0495469593565976E-2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1800.09</v>
      </c>
      <c r="CU18">
        <f t="shared" si="43"/>
        <v>1513.2608933758579</v>
      </c>
      <c r="CV18">
        <f t="shared" si="44"/>
        <v>0.84065846339675132</v>
      </c>
      <c r="CW18">
        <f t="shared" si="45"/>
        <v>0.16087083435573019</v>
      </c>
      <c r="CX18">
        <v>6</v>
      </c>
      <c r="CY18">
        <v>0.5</v>
      </c>
      <c r="CZ18" t="s">
        <v>408</v>
      </c>
      <c r="DA18">
        <v>2</v>
      </c>
      <c r="DB18">
        <v>1678909323</v>
      </c>
      <c r="DC18">
        <v>399.976</v>
      </c>
      <c r="DD18">
        <v>440.48500000000001</v>
      </c>
      <c r="DE18">
        <v>18.8779</v>
      </c>
      <c r="DF18">
        <v>10.773999999999999</v>
      </c>
      <c r="DG18">
        <v>402.37700000000001</v>
      </c>
      <c r="DH18">
        <v>18.576699999999999</v>
      </c>
      <c r="DI18">
        <v>500.17099999999999</v>
      </c>
      <c r="DJ18">
        <v>99.617400000000004</v>
      </c>
      <c r="DK18">
        <v>9.9967100000000003E-2</v>
      </c>
      <c r="DL18">
        <v>25.491099999999999</v>
      </c>
      <c r="DM18">
        <v>24.995100000000001</v>
      </c>
      <c r="DN18">
        <v>999.9</v>
      </c>
      <c r="DO18">
        <v>0</v>
      </c>
      <c r="DP18">
        <v>0</v>
      </c>
      <c r="DQ18">
        <v>9990</v>
      </c>
      <c r="DR18">
        <v>0</v>
      </c>
      <c r="DS18">
        <v>1.91117E-3</v>
      </c>
      <c r="DT18">
        <v>-40.509300000000003</v>
      </c>
      <c r="DU18">
        <v>407.67200000000003</v>
      </c>
      <c r="DV18">
        <v>445.28300000000002</v>
      </c>
      <c r="DW18">
        <v>8.1038399999999999</v>
      </c>
      <c r="DX18">
        <v>440.48500000000001</v>
      </c>
      <c r="DY18">
        <v>10.773999999999999</v>
      </c>
      <c r="DZ18">
        <v>1.8805700000000001</v>
      </c>
      <c r="EA18">
        <v>1.07328</v>
      </c>
      <c r="EB18">
        <v>16.472999999999999</v>
      </c>
      <c r="EC18">
        <v>7.9510800000000001</v>
      </c>
      <c r="ED18">
        <v>1800.09</v>
      </c>
      <c r="EE18">
        <v>0.977993</v>
      </c>
      <c r="EF18">
        <v>2.20074E-2</v>
      </c>
      <c r="EG18">
        <v>0</v>
      </c>
      <c r="EH18">
        <v>1117.74</v>
      </c>
      <c r="EI18">
        <v>5.0000600000000004</v>
      </c>
      <c r="EJ18">
        <v>18418.5</v>
      </c>
      <c r="EK18">
        <v>16014.6</v>
      </c>
      <c r="EL18">
        <v>45.5</v>
      </c>
      <c r="EM18">
        <v>46.75</v>
      </c>
      <c r="EN18">
        <v>46.186999999999998</v>
      </c>
      <c r="EO18">
        <v>46.061999999999998</v>
      </c>
      <c r="EP18">
        <v>47</v>
      </c>
      <c r="EQ18">
        <v>1755.59</v>
      </c>
      <c r="ER18">
        <v>39.51</v>
      </c>
      <c r="ES18">
        <v>0</v>
      </c>
      <c r="ET18">
        <v>1678909323.5999999</v>
      </c>
      <c r="EU18">
        <v>0</v>
      </c>
      <c r="EV18">
        <v>1117.6728000000001</v>
      </c>
      <c r="EW18">
        <v>-0.11307690856841079</v>
      </c>
      <c r="EX18">
        <v>-4.0846154472030394</v>
      </c>
      <c r="EY18">
        <v>18418.612000000001</v>
      </c>
      <c r="EZ18">
        <v>15</v>
      </c>
      <c r="FA18">
        <v>1678906209</v>
      </c>
      <c r="FB18" t="s">
        <v>409</v>
      </c>
      <c r="FC18">
        <v>1678906209</v>
      </c>
      <c r="FD18">
        <v>1678906201.5</v>
      </c>
      <c r="FE18">
        <v>8</v>
      </c>
      <c r="FF18">
        <v>1.0999999999999999E-2</v>
      </c>
      <c r="FG18">
        <v>-3.5999999999999997E-2</v>
      </c>
      <c r="FH18">
        <v>-2.4180000000000001</v>
      </c>
      <c r="FI18">
        <v>0.14099999999999999</v>
      </c>
      <c r="FJ18">
        <v>405</v>
      </c>
      <c r="FK18">
        <v>16</v>
      </c>
      <c r="FL18">
        <v>0.31</v>
      </c>
      <c r="FM18">
        <v>0.08</v>
      </c>
      <c r="FN18">
        <v>-40.445909756097556</v>
      </c>
      <c r="FO18">
        <v>-6.9932404181162769E-2</v>
      </c>
      <c r="FP18">
        <v>6.6963371148339557E-2</v>
      </c>
      <c r="FQ18">
        <v>-1</v>
      </c>
      <c r="FR18">
        <v>8.1053246341463421</v>
      </c>
      <c r="FS18">
        <v>-7.6620209059166076E-3</v>
      </c>
      <c r="FT18">
        <v>2.131832027384031E-3</v>
      </c>
      <c r="FU18">
        <v>-1</v>
      </c>
      <c r="FV18">
        <v>0</v>
      </c>
      <c r="FW18">
        <v>0</v>
      </c>
      <c r="FX18" t="s">
        <v>410</v>
      </c>
      <c r="FY18">
        <v>2.9328799999999999</v>
      </c>
      <c r="FZ18">
        <v>2.8288899999999999</v>
      </c>
      <c r="GA18">
        <v>0.101199</v>
      </c>
      <c r="GB18">
        <v>0.10678700000000001</v>
      </c>
      <c r="GC18">
        <v>0.100845</v>
      </c>
      <c r="GD18">
        <v>6.5489900000000004E-2</v>
      </c>
      <c r="GE18">
        <v>23922.2</v>
      </c>
      <c r="GF18">
        <v>25383.1</v>
      </c>
      <c r="GG18">
        <v>24475.9</v>
      </c>
      <c r="GH18">
        <v>27719.1</v>
      </c>
      <c r="GI18">
        <v>29321.8</v>
      </c>
      <c r="GJ18">
        <v>37724.199999999997</v>
      </c>
      <c r="GK18">
        <v>33553.199999999997</v>
      </c>
      <c r="GL18">
        <v>42614.5</v>
      </c>
      <c r="GM18">
        <v>1.7747200000000001</v>
      </c>
      <c r="GN18">
        <v>1.77057</v>
      </c>
      <c r="GO18">
        <v>7.0005700000000004E-2</v>
      </c>
      <c r="GP18">
        <v>0</v>
      </c>
      <c r="GQ18">
        <v>23.845400000000001</v>
      </c>
      <c r="GR18">
        <v>999.9</v>
      </c>
      <c r="GS18">
        <v>32.5</v>
      </c>
      <c r="GT18">
        <v>30</v>
      </c>
      <c r="GU18">
        <v>13.898899999999999</v>
      </c>
      <c r="GV18">
        <v>62.194299999999998</v>
      </c>
      <c r="GW18">
        <v>26.7027</v>
      </c>
      <c r="GX18">
        <v>1</v>
      </c>
      <c r="GY18">
        <v>7.4641799999999994E-2</v>
      </c>
      <c r="GZ18">
        <v>2.2595299999999998</v>
      </c>
      <c r="HA18">
        <v>20.2103</v>
      </c>
      <c r="HB18">
        <v>5.2279200000000001</v>
      </c>
      <c r="HC18">
        <v>11.992000000000001</v>
      </c>
      <c r="HD18">
        <v>4.9947999999999997</v>
      </c>
      <c r="HE18">
        <v>3.2909999999999999</v>
      </c>
      <c r="HF18">
        <v>6364.7</v>
      </c>
      <c r="HG18">
        <v>9999</v>
      </c>
      <c r="HH18">
        <v>9999</v>
      </c>
      <c r="HI18">
        <v>127.2</v>
      </c>
      <c r="HJ18">
        <v>1.8782000000000001</v>
      </c>
      <c r="HK18">
        <v>1.87409</v>
      </c>
      <c r="HL18">
        <v>1.8705700000000001</v>
      </c>
      <c r="HM18">
        <v>1.87253</v>
      </c>
      <c r="HN18">
        <v>1.8778999999999999</v>
      </c>
      <c r="HO18">
        <v>1.8742399999999999</v>
      </c>
      <c r="HP18">
        <v>1.8719600000000001</v>
      </c>
      <c r="HQ18">
        <v>1.8708800000000001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-2.4009999999999998</v>
      </c>
      <c r="IF18">
        <v>0.30120000000000002</v>
      </c>
      <c r="IG18">
        <v>-1.035609304290606</v>
      </c>
      <c r="IH18">
        <v>-3.8409413047910609E-3</v>
      </c>
      <c r="II18">
        <v>1.222025474305011E-6</v>
      </c>
      <c r="IJ18">
        <v>-2.7416089085140852E-10</v>
      </c>
      <c r="IK18">
        <v>-0.10317546333723419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51.9</v>
      </c>
      <c r="IT18">
        <v>52</v>
      </c>
      <c r="IU18">
        <v>1.06934</v>
      </c>
      <c r="IV18">
        <v>2.51831</v>
      </c>
      <c r="IW18">
        <v>1.4477500000000001</v>
      </c>
      <c r="IX18">
        <v>2.2900399999999999</v>
      </c>
      <c r="IY18">
        <v>1.64673</v>
      </c>
      <c r="IZ18">
        <v>2.32422</v>
      </c>
      <c r="JA18">
        <v>33.423200000000001</v>
      </c>
      <c r="JB18">
        <v>23.938700000000001</v>
      </c>
      <c r="JC18">
        <v>18</v>
      </c>
      <c r="JD18">
        <v>349.68299999999999</v>
      </c>
      <c r="JE18">
        <v>417.94200000000001</v>
      </c>
      <c r="JF18">
        <v>21.3855</v>
      </c>
      <c r="JG18">
        <v>28.121500000000001</v>
      </c>
      <c r="JH18">
        <v>30.0001</v>
      </c>
      <c r="JI18">
        <v>28.280200000000001</v>
      </c>
      <c r="JJ18">
        <v>28.289300000000001</v>
      </c>
      <c r="JK18">
        <v>21.439399999999999</v>
      </c>
      <c r="JL18">
        <v>27.710100000000001</v>
      </c>
      <c r="JM18">
        <v>50.641599999999997</v>
      </c>
      <c r="JN18">
        <v>21.389399999999998</v>
      </c>
      <c r="JO18">
        <v>440.56700000000001</v>
      </c>
      <c r="JP18">
        <v>10.7455</v>
      </c>
      <c r="JQ18">
        <v>99.552099999999996</v>
      </c>
      <c r="JR18">
        <v>99.680199999999999</v>
      </c>
    </row>
    <row r="19" spans="1:278" x14ac:dyDescent="0.25">
      <c r="A19">
        <v>10</v>
      </c>
      <c r="B19">
        <v>1678909503</v>
      </c>
      <c r="C19">
        <v>1620.400000095367</v>
      </c>
      <c r="D19" t="s">
        <v>418</v>
      </c>
      <c r="E19" t="s">
        <v>419</v>
      </c>
      <c r="F19" t="s">
        <v>406</v>
      </c>
      <c r="G19">
        <v>1678909503</v>
      </c>
      <c r="H19">
        <f t="shared" si="0"/>
        <v>6.8974490170193772E-3</v>
      </c>
      <c r="I19">
        <f t="shared" si="1"/>
        <v>6.897449017019377</v>
      </c>
      <c r="J19">
        <f t="shared" si="2"/>
        <v>30.889316016321708</v>
      </c>
      <c r="K19">
        <f t="shared" si="3"/>
        <v>399.99599999999998</v>
      </c>
      <c r="L19">
        <f t="shared" si="4"/>
        <v>298.3129845530255</v>
      </c>
      <c r="M19">
        <f t="shared" si="5"/>
        <v>29.746350253195263</v>
      </c>
      <c r="N19">
        <f t="shared" si="6"/>
        <v>39.885696339048003</v>
      </c>
      <c r="O19">
        <f t="shared" si="7"/>
        <v>0.57242480010630403</v>
      </c>
      <c r="P19">
        <f t="shared" si="8"/>
        <v>2.9223525372796715</v>
      </c>
      <c r="Q19">
        <f t="shared" si="9"/>
        <v>0.51665235372833829</v>
      </c>
      <c r="R19">
        <f t="shared" si="10"/>
        <v>0.32746463290347849</v>
      </c>
      <c r="S19">
        <f t="shared" si="11"/>
        <v>289.58518492375032</v>
      </c>
      <c r="T19">
        <f t="shared" si="12"/>
        <v>25.406660168348871</v>
      </c>
      <c r="U19">
        <f t="shared" si="13"/>
        <v>24.999500000000001</v>
      </c>
      <c r="V19">
        <f t="shared" si="14"/>
        <v>3.1795828064689706</v>
      </c>
      <c r="W19">
        <f t="shared" si="15"/>
        <v>57.481586719632482</v>
      </c>
      <c r="X19">
        <f t="shared" si="16"/>
        <v>1.8821450602976</v>
      </c>
      <c r="Y19">
        <f t="shared" si="17"/>
        <v>3.274344303468514</v>
      </c>
      <c r="Z19">
        <f t="shared" si="18"/>
        <v>1.2974377461713706</v>
      </c>
      <c r="AA19">
        <f t="shared" si="19"/>
        <v>-304.17750165055452</v>
      </c>
      <c r="AB19">
        <f t="shared" si="20"/>
        <v>77.750860839976582</v>
      </c>
      <c r="AC19">
        <f t="shared" si="21"/>
        <v>5.6416882065319705</v>
      </c>
      <c r="AD19">
        <f t="shared" si="22"/>
        <v>68.800232319704349</v>
      </c>
      <c r="AE19">
        <v>117</v>
      </c>
      <c r="AF19">
        <v>23</v>
      </c>
      <c r="AG19">
        <f t="shared" si="23"/>
        <v>1</v>
      </c>
      <c r="AH19">
        <f t="shared" si="24"/>
        <v>0</v>
      </c>
      <c r="AI19">
        <f t="shared" si="25"/>
        <v>52926.939051643662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1513.2776999604921</v>
      </c>
      <c r="AW19">
        <f t="shared" si="29"/>
        <v>30.889316016321708</v>
      </c>
      <c r="AX19" t="e">
        <f t="shared" si="30"/>
        <v>#DIV/0!</v>
      </c>
      <c r="AY19">
        <f t="shared" si="31"/>
        <v>2.0412192697432965E-2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1800.11</v>
      </c>
      <c r="CU19">
        <f t="shared" si="43"/>
        <v>1513.2776999604921</v>
      </c>
      <c r="CV19">
        <f t="shared" si="44"/>
        <v>0.84065845973884501</v>
      </c>
      <c r="CW19">
        <f t="shared" si="45"/>
        <v>0.16087082729597099</v>
      </c>
      <c r="CX19">
        <v>6</v>
      </c>
      <c r="CY19">
        <v>0.5</v>
      </c>
      <c r="CZ19" t="s">
        <v>408</v>
      </c>
      <c r="DA19">
        <v>2</v>
      </c>
      <c r="DB19">
        <v>1678909503</v>
      </c>
      <c r="DC19">
        <v>399.99599999999998</v>
      </c>
      <c r="DD19">
        <v>440.351</v>
      </c>
      <c r="DE19">
        <v>18.8752</v>
      </c>
      <c r="DF19">
        <v>10.7591</v>
      </c>
      <c r="DG19">
        <v>402.39699999999999</v>
      </c>
      <c r="DH19">
        <v>18.574200000000001</v>
      </c>
      <c r="DI19">
        <v>500.28399999999999</v>
      </c>
      <c r="DJ19">
        <v>99.615200000000002</v>
      </c>
      <c r="DK19">
        <v>0.100038</v>
      </c>
      <c r="DL19">
        <v>25.492999999999999</v>
      </c>
      <c r="DM19">
        <v>24.999500000000001</v>
      </c>
      <c r="DN19">
        <v>999.9</v>
      </c>
      <c r="DO19">
        <v>0</v>
      </c>
      <c r="DP19">
        <v>0</v>
      </c>
      <c r="DQ19">
        <v>9997.5</v>
      </c>
      <c r="DR19">
        <v>0</v>
      </c>
      <c r="DS19">
        <v>1.91117E-3</v>
      </c>
      <c r="DT19">
        <v>-40.354999999999997</v>
      </c>
      <c r="DU19">
        <v>407.69099999999997</v>
      </c>
      <c r="DV19">
        <v>445.14100000000002</v>
      </c>
      <c r="DW19">
        <v>8.1160300000000003</v>
      </c>
      <c r="DX19">
        <v>440.351</v>
      </c>
      <c r="DY19">
        <v>10.7591</v>
      </c>
      <c r="DZ19">
        <v>1.88025</v>
      </c>
      <c r="EA19">
        <v>1.0717699999999999</v>
      </c>
      <c r="EB19">
        <v>16.470400000000001</v>
      </c>
      <c r="EC19">
        <v>7.9304100000000002</v>
      </c>
      <c r="ED19">
        <v>1800.11</v>
      </c>
      <c r="EE19">
        <v>0.977993</v>
      </c>
      <c r="EF19">
        <v>2.2007200000000001E-2</v>
      </c>
      <c r="EG19">
        <v>0</v>
      </c>
      <c r="EH19">
        <v>1115.83</v>
      </c>
      <c r="EI19">
        <v>5.0000600000000004</v>
      </c>
      <c r="EJ19">
        <v>18384.7</v>
      </c>
      <c r="EK19">
        <v>16014.7</v>
      </c>
      <c r="EL19">
        <v>45.5</v>
      </c>
      <c r="EM19">
        <v>46.75</v>
      </c>
      <c r="EN19">
        <v>46.125</v>
      </c>
      <c r="EO19">
        <v>46.061999999999998</v>
      </c>
      <c r="EP19">
        <v>47</v>
      </c>
      <c r="EQ19">
        <v>1755.6</v>
      </c>
      <c r="ER19">
        <v>39.51</v>
      </c>
      <c r="ES19">
        <v>0</v>
      </c>
      <c r="ET19">
        <v>1678909503.5999999</v>
      </c>
      <c r="EU19">
        <v>0</v>
      </c>
      <c r="EV19">
        <v>1115.6056000000001</v>
      </c>
      <c r="EW19">
        <v>-0.1369230960472067</v>
      </c>
      <c r="EX19">
        <v>-9.2769230728980236</v>
      </c>
      <c r="EY19">
        <v>18384.331999999999</v>
      </c>
      <c r="EZ19">
        <v>15</v>
      </c>
      <c r="FA19">
        <v>1678906209</v>
      </c>
      <c r="FB19" t="s">
        <v>409</v>
      </c>
      <c r="FC19">
        <v>1678906209</v>
      </c>
      <c r="FD19">
        <v>1678906201.5</v>
      </c>
      <c r="FE19">
        <v>8</v>
      </c>
      <c r="FF19">
        <v>1.0999999999999999E-2</v>
      </c>
      <c r="FG19">
        <v>-3.5999999999999997E-2</v>
      </c>
      <c r="FH19">
        <v>-2.4180000000000001</v>
      </c>
      <c r="FI19">
        <v>0.14099999999999999</v>
      </c>
      <c r="FJ19">
        <v>405</v>
      </c>
      <c r="FK19">
        <v>16</v>
      </c>
      <c r="FL19">
        <v>0.31</v>
      </c>
      <c r="FM19">
        <v>0.08</v>
      </c>
      <c r="FN19">
        <v>-40.301429268292686</v>
      </c>
      <c r="FO19">
        <v>-0.17156027874556809</v>
      </c>
      <c r="FP19">
        <v>6.9247253159935879E-2</v>
      </c>
      <c r="FQ19">
        <v>-1</v>
      </c>
      <c r="FR19">
        <v>8.1171368292682935</v>
      </c>
      <c r="FS19">
        <v>1.6622508710793099E-2</v>
      </c>
      <c r="FT19">
        <v>2.0351765537654958E-3</v>
      </c>
      <c r="FU19">
        <v>-1</v>
      </c>
      <c r="FV19">
        <v>0</v>
      </c>
      <c r="FW19">
        <v>0</v>
      </c>
      <c r="FX19" t="s">
        <v>410</v>
      </c>
      <c r="FY19">
        <v>2.93316</v>
      </c>
      <c r="FZ19">
        <v>2.8290299999999999</v>
      </c>
      <c r="GA19">
        <v>0.1012</v>
      </c>
      <c r="GB19">
        <v>0.10675900000000001</v>
      </c>
      <c r="GC19">
        <v>0.10083300000000001</v>
      </c>
      <c r="GD19">
        <v>6.5419099999999994E-2</v>
      </c>
      <c r="GE19">
        <v>23921</v>
      </c>
      <c r="GF19">
        <v>25383.7</v>
      </c>
      <c r="GG19">
        <v>24474.799999999999</v>
      </c>
      <c r="GH19">
        <v>27718.799999999999</v>
      </c>
      <c r="GI19">
        <v>29320.799999999999</v>
      </c>
      <c r="GJ19">
        <v>37727.4</v>
      </c>
      <c r="GK19">
        <v>33551.599999999999</v>
      </c>
      <c r="GL19">
        <v>42614.8</v>
      </c>
      <c r="GM19">
        <v>1.7750699999999999</v>
      </c>
      <c r="GN19">
        <v>1.7706200000000001</v>
      </c>
      <c r="GO19">
        <v>7.0832699999999998E-2</v>
      </c>
      <c r="GP19">
        <v>0</v>
      </c>
      <c r="GQ19">
        <v>23.836200000000002</v>
      </c>
      <c r="GR19">
        <v>999.9</v>
      </c>
      <c r="GS19">
        <v>32.4</v>
      </c>
      <c r="GT19">
        <v>29.9</v>
      </c>
      <c r="GU19">
        <v>13.777900000000001</v>
      </c>
      <c r="GV19">
        <v>62.254300000000001</v>
      </c>
      <c r="GW19">
        <v>26.4864</v>
      </c>
      <c r="GX19">
        <v>1</v>
      </c>
      <c r="GY19">
        <v>7.5792700000000005E-2</v>
      </c>
      <c r="GZ19">
        <v>2.2820200000000002</v>
      </c>
      <c r="HA19">
        <v>20.210100000000001</v>
      </c>
      <c r="HB19">
        <v>5.2277699999999996</v>
      </c>
      <c r="HC19">
        <v>11.992000000000001</v>
      </c>
      <c r="HD19">
        <v>4.9944499999999996</v>
      </c>
      <c r="HE19">
        <v>3.2909999999999999</v>
      </c>
      <c r="HF19">
        <v>6368.3</v>
      </c>
      <c r="HG19">
        <v>9999</v>
      </c>
      <c r="HH19">
        <v>9999</v>
      </c>
      <c r="HI19">
        <v>127.3</v>
      </c>
      <c r="HJ19">
        <v>1.8782000000000001</v>
      </c>
      <c r="HK19">
        <v>1.87409</v>
      </c>
      <c r="HL19">
        <v>1.8705700000000001</v>
      </c>
      <c r="HM19">
        <v>1.8725499999999999</v>
      </c>
      <c r="HN19">
        <v>1.8778999999999999</v>
      </c>
      <c r="HO19">
        <v>1.8742399999999999</v>
      </c>
      <c r="HP19">
        <v>1.87199</v>
      </c>
      <c r="HQ19">
        <v>1.8708800000000001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-2.4009999999999998</v>
      </c>
      <c r="IF19">
        <v>0.30099999999999999</v>
      </c>
      <c r="IG19">
        <v>-1.035609304290606</v>
      </c>
      <c r="IH19">
        <v>-3.8409413047910609E-3</v>
      </c>
      <c r="II19">
        <v>1.222025474305011E-6</v>
      </c>
      <c r="IJ19">
        <v>-2.7416089085140852E-10</v>
      </c>
      <c r="IK19">
        <v>-0.10317546333723419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54.9</v>
      </c>
      <c r="IT19">
        <v>55</v>
      </c>
      <c r="IU19">
        <v>1.06934</v>
      </c>
      <c r="IV19">
        <v>2.51831</v>
      </c>
      <c r="IW19">
        <v>1.4477500000000001</v>
      </c>
      <c r="IX19">
        <v>2.2936999999999999</v>
      </c>
      <c r="IY19">
        <v>1.64673</v>
      </c>
      <c r="IZ19">
        <v>2.3107899999999999</v>
      </c>
      <c r="JA19">
        <v>33.423200000000001</v>
      </c>
      <c r="JB19">
        <v>23.938700000000001</v>
      </c>
      <c r="JC19">
        <v>18</v>
      </c>
      <c r="JD19">
        <v>349.887</v>
      </c>
      <c r="JE19">
        <v>418.041</v>
      </c>
      <c r="JF19">
        <v>21.386299999999999</v>
      </c>
      <c r="JG19">
        <v>28.127800000000001</v>
      </c>
      <c r="JH19">
        <v>30.000299999999999</v>
      </c>
      <c r="JI19">
        <v>28.287400000000002</v>
      </c>
      <c r="JJ19">
        <v>28.2988</v>
      </c>
      <c r="JK19">
        <v>21.4316</v>
      </c>
      <c r="JL19">
        <v>27.710100000000001</v>
      </c>
      <c r="JM19">
        <v>50.641599999999997</v>
      </c>
      <c r="JN19">
        <v>21.387499999999999</v>
      </c>
      <c r="JO19">
        <v>440.30700000000002</v>
      </c>
      <c r="JP19">
        <v>10.7455</v>
      </c>
      <c r="JQ19">
        <v>99.547499999999999</v>
      </c>
      <c r="JR19">
        <v>99.680300000000003</v>
      </c>
    </row>
    <row r="20" spans="1:278" x14ac:dyDescent="0.25">
      <c r="A20">
        <v>11</v>
      </c>
      <c r="B20">
        <v>1678909683</v>
      </c>
      <c r="C20">
        <v>1800.400000095367</v>
      </c>
      <c r="D20" t="s">
        <v>420</v>
      </c>
      <c r="E20" t="s">
        <v>421</v>
      </c>
      <c r="F20" t="s">
        <v>406</v>
      </c>
      <c r="G20">
        <v>1678909683</v>
      </c>
      <c r="H20">
        <f t="shared" si="0"/>
        <v>6.9046344802534063E-3</v>
      </c>
      <c r="I20">
        <f t="shared" si="1"/>
        <v>6.9046344802534065</v>
      </c>
      <c r="J20">
        <f t="shared" si="2"/>
        <v>30.781158085618227</v>
      </c>
      <c r="K20">
        <f t="shared" si="3"/>
        <v>400.012</v>
      </c>
      <c r="L20">
        <f t="shared" si="4"/>
        <v>298.83740289764677</v>
      </c>
      <c r="M20">
        <f t="shared" si="5"/>
        <v>29.798926051098682</v>
      </c>
      <c r="N20">
        <f t="shared" si="6"/>
        <v>39.887670994231996</v>
      </c>
      <c r="O20">
        <f t="shared" si="7"/>
        <v>0.57364535077120471</v>
      </c>
      <c r="P20">
        <f t="shared" si="8"/>
        <v>2.920283964929284</v>
      </c>
      <c r="Q20">
        <f t="shared" si="9"/>
        <v>0.51761171839843634</v>
      </c>
      <c r="R20">
        <f t="shared" si="10"/>
        <v>0.32808440930991323</v>
      </c>
      <c r="S20">
        <f t="shared" si="11"/>
        <v>289.58766961909447</v>
      </c>
      <c r="T20">
        <f t="shared" si="12"/>
        <v>25.413542253022733</v>
      </c>
      <c r="U20">
        <f t="shared" si="13"/>
        <v>24.993400000000001</v>
      </c>
      <c r="V20">
        <f t="shared" si="14"/>
        <v>3.1784266464475497</v>
      </c>
      <c r="W20">
        <f t="shared" si="15"/>
        <v>57.447834346514128</v>
      </c>
      <c r="X20">
        <f t="shared" si="16"/>
        <v>1.8820233513267999</v>
      </c>
      <c r="Y20">
        <f t="shared" si="17"/>
        <v>3.2760562216754812</v>
      </c>
      <c r="Z20">
        <f t="shared" si="18"/>
        <v>1.2964032951207498</v>
      </c>
      <c r="AA20">
        <f t="shared" si="19"/>
        <v>-304.49438057917524</v>
      </c>
      <c r="AB20">
        <f t="shared" si="20"/>
        <v>80.041656691218549</v>
      </c>
      <c r="AC20">
        <f t="shared" si="21"/>
        <v>5.8121040598841214</v>
      </c>
      <c r="AD20">
        <f t="shared" si="22"/>
        <v>70.947049791021897</v>
      </c>
      <c r="AE20">
        <v>117</v>
      </c>
      <c r="AF20">
        <v>23</v>
      </c>
      <c r="AG20">
        <f t="shared" si="23"/>
        <v>1</v>
      </c>
      <c r="AH20">
        <f t="shared" si="24"/>
        <v>0</v>
      </c>
      <c r="AI20">
        <f t="shared" si="25"/>
        <v>52865.468497856273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1513.301706538391</v>
      </c>
      <c r="AW20">
        <f t="shared" si="29"/>
        <v>30.781158085618227</v>
      </c>
      <c r="AX20" t="e">
        <f t="shared" si="30"/>
        <v>#DIV/0!</v>
      </c>
      <c r="AY20">
        <f t="shared" si="31"/>
        <v>2.0340397392420002E-2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1800.14</v>
      </c>
      <c r="CU20">
        <f t="shared" si="43"/>
        <v>1513.301706538391</v>
      </c>
      <c r="CV20">
        <f t="shared" si="44"/>
        <v>0.84065778580465467</v>
      </c>
      <c r="CW20">
        <f t="shared" si="45"/>
        <v>0.16086952660298334</v>
      </c>
      <c r="CX20">
        <v>6</v>
      </c>
      <c r="CY20">
        <v>0.5</v>
      </c>
      <c r="CZ20" t="s">
        <v>408</v>
      </c>
      <c r="DA20">
        <v>2</v>
      </c>
      <c r="DB20">
        <v>1678909683</v>
      </c>
      <c r="DC20">
        <v>400.012</v>
      </c>
      <c r="DD20">
        <v>440.24400000000003</v>
      </c>
      <c r="DE20">
        <v>18.873799999999999</v>
      </c>
      <c r="DF20">
        <v>10.7486</v>
      </c>
      <c r="DG20">
        <v>402.41399999999999</v>
      </c>
      <c r="DH20">
        <v>18.572900000000001</v>
      </c>
      <c r="DI20">
        <v>500.245</v>
      </c>
      <c r="DJ20">
        <v>99.616</v>
      </c>
      <c r="DK20">
        <v>0.100186</v>
      </c>
      <c r="DL20">
        <v>25.501799999999999</v>
      </c>
      <c r="DM20">
        <v>24.993400000000001</v>
      </c>
      <c r="DN20">
        <v>999.9</v>
      </c>
      <c r="DO20">
        <v>0</v>
      </c>
      <c r="DP20">
        <v>0</v>
      </c>
      <c r="DQ20">
        <v>9985.6200000000008</v>
      </c>
      <c r="DR20">
        <v>0</v>
      </c>
      <c r="DS20">
        <v>1.91117E-3</v>
      </c>
      <c r="DT20">
        <v>-40.231200000000001</v>
      </c>
      <c r="DU20">
        <v>407.70699999999999</v>
      </c>
      <c r="DV20">
        <v>445.02699999999999</v>
      </c>
      <c r="DW20">
        <v>8.1251999999999995</v>
      </c>
      <c r="DX20">
        <v>440.24400000000003</v>
      </c>
      <c r="DY20">
        <v>10.7486</v>
      </c>
      <c r="DZ20">
        <v>1.8801300000000001</v>
      </c>
      <c r="EA20">
        <v>1.07073</v>
      </c>
      <c r="EB20">
        <v>16.4694</v>
      </c>
      <c r="EC20">
        <v>7.91615</v>
      </c>
      <c r="ED20">
        <v>1800.14</v>
      </c>
      <c r="EE20">
        <v>0.97801000000000005</v>
      </c>
      <c r="EF20">
        <v>2.1989499999999999E-2</v>
      </c>
      <c r="EG20">
        <v>0</v>
      </c>
      <c r="EH20">
        <v>1113.47</v>
      </c>
      <c r="EI20">
        <v>5.0000600000000004</v>
      </c>
      <c r="EJ20">
        <v>18355.400000000001</v>
      </c>
      <c r="EK20">
        <v>16015.1</v>
      </c>
      <c r="EL20">
        <v>45.436999999999998</v>
      </c>
      <c r="EM20">
        <v>46.75</v>
      </c>
      <c r="EN20">
        <v>46.125</v>
      </c>
      <c r="EO20">
        <v>46.061999999999998</v>
      </c>
      <c r="EP20">
        <v>47</v>
      </c>
      <c r="EQ20">
        <v>1755.66</v>
      </c>
      <c r="ER20">
        <v>39.47</v>
      </c>
      <c r="ES20">
        <v>0</v>
      </c>
      <c r="ET20">
        <v>1678909683.5999999</v>
      </c>
      <c r="EU20">
        <v>0</v>
      </c>
      <c r="EV20">
        <v>1113.8399999999999</v>
      </c>
      <c r="EW20">
        <v>-0.40153843379037629</v>
      </c>
      <c r="EX20">
        <v>-16.907692496370601</v>
      </c>
      <c r="EY20">
        <v>18355.419999999998</v>
      </c>
      <c r="EZ20">
        <v>15</v>
      </c>
      <c r="FA20">
        <v>1678906209</v>
      </c>
      <c r="FB20" t="s">
        <v>409</v>
      </c>
      <c r="FC20">
        <v>1678906209</v>
      </c>
      <c r="FD20">
        <v>1678906201.5</v>
      </c>
      <c r="FE20">
        <v>8</v>
      </c>
      <c r="FF20">
        <v>1.0999999999999999E-2</v>
      </c>
      <c r="FG20">
        <v>-3.5999999999999997E-2</v>
      </c>
      <c r="FH20">
        <v>-2.4180000000000001</v>
      </c>
      <c r="FI20">
        <v>0.14099999999999999</v>
      </c>
      <c r="FJ20">
        <v>405</v>
      </c>
      <c r="FK20">
        <v>16</v>
      </c>
      <c r="FL20">
        <v>0.31</v>
      </c>
      <c r="FM20">
        <v>0.08</v>
      </c>
      <c r="FN20">
        <v>-40.21608780487805</v>
      </c>
      <c r="FO20">
        <v>-0.14128641114984231</v>
      </c>
      <c r="FP20">
        <v>4.8993763640582173E-2</v>
      </c>
      <c r="FQ20">
        <v>-1</v>
      </c>
      <c r="FR20">
        <v>8.1233860975609762</v>
      </c>
      <c r="FS20">
        <v>2.6828780487830571E-2</v>
      </c>
      <c r="FT20">
        <v>3.1988869085819941E-3</v>
      </c>
      <c r="FU20">
        <v>-1</v>
      </c>
      <c r="FV20">
        <v>0</v>
      </c>
      <c r="FW20">
        <v>0</v>
      </c>
      <c r="FX20" t="s">
        <v>410</v>
      </c>
      <c r="FY20">
        <v>2.9330400000000001</v>
      </c>
      <c r="FZ20">
        <v>2.8290799999999998</v>
      </c>
      <c r="GA20">
        <v>0.10119499999999999</v>
      </c>
      <c r="GB20">
        <v>0.10673000000000001</v>
      </c>
      <c r="GC20">
        <v>0.10082000000000001</v>
      </c>
      <c r="GD20">
        <v>6.5365400000000004E-2</v>
      </c>
      <c r="GE20">
        <v>23920</v>
      </c>
      <c r="GF20">
        <v>25381.9</v>
      </c>
      <c r="GG20">
        <v>24473.7</v>
      </c>
      <c r="GH20">
        <v>27716.1</v>
      </c>
      <c r="GI20">
        <v>29320.3</v>
      </c>
      <c r="GJ20">
        <v>37726.400000000001</v>
      </c>
      <c r="GK20">
        <v>33550.400000000001</v>
      </c>
      <c r="GL20">
        <v>42611.199999999997</v>
      </c>
      <c r="GM20">
        <v>1.7750999999999999</v>
      </c>
      <c r="GN20">
        <v>1.7699</v>
      </c>
      <c r="GO20">
        <v>7.1357900000000002E-2</v>
      </c>
      <c r="GP20">
        <v>0</v>
      </c>
      <c r="GQ20">
        <v>23.8215</v>
      </c>
      <c r="GR20">
        <v>999.9</v>
      </c>
      <c r="GS20">
        <v>32.4</v>
      </c>
      <c r="GT20">
        <v>29.9</v>
      </c>
      <c r="GU20">
        <v>13.777100000000001</v>
      </c>
      <c r="GV20">
        <v>62.254300000000001</v>
      </c>
      <c r="GW20">
        <v>26.5425</v>
      </c>
      <c r="GX20">
        <v>1</v>
      </c>
      <c r="GY20">
        <v>7.8429899999999997E-2</v>
      </c>
      <c r="GZ20">
        <v>2.1996799999999999</v>
      </c>
      <c r="HA20">
        <v>20.2105</v>
      </c>
      <c r="HB20">
        <v>5.2286700000000002</v>
      </c>
      <c r="HC20">
        <v>11.992000000000001</v>
      </c>
      <c r="HD20">
        <v>4.9949500000000002</v>
      </c>
      <c r="HE20">
        <v>3.2909999999999999</v>
      </c>
      <c r="HF20">
        <v>6371.9</v>
      </c>
      <c r="HG20">
        <v>9999</v>
      </c>
      <c r="HH20">
        <v>9999</v>
      </c>
      <c r="HI20">
        <v>127.3</v>
      </c>
      <c r="HJ20">
        <v>1.8782000000000001</v>
      </c>
      <c r="HK20">
        <v>1.87409</v>
      </c>
      <c r="HL20">
        <v>1.8705700000000001</v>
      </c>
      <c r="HM20">
        <v>1.87256</v>
      </c>
      <c r="HN20">
        <v>1.8779300000000001</v>
      </c>
      <c r="HO20">
        <v>1.8742399999999999</v>
      </c>
      <c r="HP20">
        <v>1.87199</v>
      </c>
      <c r="HQ20">
        <v>1.8708899999999999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-2.4020000000000001</v>
      </c>
      <c r="IF20">
        <v>0.3009</v>
      </c>
      <c r="IG20">
        <v>-1.035609304290606</v>
      </c>
      <c r="IH20">
        <v>-3.8409413047910609E-3</v>
      </c>
      <c r="II20">
        <v>1.222025474305011E-6</v>
      </c>
      <c r="IJ20">
        <v>-2.7416089085140852E-10</v>
      </c>
      <c r="IK20">
        <v>-0.10317546333723419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57.9</v>
      </c>
      <c r="IT20">
        <v>58</v>
      </c>
      <c r="IU20">
        <v>1.06934</v>
      </c>
      <c r="IV20">
        <v>2.51709</v>
      </c>
      <c r="IW20">
        <v>1.4477500000000001</v>
      </c>
      <c r="IX20">
        <v>2.2912599999999999</v>
      </c>
      <c r="IY20">
        <v>1.64673</v>
      </c>
      <c r="IZ20">
        <v>2.4157700000000002</v>
      </c>
      <c r="JA20">
        <v>33.445599999999999</v>
      </c>
      <c r="JB20">
        <v>23.938700000000001</v>
      </c>
      <c r="JC20">
        <v>18</v>
      </c>
      <c r="JD20">
        <v>350.07100000000003</v>
      </c>
      <c r="JE20">
        <v>417.83800000000002</v>
      </c>
      <c r="JF20">
        <v>21.462399999999999</v>
      </c>
      <c r="JG20">
        <v>28.1539</v>
      </c>
      <c r="JH20">
        <v>30.0002</v>
      </c>
      <c r="JI20">
        <v>28.3187</v>
      </c>
      <c r="JJ20">
        <v>28.331299999999999</v>
      </c>
      <c r="JK20">
        <v>21.421900000000001</v>
      </c>
      <c r="JL20">
        <v>27.710100000000001</v>
      </c>
      <c r="JM20">
        <v>50.641599999999997</v>
      </c>
      <c r="JN20">
        <v>21.463200000000001</v>
      </c>
      <c r="JO20">
        <v>440.10500000000002</v>
      </c>
      <c r="JP20">
        <v>10.7455</v>
      </c>
      <c r="JQ20">
        <v>99.543400000000005</v>
      </c>
      <c r="JR20">
        <v>99.671400000000006</v>
      </c>
    </row>
    <row r="21" spans="1:278" x14ac:dyDescent="0.25">
      <c r="A21">
        <v>12</v>
      </c>
      <c r="B21">
        <v>1678909863</v>
      </c>
      <c r="C21">
        <v>1980.400000095367</v>
      </c>
      <c r="D21" t="s">
        <v>422</v>
      </c>
      <c r="E21" t="s">
        <v>423</v>
      </c>
      <c r="F21" t="s">
        <v>406</v>
      </c>
      <c r="G21">
        <v>1678909863</v>
      </c>
      <c r="H21">
        <f t="shared" si="0"/>
        <v>6.8934316203612782E-3</v>
      </c>
      <c r="I21">
        <f t="shared" si="1"/>
        <v>6.8934316203612784</v>
      </c>
      <c r="J21">
        <f t="shared" si="2"/>
        <v>30.719948704308397</v>
      </c>
      <c r="K21">
        <f t="shared" si="3"/>
        <v>399.99200000000002</v>
      </c>
      <c r="L21">
        <f t="shared" si="4"/>
        <v>298.82083853419908</v>
      </c>
      <c r="M21">
        <f t="shared" si="5"/>
        <v>29.795810990305856</v>
      </c>
      <c r="N21">
        <f t="shared" si="6"/>
        <v>39.883717909688002</v>
      </c>
      <c r="O21">
        <f t="shared" si="7"/>
        <v>0.57238765871645036</v>
      </c>
      <c r="P21">
        <f t="shared" si="8"/>
        <v>2.9229287123707577</v>
      </c>
      <c r="Q21">
        <f t="shared" si="9"/>
        <v>0.51663192102540401</v>
      </c>
      <c r="R21">
        <f t="shared" si="10"/>
        <v>0.32745060433491135</v>
      </c>
      <c r="S21">
        <f t="shared" si="11"/>
        <v>289.54137292381654</v>
      </c>
      <c r="T21">
        <f t="shared" si="12"/>
        <v>25.398264388950121</v>
      </c>
      <c r="U21">
        <f t="shared" si="13"/>
        <v>24.989899999999999</v>
      </c>
      <c r="V21">
        <f t="shared" si="14"/>
        <v>3.1777634418261838</v>
      </c>
      <c r="W21">
        <f t="shared" si="15"/>
        <v>57.479956928873108</v>
      </c>
      <c r="X21">
        <f t="shared" si="16"/>
        <v>1.8810634381139</v>
      </c>
      <c r="Y21">
        <f t="shared" si="17"/>
        <v>3.2725554064724975</v>
      </c>
      <c r="Z21">
        <f t="shared" si="18"/>
        <v>1.2967000037122838</v>
      </c>
      <c r="AA21">
        <f t="shared" si="19"/>
        <v>-304.00033445793235</v>
      </c>
      <c r="AB21">
        <f t="shared" si="20"/>
        <v>77.829222680944028</v>
      </c>
      <c r="AC21">
        <f t="shared" si="21"/>
        <v>5.6457271573485093</v>
      </c>
      <c r="AD21">
        <f t="shared" si="22"/>
        <v>69.01598830417673</v>
      </c>
      <c r="AE21">
        <v>117</v>
      </c>
      <c r="AF21">
        <v>23</v>
      </c>
      <c r="AG21">
        <f t="shared" si="23"/>
        <v>1</v>
      </c>
      <c r="AH21">
        <f t="shared" si="24"/>
        <v>0</v>
      </c>
      <c r="AI21">
        <f t="shared" si="25"/>
        <v>52945.179160716987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1513.0580999605265</v>
      </c>
      <c r="AW21">
        <f t="shared" si="29"/>
        <v>30.719948704308397</v>
      </c>
      <c r="AX21" t="e">
        <f t="shared" si="30"/>
        <v>#DIV/0!</v>
      </c>
      <c r="AY21">
        <f t="shared" si="31"/>
        <v>2.0303218167967135E-2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1799.85</v>
      </c>
      <c r="CU21">
        <f t="shared" si="43"/>
        <v>1513.0580999605265</v>
      </c>
      <c r="CV21">
        <f t="shared" si="44"/>
        <v>0.84065788813541498</v>
      </c>
      <c r="CW21">
        <f t="shared" si="45"/>
        <v>0.16086972410135097</v>
      </c>
      <c r="CX21">
        <v>6</v>
      </c>
      <c r="CY21">
        <v>0.5</v>
      </c>
      <c r="CZ21" t="s">
        <v>408</v>
      </c>
      <c r="DA21">
        <v>2</v>
      </c>
      <c r="DB21">
        <v>1678909863</v>
      </c>
      <c r="DC21">
        <v>399.99200000000002</v>
      </c>
      <c r="DD21">
        <v>440.15499999999997</v>
      </c>
      <c r="DE21">
        <v>18.865100000000002</v>
      </c>
      <c r="DF21">
        <v>10.750999999999999</v>
      </c>
      <c r="DG21">
        <v>402.39299999999997</v>
      </c>
      <c r="DH21">
        <v>18.564800000000002</v>
      </c>
      <c r="DI21">
        <v>500.12099999999998</v>
      </c>
      <c r="DJ21">
        <v>99.611099999999993</v>
      </c>
      <c r="DK21">
        <v>0.100189</v>
      </c>
      <c r="DL21">
        <v>25.483799999999999</v>
      </c>
      <c r="DM21">
        <v>24.989899999999999</v>
      </c>
      <c r="DN21">
        <v>999.9</v>
      </c>
      <c r="DO21">
        <v>0</v>
      </c>
      <c r="DP21">
        <v>0</v>
      </c>
      <c r="DQ21">
        <v>10001.200000000001</v>
      </c>
      <c r="DR21">
        <v>0</v>
      </c>
      <c r="DS21">
        <v>1.91117E-3</v>
      </c>
      <c r="DT21">
        <v>-40.163499999999999</v>
      </c>
      <c r="DU21">
        <v>407.68200000000002</v>
      </c>
      <c r="DV21">
        <v>444.93900000000002</v>
      </c>
      <c r="DW21">
        <v>8.1140500000000007</v>
      </c>
      <c r="DX21">
        <v>440.15499999999997</v>
      </c>
      <c r="DY21">
        <v>10.750999999999999</v>
      </c>
      <c r="DZ21">
        <v>1.87917</v>
      </c>
      <c r="EA21">
        <v>1.0709200000000001</v>
      </c>
      <c r="EB21">
        <v>16.461400000000001</v>
      </c>
      <c r="EC21">
        <v>7.91873</v>
      </c>
      <c r="ED21">
        <v>1799.85</v>
      </c>
      <c r="EE21">
        <v>0.97800699999999996</v>
      </c>
      <c r="EF21">
        <v>2.1992999999999999E-2</v>
      </c>
      <c r="EG21">
        <v>0</v>
      </c>
      <c r="EH21">
        <v>1112.2</v>
      </c>
      <c r="EI21">
        <v>5.0000600000000004</v>
      </c>
      <c r="EJ21">
        <v>18324.3</v>
      </c>
      <c r="EK21">
        <v>16012.5</v>
      </c>
      <c r="EL21">
        <v>45.5</v>
      </c>
      <c r="EM21">
        <v>46.75</v>
      </c>
      <c r="EN21">
        <v>46.125</v>
      </c>
      <c r="EO21">
        <v>46.061999999999998</v>
      </c>
      <c r="EP21">
        <v>47</v>
      </c>
      <c r="EQ21">
        <v>1755.38</v>
      </c>
      <c r="ER21">
        <v>39.47</v>
      </c>
      <c r="ES21">
        <v>0</v>
      </c>
      <c r="ET21">
        <v>1678909863.5999999</v>
      </c>
      <c r="EU21">
        <v>0</v>
      </c>
      <c r="EV21">
        <v>1112.1708000000001</v>
      </c>
      <c r="EW21">
        <v>-0.6161538531708437</v>
      </c>
      <c r="EX21">
        <v>-8.2307691801337199</v>
      </c>
      <c r="EY21">
        <v>18326.867999999999</v>
      </c>
      <c r="EZ21">
        <v>15</v>
      </c>
      <c r="FA21">
        <v>1678906209</v>
      </c>
      <c r="FB21" t="s">
        <v>409</v>
      </c>
      <c r="FC21">
        <v>1678906209</v>
      </c>
      <c r="FD21">
        <v>1678906201.5</v>
      </c>
      <c r="FE21">
        <v>8</v>
      </c>
      <c r="FF21">
        <v>1.0999999999999999E-2</v>
      </c>
      <c r="FG21">
        <v>-3.5999999999999997E-2</v>
      </c>
      <c r="FH21">
        <v>-2.4180000000000001</v>
      </c>
      <c r="FI21">
        <v>0.14099999999999999</v>
      </c>
      <c r="FJ21">
        <v>405</v>
      </c>
      <c r="FK21">
        <v>16</v>
      </c>
      <c r="FL21">
        <v>0.31</v>
      </c>
      <c r="FM21">
        <v>0.08</v>
      </c>
      <c r="FN21">
        <v>-40.148319999999998</v>
      </c>
      <c r="FO21">
        <v>0.14176660412765879</v>
      </c>
      <c r="FP21">
        <v>4.0503223328520792E-2</v>
      </c>
      <c r="FQ21">
        <v>-1</v>
      </c>
      <c r="FR21">
        <v>8.1196137499999992</v>
      </c>
      <c r="FS21">
        <v>-2.4177298311497661E-2</v>
      </c>
      <c r="FT21">
        <v>3.0138884248592898E-3</v>
      </c>
      <c r="FU21">
        <v>-1</v>
      </c>
      <c r="FV21">
        <v>0</v>
      </c>
      <c r="FW21">
        <v>0</v>
      </c>
      <c r="FX21" t="s">
        <v>410</v>
      </c>
      <c r="FY21">
        <v>2.9326500000000002</v>
      </c>
      <c r="FZ21">
        <v>2.8292199999999998</v>
      </c>
      <c r="GA21">
        <v>0.101172</v>
      </c>
      <c r="GB21">
        <v>0.106695</v>
      </c>
      <c r="GC21">
        <v>0.10077</v>
      </c>
      <c r="GD21">
        <v>6.5364900000000004E-2</v>
      </c>
      <c r="GE21">
        <v>23917.9</v>
      </c>
      <c r="GF21">
        <v>25379.599999999999</v>
      </c>
      <c r="GG21">
        <v>24471.200000000001</v>
      </c>
      <c r="GH21">
        <v>27712.799999999999</v>
      </c>
      <c r="GI21">
        <v>29319.8</v>
      </c>
      <c r="GJ21">
        <v>37721.599999999999</v>
      </c>
      <c r="GK21">
        <v>33547.699999999997</v>
      </c>
      <c r="GL21">
        <v>42605.8</v>
      </c>
      <c r="GM21">
        <v>1.7742</v>
      </c>
      <c r="GN21">
        <v>1.7692000000000001</v>
      </c>
      <c r="GO21">
        <v>6.9327700000000006E-2</v>
      </c>
      <c r="GP21">
        <v>0</v>
      </c>
      <c r="GQ21">
        <v>23.851299999999998</v>
      </c>
      <c r="GR21">
        <v>999.9</v>
      </c>
      <c r="GS21">
        <v>32.4</v>
      </c>
      <c r="GT21">
        <v>29.9</v>
      </c>
      <c r="GU21">
        <v>13.7783</v>
      </c>
      <c r="GV21">
        <v>62.224400000000003</v>
      </c>
      <c r="GW21">
        <v>26.754799999999999</v>
      </c>
      <c r="GX21">
        <v>1</v>
      </c>
      <c r="GY21">
        <v>8.3699200000000001E-2</v>
      </c>
      <c r="GZ21">
        <v>2.3266</v>
      </c>
      <c r="HA21">
        <v>20.2088</v>
      </c>
      <c r="HB21">
        <v>5.2279200000000001</v>
      </c>
      <c r="HC21">
        <v>11.992000000000001</v>
      </c>
      <c r="HD21">
        <v>4.9951499999999998</v>
      </c>
      <c r="HE21">
        <v>3.2909999999999999</v>
      </c>
      <c r="HF21">
        <v>6375.5</v>
      </c>
      <c r="HG21">
        <v>9999</v>
      </c>
      <c r="HH21">
        <v>9999</v>
      </c>
      <c r="HI21">
        <v>127.4</v>
      </c>
      <c r="HJ21">
        <v>1.8782000000000001</v>
      </c>
      <c r="HK21">
        <v>1.87408</v>
      </c>
      <c r="HL21">
        <v>1.8705700000000001</v>
      </c>
      <c r="HM21">
        <v>1.8725499999999999</v>
      </c>
      <c r="HN21">
        <v>1.8778999999999999</v>
      </c>
      <c r="HO21">
        <v>1.8742399999999999</v>
      </c>
      <c r="HP21">
        <v>1.87199</v>
      </c>
      <c r="HQ21">
        <v>1.8708800000000001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-2.4009999999999998</v>
      </c>
      <c r="IF21">
        <v>0.30030000000000001</v>
      </c>
      <c r="IG21">
        <v>-1.035609304290606</v>
      </c>
      <c r="IH21">
        <v>-3.8409413047910609E-3</v>
      </c>
      <c r="II21">
        <v>1.222025474305011E-6</v>
      </c>
      <c r="IJ21">
        <v>-2.7416089085140852E-10</v>
      </c>
      <c r="IK21">
        <v>-0.10317546333723419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60.9</v>
      </c>
      <c r="IT21">
        <v>61</v>
      </c>
      <c r="IU21">
        <v>1.06934</v>
      </c>
      <c r="IV21">
        <v>2.5122100000000001</v>
      </c>
      <c r="IW21">
        <v>1.4477500000000001</v>
      </c>
      <c r="IX21">
        <v>2.2900399999999999</v>
      </c>
      <c r="IY21">
        <v>1.64673</v>
      </c>
      <c r="IZ21">
        <v>2.4230999999999998</v>
      </c>
      <c r="JA21">
        <v>33.490600000000001</v>
      </c>
      <c r="JB21">
        <v>23.947399999999998</v>
      </c>
      <c r="JC21">
        <v>18</v>
      </c>
      <c r="JD21">
        <v>349.94900000000001</v>
      </c>
      <c r="JE21">
        <v>417.78699999999998</v>
      </c>
      <c r="JF21">
        <v>21.284300000000002</v>
      </c>
      <c r="JG21">
        <v>28.214300000000001</v>
      </c>
      <c r="JH21">
        <v>30.0001</v>
      </c>
      <c r="JI21">
        <v>28.372699999999998</v>
      </c>
      <c r="JJ21">
        <v>28.3828</v>
      </c>
      <c r="JK21">
        <v>21.421299999999999</v>
      </c>
      <c r="JL21">
        <v>27.710100000000001</v>
      </c>
      <c r="JM21">
        <v>50.641599999999997</v>
      </c>
      <c r="JN21">
        <v>21.3444</v>
      </c>
      <c r="JO21">
        <v>440.08199999999999</v>
      </c>
      <c r="JP21">
        <v>10.7455</v>
      </c>
      <c r="JQ21">
        <v>99.534499999999994</v>
      </c>
      <c r="JR21">
        <v>99.659000000000006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2023-03-15T19:51:32Z</dcterms:created>
  <dcterms:modified xsi:type="dcterms:W3CDTF">2023-03-16T23:51:51Z</dcterms:modified>
</cp:coreProperties>
</file>