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BI21" i="1"/>
  <c r="BH21" i="1"/>
  <c r="AZ21" i="1"/>
  <c r="AT21" i="1"/>
  <c r="AN21" i="1"/>
  <c r="BA21" i="1" s="1"/>
  <c r="BD21" i="1" s="1"/>
  <c r="AI21" i="1"/>
  <c r="AG21" i="1" s="1"/>
  <c r="K21" i="1" s="1"/>
  <c r="Y21" i="1"/>
  <c r="X21" i="1"/>
  <c r="P21" i="1"/>
  <c r="CW20" i="1"/>
  <c r="CV20" i="1"/>
  <c r="CT20" i="1"/>
  <c r="CU20" i="1" s="1"/>
  <c r="AV20" i="1" s="1"/>
  <c r="AX20" i="1" s="1"/>
  <c r="BI20" i="1"/>
  <c r="BH20" i="1"/>
  <c r="AZ20" i="1"/>
  <c r="AT20" i="1"/>
  <c r="AN20" i="1"/>
  <c r="BA20" i="1" s="1"/>
  <c r="BD20" i="1" s="1"/>
  <c r="AI20" i="1"/>
  <c r="AG20" i="1" s="1"/>
  <c r="Y20" i="1"/>
  <c r="X20" i="1"/>
  <c r="P20" i="1"/>
  <c r="CW19" i="1"/>
  <c r="CV19" i="1"/>
  <c r="CT19" i="1"/>
  <c r="BI19" i="1"/>
  <c r="BH19" i="1"/>
  <c r="AZ19" i="1"/>
  <c r="AT19" i="1"/>
  <c r="AN19" i="1"/>
  <c r="BA19" i="1" s="1"/>
  <c r="BD19" i="1" s="1"/>
  <c r="AI19" i="1"/>
  <c r="AG19" i="1" s="1"/>
  <c r="Y19" i="1"/>
  <c r="X19" i="1"/>
  <c r="W19" i="1" s="1"/>
  <c r="P19" i="1"/>
  <c r="CW18" i="1"/>
  <c r="CV18" i="1"/>
  <c r="CT18" i="1"/>
  <c r="CU18" i="1" s="1"/>
  <c r="AV18" i="1" s="1"/>
  <c r="BI18" i="1"/>
  <c r="BH18" i="1"/>
  <c r="AZ18" i="1"/>
  <c r="AT18" i="1"/>
  <c r="AN18" i="1"/>
  <c r="BA18" i="1" s="1"/>
  <c r="BD18" i="1" s="1"/>
  <c r="AI18" i="1"/>
  <c r="AG18" i="1" s="1"/>
  <c r="Y18" i="1"/>
  <c r="X18" i="1"/>
  <c r="W18" i="1" s="1"/>
  <c r="P18" i="1"/>
  <c r="CW17" i="1"/>
  <c r="CV17" i="1"/>
  <c r="CT17" i="1"/>
  <c r="BI17" i="1"/>
  <c r="BH17" i="1"/>
  <c r="AZ17" i="1"/>
  <c r="AT17" i="1"/>
  <c r="AN17" i="1"/>
  <c r="BA17" i="1" s="1"/>
  <c r="BD17" i="1" s="1"/>
  <c r="AI17" i="1"/>
  <c r="AG17" i="1" s="1"/>
  <c r="K17" i="1" s="1"/>
  <c r="Y17" i="1"/>
  <c r="X17" i="1"/>
  <c r="W17" i="1" s="1"/>
  <c r="P17" i="1"/>
  <c r="W20" i="1" l="1"/>
  <c r="S20" i="1"/>
  <c r="CU17" i="1"/>
  <c r="AV17" i="1" s="1"/>
  <c r="S19" i="1"/>
  <c r="W21" i="1"/>
  <c r="K20" i="1"/>
  <c r="N20" i="1"/>
  <c r="CU19" i="1"/>
  <c r="AV19" i="1" s="1"/>
  <c r="AX19" i="1" s="1"/>
  <c r="AX17" i="1"/>
  <c r="CU21" i="1"/>
  <c r="AV21" i="1" s="1"/>
  <c r="AX21" i="1" s="1"/>
  <c r="S21" i="1"/>
  <c r="BG17" i="1"/>
  <c r="BF17" i="1"/>
  <c r="BJ17" i="1" s="1"/>
  <c r="BK17" i="1" s="1"/>
  <c r="BE17" i="1"/>
  <c r="BG21" i="1"/>
  <c r="BF21" i="1"/>
  <c r="BJ21" i="1" s="1"/>
  <c r="BK21" i="1" s="1"/>
  <c r="BE21" i="1"/>
  <c r="BE19" i="1"/>
  <c r="BG19" i="1"/>
  <c r="BF19" i="1"/>
  <c r="BJ19" i="1" s="1"/>
  <c r="BK19" i="1" s="1"/>
  <c r="BE20" i="1"/>
  <c r="BG20" i="1"/>
  <c r="BF20" i="1"/>
  <c r="BJ20" i="1" s="1"/>
  <c r="BK20" i="1" s="1"/>
  <c r="N18" i="1"/>
  <c r="I18" i="1"/>
  <c r="H18" i="1" s="1"/>
  <c r="K18" i="1"/>
  <c r="J18" i="1"/>
  <c r="AW18" i="1" s="1"/>
  <c r="AY18" i="1" s="1"/>
  <c r="AH18" i="1"/>
  <c r="I19" i="1"/>
  <c r="H19" i="1" s="1"/>
  <c r="AH19" i="1"/>
  <c r="K19" i="1"/>
  <c r="N19" i="1"/>
  <c r="J19" i="1"/>
  <c r="AW19" i="1" s="1"/>
  <c r="AX18" i="1"/>
  <c r="BG18" i="1"/>
  <c r="BF18" i="1"/>
  <c r="BJ18" i="1" s="1"/>
  <c r="BK18" i="1" s="1"/>
  <c r="BE18" i="1"/>
  <c r="N17" i="1"/>
  <c r="N21" i="1"/>
  <c r="AH17" i="1"/>
  <c r="AH21" i="1"/>
  <c r="I17" i="1"/>
  <c r="H17" i="1" s="1"/>
  <c r="S18" i="1"/>
  <c r="I21" i="1"/>
  <c r="H21" i="1" s="1"/>
  <c r="J17" i="1"/>
  <c r="AW17" i="1" s="1"/>
  <c r="AY17" i="1" s="1"/>
  <c r="AH20" i="1"/>
  <c r="J21" i="1"/>
  <c r="AW21" i="1" s="1"/>
  <c r="AY21" i="1" s="1"/>
  <c r="S17" i="1"/>
  <c r="I20" i="1"/>
  <c r="H20" i="1" s="1"/>
  <c r="J20" i="1"/>
  <c r="AW20" i="1" s="1"/>
  <c r="AY20" i="1" s="1"/>
  <c r="T19" i="1" l="1"/>
  <c r="U19" i="1" s="1"/>
  <c r="V19" i="1" s="1"/>
  <c r="Z19" i="1" s="1"/>
  <c r="AY19" i="1"/>
  <c r="AA21" i="1"/>
  <c r="AA20" i="1"/>
  <c r="T18" i="1"/>
  <c r="U18" i="1" s="1"/>
  <c r="Q18" i="1" s="1"/>
  <c r="O18" i="1" s="1"/>
  <c r="R18" i="1" s="1"/>
  <c r="L18" i="1" s="1"/>
  <c r="M18" i="1" s="1"/>
  <c r="AA19" i="1"/>
  <c r="T17" i="1"/>
  <c r="U17" i="1" s="1"/>
  <c r="AA17" i="1"/>
  <c r="T21" i="1"/>
  <c r="U21" i="1" s="1"/>
  <c r="T20" i="1"/>
  <c r="U20" i="1" s="1"/>
  <c r="Q20" i="1" s="1"/>
  <c r="O20" i="1" s="1"/>
  <c r="R20" i="1" s="1"/>
  <c r="L20" i="1" s="1"/>
  <c r="M20" i="1" s="1"/>
  <c r="AA18" i="1"/>
  <c r="Q19" i="1" l="1"/>
  <c r="O19" i="1" s="1"/>
  <c r="R19" i="1" s="1"/>
  <c r="L19" i="1" s="1"/>
  <c r="M19" i="1" s="1"/>
  <c r="AB19" i="1"/>
  <c r="AC19" i="1"/>
  <c r="AC21" i="1"/>
  <c r="V21" i="1"/>
  <c r="Z21" i="1" s="1"/>
  <c r="AB21" i="1"/>
  <c r="AC17" i="1"/>
  <c r="V17" i="1"/>
  <c r="Z17" i="1" s="1"/>
  <c r="AB17" i="1"/>
  <c r="V18" i="1"/>
  <c r="Z18" i="1" s="1"/>
  <c r="AC18" i="1"/>
  <c r="AB18" i="1"/>
  <c r="AC20" i="1"/>
  <c r="V20" i="1"/>
  <c r="Z20" i="1" s="1"/>
  <c r="AB20" i="1"/>
  <c r="Q21" i="1"/>
  <c r="O21" i="1" s="1"/>
  <c r="R21" i="1" s="1"/>
  <c r="L21" i="1" s="1"/>
  <c r="M21" i="1" s="1"/>
  <c r="AD19" i="1"/>
  <c r="Q17" i="1"/>
  <c r="O17" i="1" s="1"/>
  <c r="R17" i="1" s="1"/>
  <c r="L17" i="1" s="1"/>
  <c r="M17" i="1" s="1"/>
  <c r="AD17" i="1" l="1"/>
  <c r="AD20" i="1"/>
  <c r="AD18" i="1"/>
  <c r="AD21" i="1"/>
</calcChain>
</file>

<file path=xl/sharedStrings.xml><?xml version="1.0" encoding="utf-8"?>
<sst xmlns="http://schemas.openxmlformats.org/spreadsheetml/2006/main" count="915" uniqueCount="424">
  <si>
    <t>File opened</t>
  </si>
  <si>
    <t>2023-03-15 14:51:53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</si>
  <si>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</si>
  <si>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</si>
  <si>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</si>
  <si>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</si>
  <si>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</si>
  <si>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</si>
  <si>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</si>
  <si>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</si>
  <si>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</si>
  <si>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</si>
  <si>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</si>
  <si>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</si>
  <si>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</si>
  <si>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</si>
  <si>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</si>
  <si>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</si>
  <si>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</si>
  <si>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</si>
  <si>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</si>
  <si>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</si>
  <si>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</si>
  <si>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</si>
  <si>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</si>
  <si>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</si>
  <si>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</si>
  <si>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14:51:53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</si>
  <si>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</si>
  <si>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</si>
  <si>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</si>
  <si>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</si>
  <si>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</si>
  <si>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</si>
  <si>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</si>
  <si>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</si>
  <si>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</si>
  <si>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</si>
  <si>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</si>
  <si>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</si>
  <si>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</si>
  <si>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</si>
  <si>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</si>
  <si>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</si>
  <si>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</si>
  <si>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</si>
  <si>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</si>
  <si>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</si>
  <si>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</si>
  <si>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</si>
  <si>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</si>
  <si>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</si>
  <si>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</si>
  <si>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</si>
  <si>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</si>
  <si>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</si>
  <si>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</si>
  <si>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</si>
  <si>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</si>
  <si>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</si>
  <si>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</si>
  <si>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</si>
  <si>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</si>
  <si>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</si>
  <si>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</si>
  <si>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</si>
  <si>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</si>
  <si>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</si>
  <si>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</si>
  <si>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</si>
  <si>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</si>
  <si>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</si>
  <si>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</si>
  <si>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</si>
  <si>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</si>
  <si>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</si>
  <si>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</si>
  <si>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</si>
  <si>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</si>
  <si>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</si>
  <si>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</si>
  <si>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1.39403 84.8892 367.418 603.963 848.844 1031.92 1233.23 1376.87</t>
  </si>
  <si>
    <t>Fs_true</t>
  </si>
  <si>
    <t>0.399839 101.689 401.398 601.017 800.226 1000.04 1200.36 1400.7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</si>
  <si>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</si>
  <si>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</si>
  <si>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</si>
  <si>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</si>
  <si>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</si>
  <si>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</si>
  <si>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</si>
  <si>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</si>
  <si>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</si>
  <si>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</si>
  <si>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</si>
  <si>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</si>
  <si>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</si>
  <si>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</si>
  <si>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</si>
  <si>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</si>
  <si>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</si>
  <si>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</si>
  <si>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</si>
  <si>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</si>
  <si>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</si>
  <si>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</si>
  <si>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</si>
  <si>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</si>
  <si>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</si>
  <si>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</si>
  <si>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</si>
  <si>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</si>
  <si>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</si>
  <si>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</si>
  <si>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</si>
  <si>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</si>
  <si>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</si>
  <si>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</si>
  <si>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</si>
  <si>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</si>
  <si>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</si>
  <si>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</si>
  <si>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</si>
  <si>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</si>
  <si>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</si>
  <si>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</si>
  <si>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</si>
  <si>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</si>
  <si>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</si>
  <si>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</si>
  <si>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</si>
  <si>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</si>
  <si>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</si>
  <si>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</si>
  <si>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</si>
  <si>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</si>
  <si>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</si>
  <si>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</si>
  <si>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</si>
  <si>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</si>
  <si>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</si>
  <si>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</si>
  <si>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</si>
  <si>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</si>
  <si>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</si>
  <si>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</si>
  <si>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</si>
  <si>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</si>
  <si>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</si>
  <si>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</si>
  <si>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</si>
  <si>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</si>
  <si>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</si>
  <si>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</si>
  <si>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</si>
  <si>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</si>
  <si>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</si>
  <si>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</si>
  <si>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</si>
  <si>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</si>
  <si>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</si>
  <si>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</si>
  <si>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</si>
  <si>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</si>
  <si>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</si>
  <si>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</si>
  <si>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</si>
  <si>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</si>
  <si>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</si>
  <si>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</si>
  <si>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</si>
  <si>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</si>
  <si>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</si>
  <si>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</si>
  <si>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</si>
  <si>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</si>
  <si>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</si>
  <si>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</si>
  <si>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</si>
  <si>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</si>
  <si>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</si>
  <si>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</si>
  <si>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</si>
  <si>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</si>
  <si>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</si>
  <si>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</si>
  <si>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</si>
  <si>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</si>
  <si>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</si>
  <si>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</si>
  <si>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</si>
  <si>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</si>
  <si>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</si>
  <si>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</si>
  <si>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</si>
  <si>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</si>
  <si>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</si>
  <si>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</si>
  <si>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</si>
  <si>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</si>
  <si>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</si>
  <si>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</si>
  <si>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</si>
  <si>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</si>
  <si>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</si>
  <si>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</si>
  <si>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</si>
  <si>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</si>
  <si>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</si>
  <si>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</si>
  <si>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</si>
  <si>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</si>
  <si>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</si>
  <si>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</si>
  <si>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</si>
  <si>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</si>
  <si>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</si>
  <si>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</si>
  <si>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</si>
  <si>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</si>
  <si>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</si>
  <si>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</si>
  <si>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</si>
  <si>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</si>
  <si>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</si>
  <si>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</si>
  <si>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</si>
  <si>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</si>
  <si>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</si>
  <si>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</si>
  <si>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</si>
  <si>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</si>
  <si>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</si>
  <si>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</si>
  <si>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</si>
  <si>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</si>
  <si>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</si>
  <si>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</si>
  <si>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</si>
  <si>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</si>
  <si>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</si>
  <si>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</si>
  <si>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</si>
  <si>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</si>
  <si>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</si>
  <si>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</si>
  <si>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</si>
  <si>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</si>
  <si>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</si>
  <si>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</si>
  <si>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</si>
  <si>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</si>
  <si>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</si>
  <si>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</si>
  <si>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</si>
  <si>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</si>
  <si>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</si>
  <si>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</si>
  <si>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</si>
  <si>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</si>
  <si>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</si>
  <si>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</si>
  <si>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</si>
  <si>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</si>
  <si>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</si>
  <si>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</si>
  <si>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</si>
  <si>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</si>
  <si>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</si>
  <si>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</si>
  <si>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</si>
  <si>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</si>
  <si>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</si>
  <si>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</si>
  <si>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</si>
  <si>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</si>
  <si>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</si>
  <si>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</si>
  <si>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</si>
  <si>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</si>
  <si>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</si>
  <si>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</si>
  <si>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</si>
  <si>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</si>
  <si>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</si>
  <si>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</si>
  <si>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</si>
  <si>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</si>
  <si>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</si>
  <si>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</si>
  <si>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</si>
  <si>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</si>
  <si>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</si>
  <si>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</si>
  <si>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</si>
  <si>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</si>
  <si>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</si>
  <si>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</si>
  <si>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</si>
  <si>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</si>
  <si>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</si>
  <si>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</si>
  <si>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</si>
  <si>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</si>
  <si>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</si>
  <si>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</si>
  <si>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</si>
  <si>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</si>
  <si>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</si>
  <si>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</si>
  <si>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</si>
  <si>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</si>
  <si>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</si>
  <si>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</si>
  <si>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</si>
  <si>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</si>
  <si>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</si>
  <si>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</si>
  <si>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</si>
  <si>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</si>
  <si>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</si>
  <si>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</si>
  <si>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</si>
  <si>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</si>
  <si>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</si>
  <si>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</si>
  <si>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</si>
  <si>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</si>
  <si>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</si>
  <si>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</si>
  <si>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</si>
  <si>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</si>
  <si>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</si>
  <si>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</si>
  <si>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</si>
  <si>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</si>
  <si>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</si>
  <si>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</si>
  <si>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</si>
  <si>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</si>
  <si>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</si>
  <si>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</si>
  <si>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</si>
  <si>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</si>
  <si>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</si>
  <si>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</si>
  <si>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</si>
  <si>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</si>
  <si>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</si>
  <si>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</si>
  <si>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</si>
  <si>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</si>
  <si>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</si>
  <si>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</si>
  <si>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</si>
  <si>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</si>
  <si>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</si>
  <si>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</si>
  <si>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</si>
  <si>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</si>
  <si>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</si>
  <si>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</si>
  <si>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</si>
  <si>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</si>
  <si>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</si>
  <si>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</si>
  <si>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</si>
  <si>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</si>
  <si>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</si>
  <si>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</si>
  <si>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</si>
  <si>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</si>
  <si>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</si>
  <si>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</si>
  <si>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</si>
  <si>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</si>
  <si>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</si>
  <si>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</si>
  <si>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</si>
  <si>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</si>
  <si>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</si>
  <si>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</si>
  <si>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</si>
  <si>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</si>
  <si>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</si>
  <si>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</si>
  <si>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</si>
  <si>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</si>
  <si>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</si>
  <si>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</si>
  <si>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</si>
  <si>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</si>
  <si>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</si>
  <si>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</si>
  <si>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</si>
  <si>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</si>
  <si>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</si>
  <si>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</si>
  <si>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</si>
  <si>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</si>
  <si>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</si>
  <si>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</si>
  <si>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</si>
  <si>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</si>
  <si>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</si>
  <si>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</si>
  <si>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</si>
  <si>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</si>
  <si>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</si>
  <si>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14:53:29</t>
  </si>
  <si>
    <t>0/0</t>
  </si>
  <si>
    <t>00000000</t>
  </si>
  <si>
    <t>iiiiiiii</t>
  </si>
  <si>
    <t>off</t>
  </si>
  <si>
    <t>20230315 15:42:02</t>
  </si>
  <si>
    <t>15:42:02</t>
  </si>
  <si>
    <t>20230315 15:45:02</t>
  </si>
  <si>
    <t>15:45:02</t>
  </si>
  <si>
    <t>20230315 15:48:02</t>
  </si>
  <si>
    <t>15:48:02</t>
  </si>
  <si>
    <t>20230315 15:51:02</t>
  </si>
  <si>
    <t>15:51:02</t>
  </si>
  <si>
    <t>20230315 15:54:02</t>
  </si>
  <si>
    <t>15:54:02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</si>
</sst>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10</v>
      </c>
      <c r="B17">
        <v>1678912922.5</v>
      </c>
      <c r="C17">
        <v>1620.400000095367</v>
      </c>
      <c r="D17" t="s">
        <v>414</v>
      </c>
      <c r="E17" t="s">
        <v>415</v>
      </c>
      <c r="F17" t="s">
        <v>406</v>
      </c>
      <c r="G17">
        <v>1678912922.5</v>
      </c>
      <c r="H17">
        <f t="shared" ref="H17:H21" si="0">(I17)/1000</f>
        <v>5.6429526332097031E-3</v>
      </c>
      <c r="I17">
        <f t="shared" ref="I17:I21" si="1">1000*DI17*AG17*(DE17-DF17)/(100*CX17*(1000-AG17*DE17))</f>
        <v>5.6429526332097035</v>
      </c>
      <c r="J17">
        <f t="shared" ref="J17:J21" si="2">DI17*AG17*(DD17-DC17*(1000-AG17*DF17)/(1000-AG17*DE17))/(100*CX17)</f>
        <v>36.742174750912646</v>
      </c>
      <c r="K17">
        <f t="shared" ref="K17:K21" si="3">DC17 - IF(AG17&gt;1, J17*CX17*100/(AI17*DQ17), 0)</f>
        <v>399.976</v>
      </c>
      <c r="L17">
        <f t="shared" ref="L17:L21" si="4">((R17-H17/2)*K17-J17)/(R17+H17/2)</f>
        <v>255.08450551377726</v>
      </c>
      <c r="M17">
        <f t="shared" ref="M17:M21" si="5">L17*(DJ17+DK17)/1000</f>
        <v>25.419574186525768</v>
      </c>
      <c r="N17">
        <f t="shared" ref="N17:N21" si="6">(DC17 - IF(AG17&gt;1, J17*CX17*100/(AI17*DQ17), 0))*(DJ17+DK17)/1000</f>
        <v>39.858240642063194</v>
      </c>
      <c r="O17">
        <f t="shared" ref="O17:O21" si="7">2/((1/Q17-1/P17)+SIGN(Q17)*SQRT((1/Q17-1/P17)*(1/Q17-1/P17) + 4*CY17/((CY17+1)*(CY17+1))*(2*1/Q17*1/P17-1/P17*1/P17)))</f>
        <v>0.45772126587532125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2.9218819282253361</v>
      </c>
      <c r="Q17">
        <f t="shared" ref="Q17:Q21" si="9">H17*(1000-(1000*0.61365*EXP(17.502*U17/(240.97+U17))/(DJ17+DK17)+DE17)/2)/(1000*0.61365*EXP(17.502*U17/(240.97+U17))/(DJ17+DK17)-DE17)</f>
        <v>0.42129488869913384</v>
      </c>
      <c r="R17">
        <f t="shared" ref="R17:R21" si="10">1/((CY17+1)/(O17/1.6)+1/(P17/1.37)) + CY17/((CY17+1)/(O17/1.6) + CY17/(P17/1.37))</f>
        <v>0.2663400815210199</v>
      </c>
      <c r="S17">
        <f t="shared" ref="S17:S21" si="11">(CT17*CW17)</f>
        <v>289.5856229237894</v>
      </c>
      <c r="T17">
        <f t="shared" ref="T17:T21" si="12">(DL17+(S17+2*0.95*0.0000000567*(((DL17+$B$7)+273)^4-(DL17+273)^4)-44100*H17)/(1.84*29.3*P17+8*0.95*0.0000000567*(DL17+273)^3))</f>
        <v>25.552765606727913</v>
      </c>
      <c r="U17">
        <f t="shared" ref="U17:U21" si="13">($C$7*DM17+$D$7*DN17+$E$7*T17)</f>
        <v>25.002800000000001</v>
      </c>
      <c r="V17">
        <f t="shared" ref="V17:V21" si="14">0.61365*EXP(17.502*U17/(240.97+U17))</f>
        <v>3.1802084232614241</v>
      </c>
      <c r="W17">
        <f t="shared" ref="W17:W21" si="15">(X17/Y17*100)</f>
        <v>58.017445335972042</v>
      </c>
      <c r="X17">
        <f t="shared" ref="X17:X21" si="16">DE17*(DJ17+DK17)/1000</f>
        <v>1.8793291604213</v>
      </c>
      <c r="Y17">
        <f t="shared" ref="Y17:Y21" si="17">0.61365*EXP(17.502*DL17/(240.97+DL17))</f>
        <v>3.2392483838926918</v>
      </c>
      <c r="Z17">
        <f t="shared" ref="Z17:Z21" si="18">(V17-DE17*(DJ17+DK17)/1000)</f>
        <v>1.300879262840124</v>
      </c>
      <c r="AA17">
        <f t="shared" ref="AA17:AA21" si="19">(-H17*44100)</f>
        <v>-248.8542111245479</v>
      </c>
      <c r="AB17">
        <f t="shared" ref="AB17:AB21" si="20">2*29.3*P17*0.92*(DL17-U17)</f>
        <v>48.659317591123859</v>
      </c>
      <c r="AC17">
        <f t="shared" ref="AC17:AC21" si="21">2*0.95*0.0000000567*(((DL17+$B$7)+273)^4-(U17+273)^4)</f>
        <v>3.5281805249520288</v>
      </c>
      <c r="AD17">
        <f t="shared" ref="AD17:AD21" si="22">S17+AC17+AA17+AB17</f>
        <v>92.918909915317357</v>
      </c>
      <c r="AE17">
        <v>97</v>
      </c>
      <c r="AF17">
        <v>19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52944.080323229631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1513.2854999605127</v>
      </c>
      <c r="AW17">
        <f t="shared" ref="AW17:AW21" si="29">J17</f>
        <v>36.742174750912646</v>
      </c>
      <c r="AX17" t="e">
        <f t="shared" ref="AX17:AX21" si="30">AT17*AU17*AV17</f>
        <v>#DIV/0!</v>
      </c>
      <c r="AY17">
        <f t="shared" ref="AY17:AY21" si="31">(AW17-AO17)/AV17</f>
        <v>2.4279737532588126E-2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1800.12</v>
      </c>
      <c r="CU17">
        <f t="shared" ref="CU17:CU21" si="43">CT17*CV17</f>
        <v>1513.2854999605127</v>
      </c>
      <c r="CV17">
        <f t="shared" ref="CV17:CV21" si="44">($B$11*$D$9+$C$11*$D$9+$F$11*((EQ17+EI17)/MAX(EQ17+EI17+ER17, 0.1)*$I$9+ER17/MAX(EQ17+EI17+ER17, 0.1)*$J$9))/($B$11+$C$11+$F$11)</f>
        <v>0.84065812276987795</v>
      </c>
      <c r="CW17">
        <f t="shared" ref="CW17:CW21" si="45">($B$11*$K$9+$C$11*$K$9+$F$11*((EQ17+EI17)/MAX(EQ17+EI17+ER17, 0.1)*$P$9+ER17/MAX(EQ17+EI17+ER17, 0.1)*$Q$9))/($B$11+$C$11+$F$11)</f>
        <v>0.16087017694586439</v>
      </c>
      <c r="CX17">
        <v>6</v>
      </c>
      <c r="CY17">
        <v>0.5</v>
      </c>
      <c r="CZ17" t="s">
        <v>408</v>
      </c>
      <c r="DA17">
        <v>2</v>
      </c>
      <c r="DB17">
        <v>1678912922.5</v>
      </c>
      <c r="DC17">
        <v>399.976</v>
      </c>
      <c r="DD17">
        <v>446.76</v>
      </c>
      <c r="DE17">
        <v>18.859000000000002</v>
      </c>
      <c r="DF17">
        <v>12.2173</v>
      </c>
      <c r="DG17">
        <v>402.23599999999999</v>
      </c>
      <c r="DH17">
        <v>18.5168</v>
      </c>
      <c r="DI17">
        <v>500.161</v>
      </c>
      <c r="DJ17">
        <v>99.551599999999993</v>
      </c>
      <c r="DK17">
        <v>9.9980700000000006E-2</v>
      </c>
      <c r="DL17">
        <v>25.311699999999998</v>
      </c>
      <c r="DM17">
        <v>25.002800000000001</v>
      </c>
      <c r="DN17">
        <v>999.9</v>
      </c>
      <c r="DO17">
        <v>0</v>
      </c>
      <c r="DP17">
        <v>0</v>
      </c>
      <c r="DQ17">
        <v>10001.200000000001</v>
      </c>
      <c r="DR17">
        <v>0</v>
      </c>
      <c r="DS17">
        <v>1.5958299999999999E-3</v>
      </c>
      <c r="DT17">
        <v>-46.783799999999999</v>
      </c>
      <c r="DU17">
        <v>407.66399999999999</v>
      </c>
      <c r="DV17">
        <v>452.28500000000003</v>
      </c>
      <c r="DW17">
        <v>6.6417299999999999</v>
      </c>
      <c r="DX17">
        <v>446.76</v>
      </c>
      <c r="DY17">
        <v>12.2173</v>
      </c>
      <c r="DZ17">
        <v>1.8774500000000001</v>
      </c>
      <c r="EA17">
        <v>1.2162500000000001</v>
      </c>
      <c r="EB17">
        <v>16.446999999999999</v>
      </c>
      <c r="EC17">
        <v>9.80199</v>
      </c>
      <c r="ED17">
        <v>1800.12</v>
      </c>
      <c r="EE17">
        <v>0.97799999999999998</v>
      </c>
      <c r="EF17">
        <v>2.20004E-2</v>
      </c>
      <c r="EG17">
        <v>0</v>
      </c>
      <c r="EH17">
        <v>1023.98</v>
      </c>
      <c r="EI17">
        <v>5.0000600000000004</v>
      </c>
      <c r="EJ17">
        <v>16807.2</v>
      </c>
      <c r="EK17">
        <v>16014.9</v>
      </c>
      <c r="EL17">
        <v>44.686999999999998</v>
      </c>
      <c r="EM17">
        <v>46.436999999999998</v>
      </c>
      <c r="EN17">
        <v>45.5</v>
      </c>
      <c r="EO17">
        <v>45.436999999999998</v>
      </c>
      <c r="EP17">
        <v>46.311999999999998</v>
      </c>
      <c r="EQ17">
        <v>1755.63</v>
      </c>
      <c r="ER17">
        <v>39.49</v>
      </c>
      <c r="ES17">
        <v>0</v>
      </c>
      <c r="ET17">
        <v>1678912923</v>
      </c>
      <c r="EU17">
        <v>0</v>
      </c>
      <c r="EV17">
        <v>1023.517692307692</v>
      </c>
      <c r="EW17">
        <v>0.54358975053942793</v>
      </c>
      <c r="EX17">
        <v>3.2410256007565579</v>
      </c>
      <c r="EY17">
        <v>16805.538461538461</v>
      </c>
      <c r="EZ17">
        <v>15</v>
      </c>
      <c r="FA17">
        <v>1678910009.5</v>
      </c>
      <c r="FB17" t="s">
        <v>409</v>
      </c>
      <c r="FC17">
        <v>1678909988</v>
      </c>
      <c r="FD17">
        <v>1678910009.5</v>
      </c>
      <c r="FE17">
        <v>9</v>
      </c>
      <c r="FF17">
        <v>0.14000000000000001</v>
      </c>
      <c r="FG17">
        <v>4.4999999999999998E-2</v>
      </c>
      <c r="FH17">
        <v>-2.3849999999999998</v>
      </c>
      <c r="FI17">
        <v>-0.11799999999999999</v>
      </c>
      <c r="FJ17">
        <v>442</v>
      </c>
      <c r="FK17">
        <v>10</v>
      </c>
      <c r="FL17">
        <v>0.06</v>
      </c>
      <c r="FM17">
        <v>0.02</v>
      </c>
      <c r="FN17">
        <v>-46.828568292682917</v>
      </c>
      <c r="FO17">
        <v>0.75052891986071379</v>
      </c>
      <c r="FP17">
        <v>9.4654072204474679E-2</v>
      </c>
      <c r="FQ17">
        <v>-1</v>
      </c>
      <c r="FR17">
        <v>6.6403482926829254</v>
      </c>
      <c r="FS17">
        <v>4.2237909407664427E-2</v>
      </c>
      <c r="FT17">
        <v>4.7135253765427177E-3</v>
      </c>
      <c r="FU17">
        <v>-1</v>
      </c>
      <c r="FV17">
        <v>0</v>
      </c>
      <c r="FW17">
        <v>0</v>
      </c>
      <c r="FX17" t="s">
        <v>410</v>
      </c>
      <c r="FY17">
        <v>2.9348999999999998</v>
      </c>
      <c r="FZ17">
        <v>2.8290099999999998</v>
      </c>
      <c r="GA17">
        <v>0.101642</v>
      </c>
      <c r="GB17">
        <v>0.108434</v>
      </c>
      <c r="GC17">
        <v>0.10104399999999999</v>
      </c>
      <c r="GD17">
        <v>7.2274599999999994E-2</v>
      </c>
      <c r="GE17">
        <v>23997.3</v>
      </c>
      <c r="GF17">
        <v>25447.7</v>
      </c>
      <c r="GG17">
        <v>24555.8</v>
      </c>
      <c r="GH17">
        <v>27830.3</v>
      </c>
      <c r="GI17">
        <v>29389.1</v>
      </c>
      <c r="GJ17">
        <v>37589.9</v>
      </c>
      <c r="GK17">
        <v>33647.199999999997</v>
      </c>
      <c r="GL17">
        <v>42775</v>
      </c>
      <c r="GM17">
        <v>1.8427</v>
      </c>
      <c r="GN17">
        <v>1.79915</v>
      </c>
      <c r="GO17">
        <v>0.106849</v>
      </c>
      <c r="GP17">
        <v>0</v>
      </c>
      <c r="GQ17">
        <v>23.247199999999999</v>
      </c>
      <c r="GR17">
        <v>999.9</v>
      </c>
      <c r="GS17">
        <v>34.6</v>
      </c>
      <c r="GT17">
        <v>30.1</v>
      </c>
      <c r="GU17">
        <v>14.893599999999999</v>
      </c>
      <c r="GV17">
        <v>62.1342</v>
      </c>
      <c r="GW17">
        <v>26.955100000000002</v>
      </c>
      <c r="GX17">
        <v>1</v>
      </c>
      <c r="GY17">
        <v>-0.10094500000000001</v>
      </c>
      <c r="GZ17">
        <v>1.2994600000000001</v>
      </c>
      <c r="HA17">
        <v>20.220600000000001</v>
      </c>
      <c r="HB17">
        <v>5.2279200000000001</v>
      </c>
      <c r="HC17">
        <v>11.9917</v>
      </c>
      <c r="HD17">
        <v>4.9954000000000001</v>
      </c>
      <c r="HE17">
        <v>3.2911299999999999</v>
      </c>
      <c r="HF17">
        <v>6437.2</v>
      </c>
      <c r="HG17">
        <v>9999</v>
      </c>
      <c r="HH17">
        <v>9999</v>
      </c>
      <c r="HI17">
        <v>128.19999999999999</v>
      </c>
      <c r="HJ17">
        <v>1.8782000000000001</v>
      </c>
      <c r="HK17">
        <v>1.87409</v>
      </c>
      <c r="HL17">
        <v>1.8705700000000001</v>
      </c>
      <c r="HM17">
        <v>1.8725499999999999</v>
      </c>
      <c r="HN17">
        <v>1.87791</v>
      </c>
      <c r="HO17">
        <v>1.8742399999999999</v>
      </c>
      <c r="HP17">
        <v>1.87205</v>
      </c>
      <c r="HQ17">
        <v>1.8708800000000001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-2.2599999999999998</v>
      </c>
      <c r="IF17">
        <v>0.3422</v>
      </c>
      <c r="IG17">
        <v>-0.89522712029667906</v>
      </c>
      <c r="IH17">
        <v>-3.8409413047910609E-3</v>
      </c>
      <c r="II17">
        <v>1.222025474305011E-6</v>
      </c>
      <c r="IJ17">
        <v>-2.7416089085140852E-10</v>
      </c>
      <c r="IK17">
        <v>-5.7781262457483613E-2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48.9</v>
      </c>
      <c r="IT17">
        <v>48.5</v>
      </c>
      <c r="IU17">
        <v>1.0815399999999999</v>
      </c>
      <c r="IV17">
        <v>2.5134300000000001</v>
      </c>
      <c r="IW17">
        <v>1.4477500000000001</v>
      </c>
      <c r="IX17">
        <v>2.2912599999999999</v>
      </c>
      <c r="IY17">
        <v>1.64673</v>
      </c>
      <c r="IZ17">
        <v>2.3107899999999999</v>
      </c>
      <c r="JA17">
        <v>33.738100000000003</v>
      </c>
      <c r="JB17">
        <v>23.938700000000001</v>
      </c>
      <c r="JC17">
        <v>18</v>
      </c>
      <c r="JD17">
        <v>369.73399999999998</v>
      </c>
      <c r="JE17">
        <v>419.98399999999998</v>
      </c>
      <c r="JF17">
        <v>21.601099999999999</v>
      </c>
      <c r="JG17">
        <v>25.986699999999999</v>
      </c>
      <c r="JH17">
        <v>29.999600000000001</v>
      </c>
      <c r="JI17">
        <v>26.220300000000002</v>
      </c>
      <c r="JJ17">
        <v>26.2454</v>
      </c>
      <c r="JK17">
        <v>21.683499999999999</v>
      </c>
      <c r="JL17">
        <v>25.706900000000001</v>
      </c>
      <c r="JM17">
        <v>58.842199999999998</v>
      </c>
      <c r="JN17">
        <v>21.6004</v>
      </c>
      <c r="JO17">
        <v>446.87900000000002</v>
      </c>
      <c r="JP17">
        <v>12.2201</v>
      </c>
      <c r="JQ17">
        <v>99.850300000000004</v>
      </c>
      <c r="JR17">
        <v>100.065</v>
      </c>
    </row>
    <row r="18" spans="1:278" x14ac:dyDescent="0.25">
      <c r="A18">
        <v>11</v>
      </c>
      <c r="B18">
        <v>1678913102.5</v>
      </c>
      <c r="C18">
        <v>1800.400000095367</v>
      </c>
      <c r="D18" t="s">
        <v>416</v>
      </c>
      <c r="E18" t="s">
        <v>417</v>
      </c>
      <c r="F18" t="s">
        <v>406</v>
      </c>
      <c r="G18">
        <v>1678913102.5</v>
      </c>
      <c r="H18">
        <f t="shared" si="0"/>
        <v>5.5634229958789654E-3</v>
      </c>
      <c r="I18">
        <f t="shared" si="1"/>
        <v>5.5634229958789652</v>
      </c>
      <c r="J18">
        <f t="shared" si="2"/>
        <v>36.750020669601966</v>
      </c>
      <c r="K18">
        <f t="shared" si="3"/>
        <v>400.06</v>
      </c>
      <c r="L18">
        <f t="shared" si="4"/>
        <v>253.16690972827794</v>
      </c>
      <c r="M18">
        <f t="shared" si="5"/>
        <v>25.226241018321531</v>
      </c>
      <c r="N18">
        <f t="shared" si="6"/>
        <v>39.863068963559996</v>
      </c>
      <c r="O18">
        <f t="shared" si="7"/>
        <v>0.45072499743714406</v>
      </c>
      <c r="P18">
        <f t="shared" si="8"/>
        <v>2.9231611504696833</v>
      </c>
      <c r="Q18">
        <f t="shared" si="9"/>
        <v>0.41537176947092452</v>
      </c>
      <c r="R18">
        <f t="shared" si="10"/>
        <v>0.26255223716660436</v>
      </c>
      <c r="S18">
        <f t="shared" si="11"/>
        <v>289.56704992376501</v>
      </c>
      <c r="T18">
        <f t="shared" si="12"/>
        <v>25.521615529173616</v>
      </c>
      <c r="U18">
        <f t="shared" si="13"/>
        <v>24.994900000000001</v>
      </c>
      <c r="V18">
        <f t="shared" si="14"/>
        <v>3.1787109140244567</v>
      </c>
      <c r="W18">
        <f t="shared" si="15"/>
        <v>58.154274307469969</v>
      </c>
      <c r="X18">
        <f t="shared" si="16"/>
        <v>1.8779764211946002</v>
      </c>
      <c r="Y18">
        <f t="shared" si="17"/>
        <v>3.2293007582993303</v>
      </c>
      <c r="Z18">
        <f t="shared" si="18"/>
        <v>1.3007344928298565</v>
      </c>
      <c r="AA18">
        <f t="shared" si="19"/>
        <v>-245.34695411826237</v>
      </c>
      <c r="AB18">
        <f t="shared" si="20"/>
        <v>41.778027291586682</v>
      </c>
      <c r="AC18">
        <f t="shared" si="21"/>
        <v>3.0269995821046409</v>
      </c>
      <c r="AD18">
        <f t="shared" si="22"/>
        <v>89.025122679193942</v>
      </c>
      <c r="AE18">
        <v>97</v>
      </c>
      <c r="AF18">
        <v>19</v>
      </c>
      <c r="AG18">
        <f t="shared" si="23"/>
        <v>1</v>
      </c>
      <c r="AH18">
        <f t="shared" si="24"/>
        <v>0</v>
      </c>
      <c r="AI18">
        <f t="shared" si="25"/>
        <v>52990.155466461059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1513.1849999604999</v>
      </c>
      <c r="AW18">
        <f t="shared" si="29"/>
        <v>36.750020669601966</v>
      </c>
      <c r="AX18" t="e">
        <f t="shared" si="30"/>
        <v>#DIV/0!</v>
      </c>
      <c r="AY18">
        <f t="shared" si="31"/>
        <v>2.4286535136524144E-2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1800</v>
      </c>
      <c r="CU18">
        <f t="shared" si="43"/>
        <v>1513.1849999604999</v>
      </c>
      <c r="CV18">
        <f t="shared" si="44"/>
        <v>0.84065833331138884</v>
      </c>
      <c r="CW18">
        <f t="shared" si="45"/>
        <v>0.16087058329098056</v>
      </c>
      <c r="CX18">
        <v>6</v>
      </c>
      <c r="CY18">
        <v>0.5</v>
      </c>
      <c r="CZ18" t="s">
        <v>408</v>
      </c>
      <c r="DA18">
        <v>2</v>
      </c>
      <c r="DB18">
        <v>1678913102.5</v>
      </c>
      <c r="DC18">
        <v>400.06</v>
      </c>
      <c r="DD18">
        <v>446.81599999999997</v>
      </c>
      <c r="DE18">
        <v>18.847100000000001</v>
      </c>
      <c r="DF18">
        <v>12.2989</v>
      </c>
      <c r="DG18">
        <v>402.32100000000003</v>
      </c>
      <c r="DH18">
        <v>18.505700000000001</v>
      </c>
      <c r="DI18">
        <v>500.15899999999999</v>
      </c>
      <c r="DJ18">
        <v>99.542699999999996</v>
      </c>
      <c r="DK18">
        <v>0.100026</v>
      </c>
      <c r="DL18">
        <v>25.26</v>
      </c>
      <c r="DM18">
        <v>24.994900000000001</v>
      </c>
      <c r="DN18">
        <v>999.9</v>
      </c>
      <c r="DO18">
        <v>0</v>
      </c>
      <c r="DP18">
        <v>0</v>
      </c>
      <c r="DQ18">
        <v>10009.4</v>
      </c>
      <c r="DR18">
        <v>0</v>
      </c>
      <c r="DS18">
        <v>1.6245000000000001E-3</v>
      </c>
      <c r="DT18">
        <v>-46.756</v>
      </c>
      <c r="DU18">
        <v>407.745</v>
      </c>
      <c r="DV18">
        <v>452.38</v>
      </c>
      <c r="DW18">
        <v>6.5482399999999998</v>
      </c>
      <c r="DX18">
        <v>446.81599999999997</v>
      </c>
      <c r="DY18">
        <v>12.2989</v>
      </c>
      <c r="DZ18">
        <v>1.87609</v>
      </c>
      <c r="EA18">
        <v>1.2242599999999999</v>
      </c>
      <c r="EB18">
        <v>16.435600000000001</v>
      </c>
      <c r="EC18">
        <v>9.8998899999999992</v>
      </c>
      <c r="ED18">
        <v>1800</v>
      </c>
      <c r="EE18">
        <v>0.97799599999999998</v>
      </c>
      <c r="EF18">
        <v>2.2003999999999999E-2</v>
      </c>
      <c r="EG18">
        <v>0</v>
      </c>
      <c r="EH18">
        <v>1022.93</v>
      </c>
      <c r="EI18">
        <v>5.0000600000000004</v>
      </c>
      <c r="EJ18">
        <v>16783.099999999999</v>
      </c>
      <c r="EK18">
        <v>16013.8</v>
      </c>
      <c r="EL18">
        <v>44.5</v>
      </c>
      <c r="EM18">
        <v>46.25</v>
      </c>
      <c r="EN18">
        <v>45.311999999999998</v>
      </c>
      <c r="EO18">
        <v>45.25</v>
      </c>
      <c r="EP18">
        <v>46.125</v>
      </c>
      <c r="EQ18">
        <v>1755.5</v>
      </c>
      <c r="ER18">
        <v>39.5</v>
      </c>
      <c r="ES18">
        <v>0</v>
      </c>
      <c r="ET18">
        <v>1678913103</v>
      </c>
      <c r="EU18">
        <v>0</v>
      </c>
      <c r="EV18">
        <v>1022.642307692308</v>
      </c>
      <c r="EW18">
        <v>0.69675211920899383</v>
      </c>
      <c r="EX18">
        <v>-1.572649543879495</v>
      </c>
      <c r="EY18">
        <v>16783.515384615381</v>
      </c>
      <c r="EZ18">
        <v>15</v>
      </c>
      <c r="FA18">
        <v>1678910009.5</v>
      </c>
      <c r="FB18" t="s">
        <v>409</v>
      </c>
      <c r="FC18">
        <v>1678909988</v>
      </c>
      <c r="FD18">
        <v>1678910009.5</v>
      </c>
      <c r="FE18">
        <v>9</v>
      </c>
      <c r="FF18">
        <v>0.14000000000000001</v>
      </c>
      <c r="FG18">
        <v>4.4999999999999998E-2</v>
      </c>
      <c r="FH18">
        <v>-2.3849999999999998</v>
      </c>
      <c r="FI18">
        <v>-0.11799999999999999</v>
      </c>
      <c r="FJ18">
        <v>442</v>
      </c>
      <c r="FK18">
        <v>10</v>
      </c>
      <c r="FL18">
        <v>0.06</v>
      </c>
      <c r="FM18">
        <v>0.02</v>
      </c>
      <c r="FN18">
        <v>-46.792826829268293</v>
      </c>
      <c r="FO18">
        <v>2.0006968640516268E-3</v>
      </c>
      <c r="FP18">
        <v>2.773099898273761E-2</v>
      </c>
      <c r="FQ18">
        <v>-1</v>
      </c>
      <c r="FR18">
        <v>6.5528560975609764</v>
      </c>
      <c r="FS18">
        <v>-3.0910034843208239E-2</v>
      </c>
      <c r="FT18">
        <v>3.2136324543198089E-3</v>
      </c>
      <c r="FU18">
        <v>-1</v>
      </c>
      <c r="FV18">
        <v>0</v>
      </c>
      <c r="FW18">
        <v>0</v>
      </c>
      <c r="FX18" t="s">
        <v>410</v>
      </c>
      <c r="FY18">
        <v>2.9350999999999998</v>
      </c>
      <c r="FZ18">
        <v>2.8291200000000001</v>
      </c>
      <c r="GA18">
        <v>0.101714</v>
      </c>
      <c r="GB18">
        <v>0.108503</v>
      </c>
      <c r="GC18">
        <v>0.101051</v>
      </c>
      <c r="GD18">
        <v>7.2670299999999993E-2</v>
      </c>
      <c r="GE18">
        <v>24004.7</v>
      </c>
      <c r="GF18">
        <v>25455.200000000001</v>
      </c>
      <c r="GG18">
        <v>24564.3</v>
      </c>
      <c r="GH18">
        <v>27839.5</v>
      </c>
      <c r="GI18">
        <v>29396.1</v>
      </c>
      <c r="GJ18">
        <v>37585.1</v>
      </c>
      <c r="GK18">
        <v>33656.400000000001</v>
      </c>
      <c r="GL18">
        <v>42788</v>
      </c>
      <c r="GM18">
        <v>1.8443499999999999</v>
      </c>
      <c r="GN18">
        <v>1.80263</v>
      </c>
      <c r="GO18">
        <v>0.110582</v>
      </c>
      <c r="GP18">
        <v>0</v>
      </c>
      <c r="GQ18">
        <v>23.177800000000001</v>
      </c>
      <c r="GR18">
        <v>999.9</v>
      </c>
      <c r="GS18">
        <v>35</v>
      </c>
      <c r="GT18">
        <v>30</v>
      </c>
      <c r="GU18">
        <v>14.980499999999999</v>
      </c>
      <c r="GV18">
        <v>62.1342</v>
      </c>
      <c r="GW18">
        <v>27.956700000000001</v>
      </c>
      <c r="GX18">
        <v>1</v>
      </c>
      <c r="GY18">
        <v>-0.11970500000000001</v>
      </c>
      <c r="GZ18">
        <v>1.21448</v>
      </c>
      <c r="HA18">
        <v>20.221499999999999</v>
      </c>
      <c r="HB18">
        <v>5.2286700000000002</v>
      </c>
      <c r="HC18">
        <v>11.9918</v>
      </c>
      <c r="HD18">
        <v>4.9953000000000003</v>
      </c>
      <c r="HE18">
        <v>3.29122</v>
      </c>
      <c r="HF18">
        <v>6440.8</v>
      </c>
      <c r="HG18">
        <v>9999</v>
      </c>
      <c r="HH18">
        <v>9999</v>
      </c>
      <c r="HI18">
        <v>128.30000000000001</v>
      </c>
      <c r="HJ18">
        <v>1.8782000000000001</v>
      </c>
      <c r="HK18">
        <v>1.8741099999999999</v>
      </c>
      <c r="HL18">
        <v>1.8705700000000001</v>
      </c>
      <c r="HM18">
        <v>1.8725499999999999</v>
      </c>
      <c r="HN18">
        <v>1.87791</v>
      </c>
      <c r="HO18">
        <v>1.8742399999999999</v>
      </c>
      <c r="HP18">
        <v>1.8719699999999999</v>
      </c>
      <c r="HQ18">
        <v>1.8708800000000001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-2.2610000000000001</v>
      </c>
      <c r="IF18">
        <v>0.34139999999999998</v>
      </c>
      <c r="IG18">
        <v>-0.89522712029667906</v>
      </c>
      <c r="IH18">
        <v>-3.8409413047910609E-3</v>
      </c>
      <c r="II18">
        <v>1.222025474305011E-6</v>
      </c>
      <c r="IJ18">
        <v>-2.7416089085140852E-10</v>
      </c>
      <c r="IK18">
        <v>-5.7781262457483613E-2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51.9</v>
      </c>
      <c r="IT18">
        <v>51.5</v>
      </c>
      <c r="IU18">
        <v>1.0815399999999999</v>
      </c>
      <c r="IV18">
        <v>2.5061</v>
      </c>
      <c r="IW18">
        <v>1.4465300000000001</v>
      </c>
      <c r="IX18">
        <v>2.2912599999999999</v>
      </c>
      <c r="IY18">
        <v>1.64673</v>
      </c>
      <c r="IZ18">
        <v>2.4523899999999998</v>
      </c>
      <c r="JA18">
        <v>33.692999999999998</v>
      </c>
      <c r="JB18">
        <v>23.956199999999999</v>
      </c>
      <c r="JC18">
        <v>18</v>
      </c>
      <c r="JD18">
        <v>369.01900000000001</v>
      </c>
      <c r="JE18">
        <v>420.19299999999998</v>
      </c>
      <c r="JF18">
        <v>21.585000000000001</v>
      </c>
      <c r="JG18">
        <v>25.758900000000001</v>
      </c>
      <c r="JH18">
        <v>29.999700000000001</v>
      </c>
      <c r="JI18">
        <v>25.976600000000001</v>
      </c>
      <c r="JJ18">
        <v>25.999199999999998</v>
      </c>
      <c r="JK18">
        <v>21.684000000000001</v>
      </c>
      <c r="JL18">
        <v>25.719799999999999</v>
      </c>
      <c r="JM18">
        <v>59.586300000000001</v>
      </c>
      <c r="JN18">
        <v>21.5855</v>
      </c>
      <c r="JO18">
        <v>446.77600000000001</v>
      </c>
      <c r="JP18">
        <v>12.285399999999999</v>
      </c>
      <c r="JQ18">
        <v>99.880799999999994</v>
      </c>
      <c r="JR18">
        <v>100.09699999999999</v>
      </c>
    </row>
    <row r="19" spans="1:278" x14ac:dyDescent="0.25">
      <c r="A19">
        <v>12</v>
      </c>
      <c r="B19">
        <v>1678913282.5</v>
      </c>
      <c r="C19">
        <v>1980.400000095367</v>
      </c>
      <c r="D19" t="s">
        <v>418</v>
      </c>
      <c r="E19" t="s">
        <v>419</v>
      </c>
      <c r="F19" t="s">
        <v>406</v>
      </c>
      <c r="G19">
        <v>1678913282.5</v>
      </c>
      <c r="H19">
        <f t="shared" si="0"/>
        <v>5.414554012382642E-3</v>
      </c>
      <c r="I19">
        <f t="shared" si="1"/>
        <v>5.4145540123826423</v>
      </c>
      <c r="J19">
        <f t="shared" si="2"/>
        <v>36.724495893287653</v>
      </c>
      <c r="K19">
        <f t="shared" si="3"/>
        <v>399.94</v>
      </c>
      <c r="L19">
        <f t="shared" si="4"/>
        <v>249.24629101052633</v>
      </c>
      <c r="M19">
        <f t="shared" si="5"/>
        <v>24.835350575090413</v>
      </c>
      <c r="N19">
        <f t="shared" si="6"/>
        <v>39.850743891640001</v>
      </c>
      <c r="O19">
        <f t="shared" si="7"/>
        <v>0.43757508590079469</v>
      </c>
      <c r="P19">
        <f t="shared" si="8"/>
        <v>2.9178813677217472</v>
      </c>
      <c r="Q19">
        <f t="shared" si="9"/>
        <v>0.40411726697644129</v>
      </c>
      <c r="R19">
        <f t="shared" si="10"/>
        <v>0.25536582296453503</v>
      </c>
      <c r="S19">
        <f t="shared" si="11"/>
        <v>289.59737392377303</v>
      </c>
      <c r="T19">
        <f t="shared" si="12"/>
        <v>25.499355406774253</v>
      </c>
      <c r="U19">
        <f t="shared" si="13"/>
        <v>25.008199999999999</v>
      </c>
      <c r="V19">
        <f t="shared" si="14"/>
        <v>3.1812323918648238</v>
      </c>
      <c r="W19">
        <f t="shared" si="15"/>
        <v>58.434301847893821</v>
      </c>
      <c r="X19">
        <f t="shared" si="16"/>
        <v>1.8800914165110001</v>
      </c>
      <c r="Y19">
        <f t="shared" si="17"/>
        <v>3.2174448176088974</v>
      </c>
      <c r="Z19">
        <f t="shared" si="18"/>
        <v>1.3011409753538237</v>
      </c>
      <c r="AA19">
        <f t="shared" si="19"/>
        <v>-238.7818319460745</v>
      </c>
      <c r="AB19">
        <f t="shared" si="20"/>
        <v>29.888675856357022</v>
      </c>
      <c r="AC19">
        <f t="shared" si="21"/>
        <v>2.1689533448971527</v>
      </c>
      <c r="AD19">
        <f t="shared" si="22"/>
        <v>82.873171178952703</v>
      </c>
      <c r="AE19">
        <v>98</v>
      </c>
      <c r="AF19">
        <v>20</v>
      </c>
      <c r="AG19">
        <f t="shared" si="23"/>
        <v>1</v>
      </c>
      <c r="AH19">
        <f t="shared" si="24"/>
        <v>0</v>
      </c>
      <c r="AI19">
        <f t="shared" si="25"/>
        <v>52848.05967484053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1513.3445999605042</v>
      </c>
      <c r="AW19">
        <f t="shared" si="29"/>
        <v>36.724495893287653</v>
      </c>
      <c r="AX19" t="e">
        <f t="shared" si="30"/>
        <v>#DIV/0!</v>
      </c>
      <c r="AY19">
        <f t="shared" si="31"/>
        <v>2.4267107368834633E-2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1800.19</v>
      </c>
      <c r="CU19">
        <f t="shared" si="43"/>
        <v>1513.3445999605042</v>
      </c>
      <c r="CV19">
        <f t="shared" si="44"/>
        <v>0.84065826382798714</v>
      </c>
      <c r="CW19">
        <f t="shared" si="45"/>
        <v>0.16087044918801516</v>
      </c>
      <c r="CX19">
        <v>6</v>
      </c>
      <c r="CY19">
        <v>0.5</v>
      </c>
      <c r="CZ19" t="s">
        <v>408</v>
      </c>
      <c r="DA19">
        <v>2</v>
      </c>
      <c r="DB19">
        <v>1678913282.5</v>
      </c>
      <c r="DC19">
        <v>399.94</v>
      </c>
      <c r="DD19">
        <v>446.58699999999999</v>
      </c>
      <c r="DE19">
        <v>18.868500000000001</v>
      </c>
      <c r="DF19">
        <v>12.496499999999999</v>
      </c>
      <c r="DG19">
        <v>402.2</v>
      </c>
      <c r="DH19">
        <v>18.525600000000001</v>
      </c>
      <c r="DI19">
        <v>500.22500000000002</v>
      </c>
      <c r="DJ19">
        <v>99.541600000000003</v>
      </c>
      <c r="DK19">
        <v>0.100206</v>
      </c>
      <c r="DL19">
        <v>25.1982</v>
      </c>
      <c r="DM19">
        <v>25.008199999999999</v>
      </c>
      <c r="DN19">
        <v>999.9</v>
      </c>
      <c r="DO19">
        <v>0</v>
      </c>
      <c r="DP19">
        <v>0</v>
      </c>
      <c r="DQ19">
        <v>9979.3799999999992</v>
      </c>
      <c r="DR19">
        <v>0</v>
      </c>
      <c r="DS19">
        <v>1.6531600000000001E-3</v>
      </c>
      <c r="DT19">
        <v>-46.647399999999998</v>
      </c>
      <c r="DU19">
        <v>407.63099999999997</v>
      </c>
      <c r="DV19">
        <v>452.238</v>
      </c>
      <c r="DW19">
        <v>6.3720499999999998</v>
      </c>
      <c r="DX19">
        <v>446.58699999999999</v>
      </c>
      <c r="DY19">
        <v>12.496499999999999</v>
      </c>
      <c r="DZ19">
        <v>1.8782000000000001</v>
      </c>
      <c r="EA19">
        <v>1.2439199999999999</v>
      </c>
      <c r="EB19">
        <v>16.453299999999999</v>
      </c>
      <c r="EC19">
        <v>10.1378</v>
      </c>
      <c r="ED19">
        <v>1800.19</v>
      </c>
      <c r="EE19">
        <v>0.97799599999999998</v>
      </c>
      <c r="EF19">
        <v>2.2003999999999999E-2</v>
      </c>
      <c r="EG19">
        <v>0</v>
      </c>
      <c r="EH19">
        <v>1022.26</v>
      </c>
      <c r="EI19">
        <v>5.0000600000000004</v>
      </c>
      <c r="EJ19">
        <v>16762.5</v>
      </c>
      <c r="EK19">
        <v>16015.5</v>
      </c>
      <c r="EL19">
        <v>44.311999999999998</v>
      </c>
      <c r="EM19">
        <v>46.061999999999998</v>
      </c>
      <c r="EN19">
        <v>45.186999999999998</v>
      </c>
      <c r="EO19">
        <v>45.061999999999998</v>
      </c>
      <c r="EP19">
        <v>46</v>
      </c>
      <c r="EQ19">
        <v>1755.69</v>
      </c>
      <c r="ER19">
        <v>39.5</v>
      </c>
      <c r="ES19">
        <v>0</v>
      </c>
      <c r="ET19">
        <v>1678913283</v>
      </c>
      <c r="EU19">
        <v>0</v>
      </c>
      <c r="EV19">
        <v>1021.873076923077</v>
      </c>
      <c r="EW19">
        <v>-0.1018803362772526</v>
      </c>
      <c r="EX19">
        <v>-11.989743561458731</v>
      </c>
      <c r="EY19">
        <v>16762.211538461539</v>
      </c>
      <c r="EZ19">
        <v>15</v>
      </c>
      <c r="FA19">
        <v>1678910009.5</v>
      </c>
      <c r="FB19" t="s">
        <v>409</v>
      </c>
      <c r="FC19">
        <v>1678909988</v>
      </c>
      <c r="FD19">
        <v>1678910009.5</v>
      </c>
      <c r="FE19">
        <v>9</v>
      </c>
      <c r="FF19">
        <v>0.14000000000000001</v>
      </c>
      <c r="FG19">
        <v>4.4999999999999998E-2</v>
      </c>
      <c r="FH19">
        <v>-2.3849999999999998</v>
      </c>
      <c r="FI19">
        <v>-0.11799999999999999</v>
      </c>
      <c r="FJ19">
        <v>442</v>
      </c>
      <c r="FK19">
        <v>10</v>
      </c>
      <c r="FL19">
        <v>0.06</v>
      </c>
      <c r="FM19">
        <v>0.02</v>
      </c>
      <c r="FN19">
        <v>-46.499251219512203</v>
      </c>
      <c r="FO19">
        <v>-0.30869268292685781</v>
      </c>
      <c r="FP19">
        <v>6.6193493608312795E-2</v>
      </c>
      <c r="FQ19">
        <v>-1</v>
      </c>
      <c r="FR19">
        <v>6.3594465853658528</v>
      </c>
      <c r="FS19">
        <v>0.1319477351916481</v>
      </c>
      <c r="FT19">
        <v>1.324276841032653E-2</v>
      </c>
      <c r="FU19">
        <v>-1</v>
      </c>
      <c r="FV19">
        <v>0</v>
      </c>
      <c r="FW19">
        <v>0</v>
      </c>
      <c r="FX19" t="s">
        <v>410</v>
      </c>
      <c r="FY19">
        <v>2.9355000000000002</v>
      </c>
      <c r="FZ19">
        <v>2.82904</v>
      </c>
      <c r="GA19">
        <v>0.101745</v>
      </c>
      <c r="GB19">
        <v>0.10852000000000001</v>
      </c>
      <c r="GC19">
        <v>0.10118000000000001</v>
      </c>
      <c r="GD19">
        <v>7.3571999999999999E-2</v>
      </c>
      <c r="GE19">
        <v>24011.7</v>
      </c>
      <c r="GF19">
        <v>25464.799999999999</v>
      </c>
      <c r="GG19">
        <v>24571.5</v>
      </c>
      <c r="GH19">
        <v>27849.599999999999</v>
      </c>
      <c r="GI19">
        <v>29399.1</v>
      </c>
      <c r="GJ19">
        <v>37560.800000000003</v>
      </c>
      <c r="GK19">
        <v>33665.699999999997</v>
      </c>
      <c r="GL19">
        <v>42802.1</v>
      </c>
      <c r="GM19">
        <v>1.8452200000000001</v>
      </c>
      <c r="GN19">
        <v>1.8061</v>
      </c>
      <c r="GO19">
        <v>0.114538</v>
      </c>
      <c r="GP19">
        <v>0</v>
      </c>
      <c r="GQ19">
        <v>23.126000000000001</v>
      </c>
      <c r="GR19">
        <v>999.9</v>
      </c>
      <c r="GS19">
        <v>35.4</v>
      </c>
      <c r="GT19">
        <v>30</v>
      </c>
      <c r="GU19">
        <v>15.1524</v>
      </c>
      <c r="GV19">
        <v>62.164200000000001</v>
      </c>
      <c r="GW19">
        <v>27.7364</v>
      </c>
      <c r="GX19">
        <v>1</v>
      </c>
      <c r="GY19">
        <v>-0.13561200000000001</v>
      </c>
      <c r="GZ19">
        <v>1.2090399999999999</v>
      </c>
      <c r="HA19">
        <v>20.221599999999999</v>
      </c>
      <c r="HB19">
        <v>5.2292699999999996</v>
      </c>
      <c r="HC19">
        <v>11.992000000000001</v>
      </c>
      <c r="HD19">
        <v>4.9954999999999998</v>
      </c>
      <c r="HE19">
        <v>3.29122</v>
      </c>
      <c r="HF19">
        <v>6444.4</v>
      </c>
      <c r="HG19">
        <v>9999</v>
      </c>
      <c r="HH19">
        <v>9999</v>
      </c>
      <c r="HI19">
        <v>128.30000000000001</v>
      </c>
      <c r="HJ19">
        <v>1.8782000000000001</v>
      </c>
      <c r="HK19">
        <v>1.8741000000000001</v>
      </c>
      <c r="HL19">
        <v>1.8705700000000001</v>
      </c>
      <c r="HM19">
        <v>1.8725400000000001</v>
      </c>
      <c r="HN19">
        <v>1.8778999999999999</v>
      </c>
      <c r="HO19">
        <v>1.8742399999999999</v>
      </c>
      <c r="HP19">
        <v>1.87199</v>
      </c>
      <c r="HQ19">
        <v>1.8708800000000001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-2.2599999999999998</v>
      </c>
      <c r="IF19">
        <v>0.34289999999999998</v>
      </c>
      <c r="IG19">
        <v>-0.89522712029667906</v>
      </c>
      <c r="IH19">
        <v>-3.8409413047910609E-3</v>
      </c>
      <c r="II19">
        <v>1.222025474305011E-6</v>
      </c>
      <c r="IJ19">
        <v>-2.7416089085140852E-10</v>
      </c>
      <c r="IK19">
        <v>-5.7781262457483613E-2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54.9</v>
      </c>
      <c r="IT19">
        <v>54.5</v>
      </c>
      <c r="IU19">
        <v>1.0815399999999999</v>
      </c>
      <c r="IV19">
        <v>2.5097700000000001</v>
      </c>
      <c r="IW19">
        <v>1.4477500000000001</v>
      </c>
      <c r="IX19">
        <v>2.2912599999999999</v>
      </c>
      <c r="IY19">
        <v>1.64673</v>
      </c>
      <c r="IZ19">
        <v>2.4560499999999998</v>
      </c>
      <c r="JA19">
        <v>33.625399999999999</v>
      </c>
      <c r="JB19">
        <v>23.947399999999998</v>
      </c>
      <c r="JC19">
        <v>18</v>
      </c>
      <c r="JD19">
        <v>368.125</v>
      </c>
      <c r="JE19">
        <v>420.62799999999999</v>
      </c>
      <c r="JF19">
        <v>21.5303</v>
      </c>
      <c r="JG19">
        <v>25.560199999999998</v>
      </c>
      <c r="JH19">
        <v>29.999700000000001</v>
      </c>
      <c r="JI19">
        <v>25.764600000000002</v>
      </c>
      <c r="JJ19">
        <v>25.784400000000002</v>
      </c>
      <c r="JK19">
        <v>21.677299999999999</v>
      </c>
      <c r="JL19">
        <v>25.430099999999999</v>
      </c>
      <c r="JM19">
        <v>60.698300000000003</v>
      </c>
      <c r="JN19">
        <v>21.528700000000001</v>
      </c>
      <c r="JO19">
        <v>446.33600000000001</v>
      </c>
      <c r="JP19">
        <v>12.4839</v>
      </c>
      <c r="JQ19">
        <v>99.909199999999998</v>
      </c>
      <c r="JR19">
        <v>100.131</v>
      </c>
    </row>
    <row r="20" spans="1:278" x14ac:dyDescent="0.25">
      <c r="A20">
        <v>13</v>
      </c>
      <c r="B20">
        <v>1678913462.5</v>
      </c>
      <c r="C20">
        <v>2160.400000095367</v>
      </c>
      <c r="D20" t="s">
        <v>420</v>
      </c>
      <c r="E20" t="s">
        <v>421</v>
      </c>
      <c r="F20" t="s">
        <v>406</v>
      </c>
      <c r="G20">
        <v>1678913462.5</v>
      </c>
      <c r="H20">
        <f t="shared" si="0"/>
        <v>5.2304351665898047E-3</v>
      </c>
      <c r="I20">
        <f t="shared" si="1"/>
        <v>5.230435166589805</v>
      </c>
      <c r="J20">
        <f t="shared" si="2"/>
        <v>36.577982865770771</v>
      </c>
      <c r="K20">
        <f t="shared" si="3"/>
        <v>399.96</v>
      </c>
      <c r="L20">
        <f t="shared" si="4"/>
        <v>244.71727490333302</v>
      </c>
      <c r="M20">
        <f t="shared" si="5"/>
        <v>24.381048923478065</v>
      </c>
      <c r="N20">
        <f t="shared" si="6"/>
        <v>39.847797141768005</v>
      </c>
      <c r="O20">
        <f t="shared" si="7"/>
        <v>0.42125642560353493</v>
      </c>
      <c r="P20">
        <f t="shared" si="8"/>
        <v>2.9234713753475519</v>
      </c>
      <c r="Q20">
        <f t="shared" si="9"/>
        <v>0.39020734007947094</v>
      </c>
      <c r="R20">
        <f t="shared" si="10"/>
        <v>0.24647824358160625</v>
      </c>
      <c r="S20">
        <f t="shared" si="11"/>
        <v>289.54296892381694</v>
      </c>
      <c r="T20">
        <f t="shared" si="12"/>
        <v>25.471449219416264</v>
      </c>
      <c r="U20">
        <f t="shared" si="13"/>
        <v>24.985199999999999</v>
      </c>
      <c r="V20">
        <f t="shared" si="14"/>
        <v>3.1768730429947092</v>
      </c>
      <c r="W20">
        <f t="shared" si="15"/>
        <v>58.545850228053972</v>
      </c>
      <c r="X20">
        <f t="shared" si="16"/>
        <v>1.8752754317955003</v>
      </c>
      <c r="Y20">
        <f t="shared" si="17"/>
        <v>3.2030885613424855</v>
      </c>
      <c r="Z20">
        <f t="shared" si="18"/>
        <v>1.3015976111992089</v>
      </c>
      <c r="AA20">
        <f t="shared" si="19"/>
        <v>-230.6621908466104</v>
      </c>
      <c r="AB20">
        <f t="shared" si="20"/>
        <v>21.734445033829264</v>
      </c>
      <c r="AC20">
        <f t="shared" si="21"/>
        <v>1.5734264989868536</v>
      </c>
      <c r="AD20">
        <f t="shared" si="22"/>
        <v>82.188649610022665</v>
      </c>
      <c r="AE20">
        <v>99</v>
      </c>
      <c r="AF20">
        <v>20</v>
      </c>
      <c r="AG20">
        <f t="shared" si="23"/>
        <v>1</v>
      </c>
      <c r="AH20">
        <f t="shared" si="24"/>
        <v>0</v>
      </c>
      <c r="AI20">
        <f t="shared" si="25"/>
        <v>53023.200269821151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1513.0664999605269</v>
      </c>
      <c r="AW20">
        <f t="shared" si="29"/>
        <v>36.577982865770771</v>
      </c>
      <c r="AX20" t="e">
        <f t="shared" si="30"/>
        <v>#DIV/0!</v>
      </c>
      <c r="AY20">
        <f t="shared" si="31"/>
        <v>2.4174735787703332E-2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1799.86</v>
      </c>
      <c r="CU20">
        <f t="shared" si="43"/>
        <v>1513.0664999605269</v>
      </c>
      <c r="CV20">
        <f t="shared" si="44"/>
        <v>0.84065788448019674</v>
      </c>
      <c r="CW20">
        <f t="shared" si="45"/>
        <v>0.16086971704677971</v>
      </c>
      <c r="CX20">
        <v>6</v>
      </c>
      <c r="CY20">
        <v>0.5</v>
      </c>
      <c r="CZ20" t="s">
        <v>408</v>
      </c>
      <c r="DA20">
        <v>2</v>
      </c>
      <c r="DB20">
        <v>1678913462.5</v>
      </c>
      <c r="DC20">
        <v>399.96</v>
      </c>
      <c r="DD20">
        <v>446.34899999999999</v>
      </c>
      <c r="DE20">
        <v>18.822500000000002</v>
      </c>
      <c r="DF20">
        <v>12.6661</v>
      </c>
      <c r="DG20">
        <v>402.22</v>
      </c>
      <c r="DH20">
        <v>18.482700000000001</v>
      </c>
      <c r="DI20">
        <v>500.161</v>
      </c>
      <c r="DJ20">
        <v>99.529499999999999</v>
      </c>
      <c r="DK20">
        <v>9.9955799999999997E-2</v>
      </c>
      <c r="DL20">
        <v>25.123100000000001</v>
      </c>
      <c r="DM20">
        <v>24.985199999999999</v>
      </c>
      <c r="DN20">
        <v>999.9</v>
      </c>
      <c r="DO20">
        <v>0</v>
      </c>
      <c r="DP20">
        <v>0</v>
      </c>
      <c r="DQ20">
        <v>10012.5</v>
      </c>
      <c r="DR20">
        <v>0</v>
      </c>
      <c r="DS20">
        <v>1.6245000000000001E-3</v>
      </c>
      <c r="DT20">
        <v>-46.389600000000002</v>
      </c>
      <c r="DU20">
        <v>407.63200000000001</v>
      </c>
      <c r="DV20">
        <v>452.07499999999999</v>
      </c>
      <c r="DW20">
        <v>6.1563400000000001</v>
      </c>
      <c r="DX20">
        <v>446.34899999999999</v>
      </c>
      <c r="DY20">
        <v>12.6661</v>
      </c>
      <c r="DZ20">
        <v>1.8733900000000001</v>
      </c>
      <c r="EA20">
        <v>1.26065</v>
      </c>
      <c r="EB20">
        <v>16.413</v>
      </c>
      <c r="EC20">
        <v>10.3378</v>
      </c>
      <c r="ED20">
        <v>1799.86</v>
      </c>
      <c r="EE20">
        <v>0.97800699999999996</v>
      </c>
      <c r="EF20">
        <v>2.19933E-2</v>
      </c>
      <c r="EG20">
        <v>0</v>
      </c>
      <c r="EH20">
        <v>1020.37</v>
      </c>
      <c r="EI20">
        <v>5.0000600000000004</v>
      </c>
      <c r="EJ20">
        <v>16731.400000000001</v>
      </c>
      <c r="EK20">
        <v>16012.6</v>
      </c>
      <c r="EL20">
        <v>44.125</v>
      </c>
      <c r="EM20">
        <v>45.811999999999998</v>
      </c>
      <c r="EN20">
        <v>44.936999999999998</v>
      </c>
      <c r="EO20">
        <v>44.875</v>
      </c>
      <c r="EP20">
        <v>45.811999999999998</v>
      </c>
      <c r="EQ20">
        <v>1755.39</v>
      </c>
      <c r="ER20">
        <v>39.47</v>
      </c>
      <c r="ES20">
        <v>0</v>
      </c>
      <c r="ET20">
        <v>1678913463</v>
      </c>
      <c r="EU20">
        <v>0</v>
      </c>
      <c r="EV20">
        <v>1020.867692307692</v>
      </c>
      <c r="EW20">
        <v>-1.727863244579543</v>
      </c>
      <c r="EX20">
        <v>-12.492307762098649</v>
      </c>
      <c r="EY20">
        <v>16733.792307692311</v>
      </c>
      <c r="EZ20">
        <v>15</v>
      </c>
      <c r="FA20">
        <v>1678910009.5</v>
      </c>
      <c r="FB20" t="s">
        <v>409</v>
      </c>
      <c r="FC20">
        <v>1678909988</v>
      </c>
      <c r="FD20">
        <v>1678910009.5</v>
      </c>
      <c r="FE20">
        <v>9</v>
      </c>
      <c r="FF20">
        <v>0.14000000000000001</v>
      </c>
      <c r="FG20">
        <v>4.4999999999999998E-2</v>
      </c>
      <c r="FH20">
        <v>-2.3849999999999998</v>
      </c>
      <c r="FI20">
        <v>-0.11799999999999999</v>
      </c>
      <c r="FJ20">
        <v>442</v>
      </c>
      <c r="FK20">
        <v>10</v>
      </c>
      <c r="FL20">
        <v>0.06</v>
      </c>
      <c r="FM20">
        <v>0.02</v>
      </c>
      <c r="FN20">
        <v>-46.268126829268297</v>
      </c>
      <c r="FO20">
        <v>0.1078745644598772</v>
      </c>
      <c r="FP20">
        <v>7.1990555018681193E-2</v>
      </c>
      <c r="FQ20">
        <v>-1</v>
      </c>
      <c r="FR20">
        <v>6.1669712195121953</v>
      </c>
      <c r="FS20">
        <v>-3.1692961672472819E-2</v>
      </c>
      <c r="FT20">
        <v>3.4939691561331719E-3</v>
      </c>
      <c r="FU20">
        <v>-1</v>
      </c>
      <c r="FV20">
        <v>0</v>
      </c>
      <c r="FW20">
        <v>0</v>
      </c>
      <c r="FX20" t="s">
        <v>410</v>
      </c>
      <c r="FY20">
        <v>2.93553</v>
      </c>
      <c r="FZ20">
        <v>2.8290799999999998</v>
      </c>
      <c r="GA20">
        <v>0.101796</v>
      </c>
      <c r="GB20">
        <v>0.108528</v>
      </c>
      <c r="GC20">
        <v>0.101054</v>
      </c>
      <c r="GD20">
        <v>7.4342599999999995E-2</v>
      </c>
      <c r="GE20">
        <v>24018.400000000001</v>
      </c>
      <c r="GF20">
        <v>25474.799999999999</v>
      </c>
      <c r="GG20">
        <v>24578.799999999999</v>
      </c>
      <c r="GH20">
        <v>27859.599999999999</v>
      </c>
      <c r="GI20">
        <v>29409.5</v>
      </c>
      <c r="GJ20">
        <v>37541.599999999999</v>
      </c>
      <c r="GK20">
        <v>33673.800000000003</v>
      </c>
      <c r="GL20">
        <v>42816.2</v>
      </c>
      <c r="GM20">
        <v>1.84673</v>
      </c>
      <c r="GN20">
        <v>1.8094699999999999</v>
      </c>
      <c r="GO20">
        <v>0.12186900000000001</v>
      </c>
      <c r="GP20">
        <v>0</v>
      </c>
      <c r="GQ20">
        <v>22.982299999999999</v>
      </c>
      <c r="GR20">
        <v>999.9</v>
      </c>
      <c r="GS20">
        <v>35.9</v>
      </c>
      <c r="GT20">
        <v>29.9</v>
      </c>
      <c r="GU20">
        <v>15.279400000000001</v>
      </c>
      <c r="GV20">
        <v>62.104300000000002</v>
      </c>
      <c r="GW20">
        <v>27.319700000000001</v>
      </c>
      <c r="GX20">
        <v>1</v>
      </c>
      <c r="GY20">
        <v>-0.15522900000000001</v>
      </c>
      <c r="GZ20">
        <v>0.93941399999999997</v>
      </c>
      <c r="HA20">
        <v>20.223500000000001</v>
      </c>
      <c r="HB20">
        <v>5.2286700000000002</v>
      </c>
      <c r="HC20">
        <v>11.990500000000001</v>
      </c>
      <c r="HD20">
        <v>4.9957500000000001</v>
      </c>
      <c r="HE20">
        <v>3.29128</v>
      </c>
      <c r="HF20">
        <v>6448</v>
      </c>
      <c r="HG20">
        <v>9999</v>
      </c>
      <c r="HH20">
        <v>9999</v>
      </c>
      <c r="HI20">
        <v>128.4</v>
      </c>
      <c r="HJ20">
        <v>1.8782000000000001</v>
      </c>
      <c r="HK20">
        <v>1.8741000000000001</v>
      </c>
      <c r="HL20">
        <v>1.8705700000000001</v>
      </c>
      <c r="HM20">
        <v>1.8725499999999999</v>
      </c>
      <c r="HN20">
        <v>1.87791</v>
      </c>
      <c r="HO20">
        <v>1.8742399999999999</v>
      </c>
      <c r="HP20">
        <v>1.8720000000000001</v>
      </c>
      <c r="HQ20">
        <v>1.8708899999999999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-2.2599999999999998</v>
      </c>
      <c r="IF20">
        <v>0.33979999999999999</v>
      </c>
      <c r="IG20">
        <v>-0.89522712029667906</v>
      </c>
      <c r="IH20">
        <v>-3.8409413047910609E-3</v>
      </c>
      <c r="II20">
        <v>1.222025474305011E-6</v>
      </c>
      <c r="IJ20">
        <v>-2.7416089085140852E-10</v>
      </c>
      <c r="IK20">
        <v>-5.7781262457483613E-2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57.9</v>
      </c>
      <c r="IT20">
        <v>57.5</v>
      </c>
      <c r="IU20">
        <v>1.0815399999999999</v>
      </c>
      <c r="IV20">
        <v>2.5158700000000001</v>
      </c>
      <c r="IW20">
        <v>1.4477500000000001</v>
      </c>
      <c r="IX20">
        <v>2.2949199999999998</v>
      </c>
      <c r="IY20">
        <v>1.64673</v>
      </c>
      <c r="IZ20">
        <v>2.2888199999999999</v>
      </c>
      <c r="JA20">
        <v>33.535499999999999</v>
      </c>
      <c r="JB20">
        <v>23.947399999999998</v>
      </c>
      <c r="JC20">
        <v>18</v>
      </c>
      <c r="JD20">
        <v>367.43200000000002</v>
      </c>
      <c r="JE20">
        <v>420.89400000000001</v>
      </c>
      <c r="JF20">
        <v>21.6279</v>
      </c>
      <c r="JG20">
        <v>25.332699999999999</v>
      </c>
      <c r="JH20">
        <v>29.999600000000001</v>
      </c>
      <c r="JI20">
        <v>25.537800000000001</v>
      </c>
      <c r="JJ20">
        <v>25.5566</v>
      </c>
      <c r="JK20">
        <v>21.672699999999999</v>
      </c>
      <c r="JL20">
        <v>25.707599999999999</v>
      </c>
      <c r="JM20">
        <v>61.8416</v>
      </c>
      <c r="JN20">
        <v>21.633199999999999</v>
      </c>
      <c r="JO20">
        <v>446.26299999999998</v>
      </c>
      <c r="JP20">
        <v>12.696400000000001</v>
      </c>
      <c r="JQ20">
        <v>99.935500000000005</v>
      </c>
      <c r="JR20">
        <v>100.16500000000001</v>
      </c>
    </row>
    <row r="21" spans="1:278" x14ac:dyDescent="0.25">
      <c r="A21">
        <v>14</v>
      </c>
      <c r="B21">
        <v>1678913642.5</v>
      </c>
      <c r="C21">
        <v>2340.400000095367</v>
      </c>
      <c r="D21" t="s">
        <v>422</v>
      </c>
      <c r="E21" t="s">
        <v>423</v>
      </c>
      <c r="F21" t="s">
        <v>406</v>
      </c>
      <c r="G21">
        <v>1678913642.5</v>
      </c>
      <c r="H21">
        <f t="shared" si="0"/>
        <v>5.0086468111583855E-3</v>
      </c>
      <c r="I21">
        <f t="shared" si="1"/>
        <v>5.0086468111583855</v>
      </c>
      <c r="J21">
        <f t="shared" si="2"/>
        <v>36.456496702631718</v>
      </c>
      <c r="K21">
        <f t="shared" si="3"/>
        <v>399.988</v>
      </c>
      <c r="L21">
        <f t="shared" si="4"/>
        <v>238.59476888181385</v>
      </c>
      <c r="M21">
        <f t="shared" si="5"/>
        <v>23.768854777443771</v>
      </c>
      <c r="N21">
        <f t="shared" si="6"/>
        <v>39.846878157791998</v>
      </c>
      <c r="O21">
        <f t="shared" si="7"/>
        <v>0.40184677615699466</v>
      </c>
      <c r="P21">
        <f t="shared" si="8"/>
        <v>2.9200242329486552</v>
      </c>
      <c r="Q21">
        <f t="shared" si="9"/>
        <v>0.37345883869479496</v>
      </c>
      <c r="R21">
        <f t="shared" si="10"/>
        <v>0.23579498479260452</v>
      </c>
      <c r="S21">
        <f t="shared" si="11"/>
        <v>289.58823592380952</v>
      </c>
      <c r="T21">
        <f t="shared" si="12"/>
        <v>25.484242474323352</v>
      </c>
      <c r="U21">
        <f t="shared" si="13"/>
        <v>24.994599999999998</v>
      </c>
      <c r="V21">
        <f t="shared" si="14"/>
        <v>3.1786540587317571</v>
      </c>
      <c r="W21">
        <f t="shared" si="15"/>
        <v>58.744008041179455</v>
      </c>
      <c r="X21">
        <f t="shared" si="16"/>
        <v>1.8764955959160001</v>
      </c>
      <c r="Y21">
        <f t="shared" si="17"/>
        <v>3.1943608522601656</v>
      </c>
      <c r="Z21">
        <f t="shared" si="18"/>
        <v>1.302158462815757</v>
      </c>
      <c r="AA21">
        <f t="shared" si="19"/>
        <v>-220.8813243720848</v>
      </c>
      <c r="AB21">
        <f t="shared" si="20"/>
        <v>13.018993451144818</v>
      </c>
      <c r="AC21">
        <f t="shared" si="21"/>
        <v>0.94342662496118812</v>
      </c>
      <c r="AD21">
        <f t="shared" si="22"/>
        <v>82.669331627830744</v>
      </c>
      <c r="AE21">
        <v>99</v>
      </c>
      <c r="AF21">
        <v>20</v>
      </c>
      <c r="AG21">
        <f t="shared" si="23"/>
        <v>1</v>
      </c>
      <c r="AH21">
        <f t="shared" si="24"/>
        <v>0</v>
      </c>
      <c r="AI21">
        <f t="shared" si="25"/>
        <v>52931.154251265376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1513.3019999605231</v>
      </c>
      <c r="AW21">
        <f t="shared" si="29"/>
        <v>36.456496702631718</v>
      </c>
      <c r="AX21" t="e">
        <f t="shared" si="30"/>
        <v>#DIV/0!</v>
      </c>
      <c r="AY21">
        <f t="shared" si="31"/>
        <v>2.4090694853758698E-2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1800.14</v>
      </c>
      <c r="CU21">
        <f t="shared" si="43"/>
        <v>1513.3019999605231</v>
      </c>
      <c r="CV21">
        <f t="shared" si="44"/>
        <v>0.84065794880427247</v>
      </c>
      <c r="CW21">
        <f t="shared" si="45"/>
        <v>0.16086984119224587</v>
      </c>
      <c r="CX21">
        <v>6</v>
      </c>
      <c r="CY21">
        <v>0.5</v>
      </c>
      <c r="CZ21" t="s">
        <v>408</v>
      </c>
      <c r="DA21">
        <v>2</v>
      </c>
      <c r="DB21">
        <v>1678913642.5</v>
      </c>
      <c r="DC21">
        <v>399.988</v>
      </c>
      <c r="DD21">
        <v>446.13</v>
      </c>
      <c r="DE21">
        <v>18.836500000000001</v>
      </c>
      <c r="DF21">
        <v>12.9406</v>
      </c>
      <c r="DG21">
        <v>402.24799999999999</v>
      </c>
      <c r="DH21">
        <v>18.495799999999999</v>
      </c>
      <c r="DI21">
        <v>500.10700000000003</v>
      </c>
      <c r="DJ21">
        <v>99.520200000000003</v>
      </c>
      <c r="DK21">
        <v>9.9984000000000003E-2</v>
      </c>
      <c r="DL21">
        <v>25.077300000000001</v>
      </c>
      <c r="DM21">
        <v>24.994599999999998</v>
      </c>
      <c r="DN21">
        <v>999.9</v>
      </c>
      <c r="DO21">
        <v>0</v>
      </c>
      <c r="DP21">
        <v>0</v>
      </c>
      <c r="DQ21">
        <v>9993.75</v>
      </c>
      <c r="DR21">
        <v>0</v>
      </c>
      <c r="DS21">
        <v>1.5289399999999999E-3</v>
      </c>
      <c r="DT21">
        <v>-46.142200000000003</v>
      </c>
      <c r="DU21">
        <v>407.66699999999997</v>
      </c>
      <c r="DV21">
        <v>451.97899999999998</v>
      </c>
      <c r="DW21">
        <v>5.8959099999999998</v>
      </c>
      <c r="DX21">
        <v>446.13</v>
      </c>
      <c r="DY21">
        <v>12.9406</v>
      </c>
      <c r="DZ21">
        <v>1.87462</v>
      </c>
      <c r="EA21">
        <v>1.2878499999999999</v>
      </c>
      <c r="EB21">
        <v>16.423300000000001</v>
      </c>
      <c r="EC21">
        <v>10.6579</v>
      </c>
      <c r="ED21">
        <v>1800.14</v>
      </c>
      <c r="EE21">
        <v>0.97800699999999996</v>
      </c>
      <c r="EF21">
        <v>2.19933E-2</v>
      </c>
      <c r="EG21">
        <v>0</v>
      </c>
      <c r="EH21">
        <v>1019.25</v>
      </c>
      <c r="EI21">
        <v>5.0000600000000004</v>
      </c>
      <c r="EJ21">
        <v>16694.8</v>
      </c>
      <c r="EK21">
        <v>16015.1</v>
      </c>
      <c r="EL21">
        <v>43.875</v>
      </c>
      <c r="EM21">
        <v>45.5</v>
      </c>
      <c r="EN21">
        <v>44.686999999999998</v>
      </c>
      <c r="EO21">
        <v>44.561999999999998</v>
      </c>
      <c r="EP21">
        <v>45.561999999999998</v>
      </c>
      <c r="EQ21">
        <v>1755.66</v>
      </c>
      <c r="ER21">
        <v>39.479999999999997</v>
      </c>
      <c r="ES21">
        <v>0</v>
      </c>
      <c r="ET21">
        <v>1678913643</v>
      </c>
      <c r="EU21">
        <v>0</v>
      </c>
      <c r="EV21">
        <v>1019.330769230769</v>
      </c>
      <c r="EW21">
        <v>-0.81846153411593947</v>
      </c>
      <c r="EX21">
        <v>-10.19829064502551</v>
      </c>
      <c r="EY21">
        <v>16695.642307692298</v>
      </c>
      <c r="EZ21">
        <v>15</v>
      </c>
      <c r="FA21">
        <v>1678910009.5</v>
      </c>
      <c r="FB21" t="s">
        <v>409</v>
      </c>
      <c r="FC21">
        <v>1678909988</v>
      </c>
      <c r="FD21">
        <v>1678910009.5</v>
      </c>
      <c r="FE21">
        <v>9</v>
      </c>
      <c r="FF21">
        <v>0.14000000000000001</v>
      </c>
      <c r="FG21">
        <v>4.4999999999999998E-2</v>
      </c>
      <c r="FH21">
        <v>-2.3849999999999998</v>
      </c>
      <c r="FI21">
        <v>-0.11799999999999999</v>
      </c>
      <c r="FJ21">
        <v>442</v>
      </c>
      <c r="FK21">
        <v>10</v>
      </c>
      <c r="FL21">
        <v>0.06</v>
      </c>
      <c r="FM21">
        <v>0.02</v>
      </c>
      <c r="FN21">
        <v>-46.124375000000001</v>
      </c>
      <c r="FO21">
        <v>9.0130581613572527E-2</v>
      </c>
      <c r="FP21">
        <v>3.9954704040951132E-2</v>
      </c>
      <c r="FQ21">
        <v>-1</v>
      </c>
      <c r="FR21">
        <v>5.8884270000000001</v>
      </c>
      <c r="FS21">
        <v>6.2681425891180184E-2</v>
      </c>
      <c r="FT21">
        <v>7.1419283810467303E-3</v>
      </c>
      <c r="FU21">
        <v>-1</v>
      </c>
      <c r="FV21">
        <v>0</v>
      </c>
      <c r="FW21">
        <v>0</v>
      </c>
      <c r="FX21" t="s">
        <v>410</v>
      </c>
      <c r="FY21">
        <v>2.9356300000000002</v>
      </c>
      <c r="FZ21">
        <v>2.8289399999999998</v>
      </c>
      <c r="GA21">
        <v>0.101856</v>
      </c>
      <c r="GB21">
        <v>0.10854800000000001</v>
      </c>
      <c r="GC21">
        <v>0.101156</v>
      </c>
      <c r="GD21">
        <v>7.5566900000000006E-2</v>
      </c>
      <c r="GE21">
        <v>24026.9</v>
      </c>
      <c r="GF21">
        <v>25486.799999999999</v>
      </c>
      <c r="GG21">
        <v>24588.1</v>
      </c>
      <c r="GH21">
        <v>27872</v>
      </c>
      <c r="GI21">
        <v>29414.799999999999</v>
      </c>
      <c r="GJ21">
        <v>37507</v>
      </c>
      <c r="GK21">
        <v>33685</v>
      </c>
      <c r="GL21">
        <v>42833.599999999999</v>
      </c>
      <c r="GM21">
        <v>1.8491500000000001</v>
      </c>
      <c r="GN21">
        <v>1.8141499999999999</v>
      </c>
      <c r="GO21">
        <v>0.12982299999999999</v>
      </c>
      <c r="GP21">
        <v>0</v>
      </c>
      <c r="GQ21">
        <v>22.860700000000001</v>
      </c>
      <c r="GR21">
        <v>999.9</v>
      </c>
      <c r="GS21">
        <v>36.6</v>
      </c>
      <c r="GT21">
        <v>29.8</v>
      </c>
      <c r="GU21">
        <v>15.4887</v>
      </c>
      <c r="GV21">
        <v>62.284300000000002</v>
      </c>
      <c r="GW21">
        <v>28.072900000000001</v>
      </c>
      <c r="GX21">
        <v>1</v>
      </c>
      <c r="GY21">
        <v>-0.17388999999999999</v>
      </c>
      <c r="GZ21">
        <v>0.84775599999999995</v>
      </c>
      <c r="HA21">
        <v>20.2239</v>
      </c>
      <c r="HB21">
        <v>5.22912</v>
      </c>
      <c r="HC21">
        <v>11.9885</v>
      </c>
      <c r="HD21">
        <v>4.9956500000000004</v>
      </c>
      <c r="HE21">
        <v>3.29155</v>
      </c>
      <c r="HF21">
        <v>6451.6</v>
      </c>
      <c r="HG21">
        <v>9999</v>
      </c>
      <c r="HH21">
        <v>9999</v>
      </c>
      <c r="HI21">
        <v>128.4</v>
      </c>
      <c r="HJ21">
        <v>1.8782000000000001</v>
      </c>
      <c r="HK21">
        <v>1.8741000000000001</v>
      </c>
      <c r="HL21">
        <v>1.8705700000000001</v>
      </c>
      <c r="HM21">
        <v>1.8725499999999999</v>
      </c>
      <c r="HN21">
        <v>1.8779300000000001</v>
      </c>
      <c r="HO21">
        <v>1.8742399999999999</v>
      </c>
      <c r="HP21">
        <v>1.87198</v>
      </c>
      <c r="HQ21">
        <v>1.8708800000000001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-2.2599999999999998</v>
      </c>
      <c r="IF21">
        <v>0.3407</v>
      </c>
      <c r="IG21">
        <v>-0.89522712029667906</v>
      </c>
      <c r="IH21">
        <v>-3.8409413047910609E-3</v>
      </c>
      <c r="II21">
        <v>1.222025474305011E-6</v>
      </c>
      <c r="IJ21">
        <v>-2.7416089085140852E-10</v>
      </c>
      <c r="IK21">
        <v>-5.7781262457483613E-2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60.9</v>
      </c>
      <c r="IT21">
        <v>60.5</v>
      </c>
      <c r="IU21">
        <v>1.0815399999999999</v>
      </c>
      <c r="IV21">
        <v>2.5097700000000001</v>
      </c>
      <c r="IW21">
        <v>1.4465300000000001</v>
      </c>
      <c r="IX21">
        <v>2.2949199999999998</v>
      </c>
      <c r="IY21">
        <v>1.64673</v>
      </c>
      <c r="IZ21">
        <v>2.4340799999999998</v>
      </c>
      <c r="JA21">
        <v>33.423200000000001</v>
      </c>
      <c r="JB21">
        <v>23.956199999999999</v>
      </c>
      <c r="JC21">
        <v>18</v>
      </c>
      <c r="JD21">
        <v>367.05599999999998</v>
      </c>
      <c r="JE21">
        <v>421.79599999999999</v>
      </c>
      <c r="JF21">
        <v>21.680099999999999</v>
      </c>
      <c r="JG21">
        <v>25.083500000000001</v>
      </c>
      <c r="JH21">
        <v>29.999700000000001</v>
      </c>
      <c r="JI21">
        <v>25.2925</v>
      </c>
      <c r="JJ21">
        <v>25.312100000000001</v>
      </c>
      <c r="JK21">
        <v>21.668500000000002</v>
      </c>
      <c r="JL21">
        <v>25.979500000000002</v>
      </c>
      <c r="JM21">
        <v>63.722999999999999</v>
      </c>
      <c r="JN21">
        <v>21.6784</v>
      </c>
      <c r="JO21">
        <v>445.95299999999997</v>
      </c>
      <c r="JP21">
        <v>12.9444</v>
      </c>
      <c r="JQ21">
        <v>99.970600000000005</v>
      </c>
      <c r="JR21">
        <v>100.208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2023-03-15T20:55:34Z</dcterms:created>
  <dcterms:modified xsi:type="dcterms:W3CDTF">2023-03-16T23:52:15Z</dcterms:modified>
</cp:coreProperties>
</file>