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W21" i="1"/>
  <c r="P21" i="1"/>
  <c r="CW20" i="1"/>
  <c r="S20" i="1" s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Y19" i="1"/>
  <c r="W19" i="1" s="1"/>
  <c r="X19" i="1"/>
  <c r="P19" i="1"/>
  <c r="CW18" i="1"/>
  <c r="CV18" i="1"/>
  <c r="CT18" i="1"/>
  <c r="CU18" i="1" s="1"/>
  <c r="AV18" i="1" s="1"/>
  <c r="BI18" i="1"/>
  <c r="BH18" i="1"/>
  <c r="BA18" i="1"/>
  <c r="BD18" i="1" s="1"/>
  <c r="AZ18" i="1"/>
  <c r="AT18" i="1"/>
  <c r="AN18" i="1"/>
  <c r="AI18" i="1"/>
  <c r="AG18" i="1" s="1"/>
  <c r="Y18" i="1"/>
  <c r="X18" i="1"/>
  <c r="P18" i="1"/>
  <c r="CW17" i="1"/>
  <c r="CV17" i="1"/>
  <c r="CT17" i="1"/>
  <c r="CU17" i="1" s="1"/>
  <c r="AV17" i="1" s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/>
  <c r="P17" i="1"/>
  <c r="AH21" i="1" l="1"/>
  <c r="N21" i="1"/>
  <c r="K20" i="1"/>
  <c r="N20" i="1"/>
  <c r="K17" i="1"/>
  <c r="N17" i="1"/>
  <c r="W18" i="1"/>
  <c r="AX17" i="1"/>
  <c r="CU20" i="1"/>
  <c r="AV20" i="1" s="1"/>
  <c r="AX20" i="1" s="1"/>
  <c r="AX19" i="1"/>
  <c r="CU19" i="1"/>
  <c r="AV19" i="1" s="1"/>
  <c r="CU21" i="1"/>
  <c r="AV21" i="1" s="1"/>
  <c r="AX21" i="1" s="1"/>
  <c r="BE19" i="1"/>
  <c r="BF19" i="1"/>
  <c r="BJ19" i="1" s="1"/>
  <c r="BK19" i="1" s="1"/>
  <c r="BG19" i="1"/>
  <c r="I18" i="1"/>
  <c r="H18" i="1" s="1"/>
  <c r="N18" i="1"/>
  <c r="J18" i="1"/>
  <c r="AW18" i="1" s="1"/>
  <c r="AY18" i="1" s="1"/>
  <c r="AH18" i="1"/>
  <c r="K18" i="1"/>
  <c r="BG21" i="1"/>
  <c r="BF21" i="1"/>
  <c r="BJ21" i="1" s="1"/>
  <c r="BK21" i="1" s="1"/>
  <c r="BE21" i="1"/>
  <c r="AX18" i="1"/>
  <c r="BG18" i="1"/>
  <c r="BF18" i="1"/>
  <c r="BJ18" i="1" s="1"/>
  <c r="BK18" i="1" s="1"/>
  <c r="BE18" i="1"/>
  <c r="BG17" i="1"/>
  <c r="BF17" i="1"/>
  <c r="BJ17" i="1" s="1"/>
  <c r="BK17" i="1" s="1"/>
  <c r="BE17" i="1"/>
  <c r="I19" i="1"/>
  <c r="H19" i="1" s="1"/>
  <c r="K19" i="1"/>
  <c r="AH19" i="1"/>
  <c r="J19" i="1"/>
  <c r="AW19" i="1" s="1"/>
  <c r="AY19" i="1" s="1"/>
  <c r="N19" i="1"/>
  <c r="BE20" i="1"/>
  <c r="BG20" i="1"/>
  <c r="BF20" i="1"/>
  <c r="BJ20" i="1" s="1"/>
  <c r="BK20" i="1" s="1"/>
  <c r="I17" i="1"/>
  <c r="H17" i="1" s="1"/>
  <c r="S18" i="1"/>
  <c r="I21" i="1"/>
  <c r="H21" i="1" s="1"/>
  <c r="AH17" i="1"/>
  <c r="J17" i="1"/>
  <c r="AW17" i="1" s="1"/>
  <c r="AY17" i="1" s="1"/>
  <c r="AH20" i="1"/>
  <c r="J21" i="1"/>
  <c r="AW21" i="1" s="1"/>
  <c r="AY21" i="1" s="1"/>
  <c r="S17" i="1"/>
  <c r="I20" i="1"/>
  <c r="H20" i="1" s="1"/>
  <c r="K21" i="1"/>
  <c r="J20" i="1"/>
  <c r="AW20" i="1" s="1"/>
  <c r="AY20" i="1" s="1"/>
  <c r="S19" i="1"/>
  <c r="AA20" i="1" l="1"/>
  <c r="T17" i="1"/>
  <c r="U17" i="1" s="1"/>
  <c r="Q17" i="1" s="1"/>
  <c r="O17" i="1" s="1"/>
  <c r="R17" i="1" s="1"/>
  <c r="L17" i="1" s="1"/>
  <c r="M17" i="1" s="1"/>
  <c r="AA19" i="1"/>
  <c r="T19" i="1"/>
  <c r="U19" i="1" s="1"/>
  <c r="Q19" i="1" s="1"/>
  <c r="O19" i="1" s="1"/>
  <c r="R19" i="1" s="1"/>
  <c r="L19" i="1" s="1"/>
  <c r="M19" i="1" s="1"/>
  <c r="T20" i="1"/>
  <c r="U20" i="1" s="1"/>
  <c r="T21" i="1"/>
  <c r="U21" i="1" s="1"/>
  <c r="Q21" i="1" s="1"/>
  <c r="O21" i="1" s="1"/>
  <c r="R21" i="1" s="1"/>
  <c r="L21" i="1" s="1"/>
  <c r="M21" i="1" s="1"/>
  <c r="AA21" i="1"/>
  <c r="T18" i="1"/>
  <c r="U18" i="1" s="1"/>
  <c r="Q18" i="1"/>
  <c r="O18" i="1" s="1"/>
  <c r="R18" i="1" s="1"/>
  <c r="L18" i="1" s="1"/>
  <c r="M18" i="1" s="1"/>
  <c r="AA18" i="1"/>
  <c r="AA17" i="1"/>
  <c r="V18" i="1" l="1"/>
  <c r="Z18" i="1" s="1"/>
  <c r="AC18" i="1"/>
  <c r="AB18" i="1"/>
  <c r="AC17" i="1"/>
  <c r="V17" i="1"/>
  <c r="Z17" i="1" s="1"/>
  <c r="AB17" i="1"/>
  <c r="AC20" i="1"/>
  <c r="V20" i="1"/>
  <c r="Z20" i="1" s="1"/>
  <c r="AB20" i="1"/>
  <c r="AC21" i="1"/>
  <c r="V21" i="1"/>
  <c r="Z21" i="1" s="1"/>
  <c r="AB21" i="1"/>
  <c r="V19" i="1"/>
  <c r="Z19" i="1" s="1"/>
  <c r="AB19" i="1"/>
  <c r="AC19" i="1"/>
  <c r="Q20" i="1"/>
  <c r="O20" i="1" s="1"/>
  <c r="R20" i="1" s="1"/>
  <c r="L20" i="1" s="1"/>
  <c r="M20" i="1" s="1"/>
  <c r="AD17" i="1" l="1"/>
  <c r="AD19" i="1"/>
  <c r="AD21" i="1"/>
  <c r="AD20" i="1"/>
  <c r="AD18" i="1"/>
</calcChain>
</file>

<file path=xl/sharedStrings.xml><?xml version="1.0" encoding="utf-8"?>
<sst xmlns="http://schemas.openxmlformats.org/spreadsheetml/2006/main" count="915" uniqueCount="424">
  <si>
    <t>File opened</t>
  </si>
  <si>
    <t>2023-03-15 10:52:17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</si>
  <si>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</si>
  <si>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</si>
  <si>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</si>
  <si>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</si>
  <si>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</si>
  <si>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</si>
  <si>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</si>
  <si>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</si>
  <si>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</si>
  <si>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</si>
  <si>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</si>
  <si>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</si>
  <si>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</si>
  <si>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</si>
  <si>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</si>
  <si>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</si>
  <si>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</si>
  <si>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</si>
  <si>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</si>
  <si>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</si>
  <si>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</si>
  <si>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</si>
  <si>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</si>
  <si>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</si>
  <si>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</si>
  <si>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10:52:17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</si>
  <si>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</si>
  <si>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</si>
  <si>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</si>
  <si>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</si>
  <si>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</si>
  <si>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</si>
  <si>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</si>
  <si>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</si>
  <si>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</si>
  <si>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</si>
  <si>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</si>
  <si>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</si>
  <si>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</si>
  <si>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</si>
  <si>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</si>
  <si>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</si>
  <si>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</si>
  <si>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</si>
  <si>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</si>
  <si>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</si>
  <si>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</si>
  <si>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</si>
  <si>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</si>
  <si>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</si>
  <si>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</si>
  <si>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</si>
  <si>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</si>
  <si>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</si>
  <si>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</si>
  <si>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</si>
  <si>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</si>
  <si>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</si>
  <si>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</si>
  <si>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</si>
  <si>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</si>
  <si>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</si>
  <si>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</si>
  <si>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</si>
  <si>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</si>
  <si>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</si>
  <si>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</si>
  <si>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</si>
  <si>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</si>
  <si>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</si>
  <si>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</si>
  <si>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</si>
  <si>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</si>
  <si>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</si>
  <si>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</si>
  <si>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</si>
  <si>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</si>
  <si>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</si>
  <si>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</si>
  <si>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1.39403 84.8892 367.418 603.963 848.844 1031.92 1233.23 1376.87</t>
  </si>
  <si>
    <t>Fs_true</t>
  </si>
  <si>
    <t>0.399839 101.689 401.398 601.017 800.226 1000.04 1200.36 1400.7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</si>
  <si>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</si>
  <si>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</si>
  <si>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</si>
  <si>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</si>
  <si>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</si>
  <si>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</si>
  <si>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</si>
  <si>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</si>
  <si>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</si>
  <si>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</si>
  <si>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</si>
  <si>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</si>
  <si>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</si>
  <si>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</si>
  <si>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</si>
  <si>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</si>
  <si>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</si>
  <si>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</si>
  <si>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</si>
  <si>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</si>
  <si>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</si>
  <si>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</si>
  <si>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</si>
  <si>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</si>
  <si>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</si>
  <si>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</si>
  <si>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</si>
  <si>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</si>
  <si>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</si>
  <si>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</si>
  <si>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</si>
  <si>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</si>
  <si>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</si>
  <si>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</si>
  <si>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</si>
  <si>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</si>
  <si>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</si>
  <si>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</si>
  <si>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</si>
  <si>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</si>
  <si>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</si>
  <si>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</si>
  <si>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</si>
  <si>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</si>
  <si>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</si>
  <si>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</si>
  <si>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</si>
  <si>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</si>
  <si>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</si>
  <si>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</si>
  <si>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</si>
  <si>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</si>
  <si>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</si>
  <si>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</si>
  <si>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</si>
  <si>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</si>
  <si>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</si>
  <si>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</si>
  <si>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</si>
  <si>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</si>
  <si>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</si>
  <si>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</si>
  <si>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</si>
  <si>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</si>
  <si>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</si>
  <si>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</si>
  <si>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</si>
  <si>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</si>
  <si>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</si>
  <si>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</si>
  <si>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</si>
  <si>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</si>
  <si>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</si>
  <si>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</si>
  <si>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</si>
  <si>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</si>
  <si>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</si>
  <si>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</si>
  <si>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</si>
  <si>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</si>
  <si>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</si>
  <si>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</si>
  <si>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</si>
  <si>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</si>
  <si>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</si>
  <si>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</si>
  <si>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</si>
  <si>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</si>
  <si>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</si>
  <si>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</si>
  <si>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</si>
  <si>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</si>
  <si>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</si>
  <si>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</si>
  <si>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</si>
  <si>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</si>
  <si>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</si>
  <si>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</si>
  <si>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</si>
  <si>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</si>
  <si>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</si>
  <si>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</si>
  <si>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</si>
  <si>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</si>
  <si>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</si>
  <si>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</si>
  <si>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</si>
  <si>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</si>
  <si>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</si>
  <si>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</si>
  <si>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</si>
  <si>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</si>
  <si>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</si>
  <si>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</si>
  <si>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</si>
  <si>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</si>
  <si>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</si>
  <si>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</si>
  <si>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</si>
  <si>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</si>
  <si>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</si>
  <si>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</si>
  <si>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</si>
  <si>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</si>
  <si>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</si>
  <si>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</si>
  <si>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</si>
  <si>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</si>
  <si>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</si>
  <si>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</si>
  <si>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</si>
  <si>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</si>
  <si>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</si>
  <si>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</si>
  <si>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</si>
  <si>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</si>
  <si>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</si>
  <si>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</si>
  <si>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</si>
  <si>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</si>
  <si>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</si>
  <si>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</si>
  <si>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</si>
  <si>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</si>
  <si>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</si>
  <si>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</si>
  <si>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</si>
  <si>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</si>
  <si>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</si>
  <si>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</si>
  <si>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</si>
  <si>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</si>
  <si>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</si>
  <si>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</si>
  <si>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</si>
  <si>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</si>
  <si>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</si>
  <si>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</si>
  <si>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</si>
  <si>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</si>
  <si>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</si>
  <si>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</si>
  <si>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</si>
  <si>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</si>
  <si>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</si>
  <si>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</si>
  <si>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</si>
  <si>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</si>
  <si>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</si>
  <si>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</si>
  <si>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</si>
  <si>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</si>
  <si>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</si>
  <si>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</si>
  <si>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</si>
  <si>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</si>
  <si>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</si>
  <si>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</si>
  <si>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</si>
  <si>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</si>
  <si>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</si>
  <si>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</si>
  <si>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</si>
  <si>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</si>
  <si>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</si>
  <si>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</si>
  <si>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</si>
  <si>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</si>
  <si>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</si>
  <si>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</si>
  <si>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</si>
  <si>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</si>
  <si>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</si>
  <si>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</si>
  <si>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</si>
  <si>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</si>
  <si>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</si>
  <si>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</si>
  <si>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</si>
  <si>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</si>
  <si>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</si>
  <si>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</si>
  <si>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</si>
  <si>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</si>
  <si>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</si>
  <si>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</si>
  <si>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</si>
  <si>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</si>
  <si>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</si>
  <si>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</si>
  <si>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</si>
  <si>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</si>
  <si>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</si>
  <si>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</si>
  <si>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</si>
  <si>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</si>
  <si>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</si>
  <si>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</si>
  <si>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</si>
  <si>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</si>
  <si>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</si>
  <si>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</si>
  <si>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</si>
  <si>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</si>
  <si>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</si>
  <si>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</si>
  <si>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</si>
  <si>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</si>
  <si>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</si>
  <si>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</si>
  <si>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</si>
  <si>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</si>
  <si>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</si>
  <si>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</si>
  <si>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</si>
  <si>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</si>
  <si>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</si>
  <si>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</si>
  <si>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</si>
  <si>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</si>
  <si>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</si>
  <si>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</si>
  <si>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</si>
  <si>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</si>
  <si>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</si>
  <si>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</si>
  <si>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</si>
  <si>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</si>
  <si>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</si>
  <si>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</si>
  <si>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</si>
  <si>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</si>
  <si>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</si>
  <si>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</si>
  <si>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</si>
  <si>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</si>
  <si>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</si>
  <si>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</si>
  <si>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</si>
  <si>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</si>
  <si>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</si>
  <si>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</si>
  <si>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</si>
  <si>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</si>
  <si>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</si>
  <si>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</si>
  <si>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</si>
  <si>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</si>
  <si>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</si>
  <si>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</si>
  <si>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</si>
  <si>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</si>
  <si>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</si>
  <si>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</si>
  <si>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</si>
  <si>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</si>
  <si>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</si>
  <si>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</si>
  <si>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</si>
  <si>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</si>
  <si>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</si>
  <si>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</si>
  <si>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</si>
  <si>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</si>
  <si>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</si>
  <si>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</si>
  <si>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</si>
  <si>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</si>
  <si>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</si>
  <si>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</si>
  <si>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</si>
  <si>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</si>
  <si>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</si>
  <si>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</si>
  <si>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</si>
  <si>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</si>
  <si>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</si>
  <si>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</si>
  <si>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</si>
  <si>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</si>
  <si>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</si>
  <si>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</si>
  <si>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</si>
  <si>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</si>
  <si>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</si>
  <si>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</si>
  <si>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</si>
  <si>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</si>
  <si>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</si>
  <si>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</si>
  <si>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</si>
  <si>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</si>
  <si>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</si>
  <si>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</si>
  <si>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</si>
  <si>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</si>
  <si>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</si>
  <si>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</si>
  <si>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</si>
  <si>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</si>
  <si>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</si>
  <si>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</si>
  <si>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</si>
  <si>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</si>
  <si>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</si>
  <si>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10:55:04</t>
  </si>
  <si>
    <t>0/0</t>
  </si>
  <si>
    <t>00000000</t>
  </si>
  <si>
    <t>iiiiiiii</t>
  </si>
  <si>
    <t>off</t>
  </si>
  <si>
    <t>20230315 11:33:03</t>
  </si>
  <si>
    <t>11:33:03</t>
  </si>
  <si>
    <t>20230315 11:36:03</t>
  </si>
  <si>
    <t>11:36:03</t>
  </si>
  <si>
    <t>20230315 11:39:03</t>
  </si>
  <si>
    <t>11:39:03</t>
  </si>
  <si>
    <t>20230315 11:42:03</t>
  </si>
  <si>
    <t>11:42:03</t>
  </si>
  <si>
    <t>20230315 11:45:03</t>
  </si>
  <si>
    <t>11:45:03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</si>
</sst>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6</v>
      </c>
      <c r="B17">
        <v>1678897983.0999999</v>
      </c>
      <c r="C17">
        <v>900.09999990463257</v>
      </c>
      <c r="D17" t="s">
        <v>414</v>
      </c>
      <c r="E17" t="s">
        <v>415</v>
      </c>
      <c r="F17" t="s">
        <v>406</v>
      </c>
      <c r="G17">
        <v>1678897983.0999999</v>
      </c>
      <c r="H17">
        <f t="shared" ref="H17:H21" si="0">(I17)/1000</f>
        <v>7.3771794044635913E-3</v>
      </c>
      <c r="I17">
        <f t="shared" ref="I17:I21" si="1">1000*DI17*AG17*(DE17-DF17)/(100*CX17*(1000-AG17*DE17))</f>
        <v>7.3771794044635914</v>
      </c>
      <c r="J17">
        <f t="shared" ref="J17:J21" si="2">DI17*AG17*(DD17-DC17*(1000-AG17*DF17)/(1000-AG17*DE17))/(100*CX17)</f>
        <v>34.313480828466112</v>
      </c>
      <c r="K17">
        <f t="shared" ref="K17:K21" si="3">DC17 - IF(AG17&gt;1, J17*CX17*100/(AI17*DQ17), 0)</f>
        <v>399.94099999999997</v>
      </c>
      <c r="L17">
        <f t="shared" ref="L17:L21" si="4">((R17-H17/2)*K17-J17)/(R17+H17/2)</f>
        <v>295.9765762097241</v>
      </c>
      <c r="M17">
        <f t="shared" ref="M17:M21" si="5">L17*(DJ17+DK17)/1000</f>
        <v>29.595901887922334</v>
      </c>
      <c r="N17">
        <f t="shared" ref="N17:N21" si="6">(DC17 - IF(AG17&gt;1, J17*CX17*100/(AI17*DQ17), 0))*(DJ17+DK17)/1000</f>
        <v>39.991727549987999</v>
      </c>
      <c r="O17">
        <f t="shared" ref="O17:O21" si="7">2/((1/Q17-1/P17)+SIGN(Q17)*SQRT((1/Q17-1/P17)*(1/Q17-1/P17) + 4*CY17/((CY17+1)*(CY17+1))*(2*1/Q17*1/P17-1/P17*1/P17)))</f>
        <v>0.62481938253247871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2.9253877623726385</v>
      </c>
      <c r="Q17">
        <f t="shared" ref="Q17:Q21" si="9">H17*(1000-(1000*0.61365*EXP(17.502*U17/(240.97+U17))/(DJ17+DK17)+DE17)/2)/(1000*0.61365*EXP(17.502*U17/(240.97+U17))/(DJ17+DK17)-DE17)</f>
        <v>0.55905761180567237</v>
      </c>
      <c r="R17">
        <f t="shared" ref="R17:R21" si="10">1/((CY17+1)/(O17/1.6)+1/(P17/1.37)) + CY17/((CY17+1)/(O17/1.6) + CY17/(P17/1.37))</f>
        <v>0.3547409189519784</v>
      </c>
      <c r="S17">
        <f t="shared" ref="S17:S21" si="11">(CT17*CW17)</f>
        <v>289.56008692378259</v>
      </c>
      <c r="T17">
        <f t="shared" ref="T17:T21" si="12">(DL17+(S17+2*0.95*0.0000000567*(((DL17+$B$7)+273)^4-(DL17+273)^4)-44100*H17)/(1.84*29.3*P17+8*0.95*0.0000000567*(DL17+273)^3))</f>
        <v>25.238533723549132</v>
      </c>
      <c r="U17">
        <f t="shared" ref="U17:U21" si="13">($C$7*DM17+$D$7*DN17+$E$7*T17)</f>
        <v>24.972300000000001</v>
      </c>
      <c r="V17">
        <f t="shared" ref="V17:V21" si="14">0.61365*EXP(17.502*U17/(240.97+U17))</f>
        <v>3.1744303026830898</v>
      </c>
      <c r="W17">
        <f t="shared" ref="W17:W21" si="15">(X17/Y17*100)</f>
        <v>57.818232686729786</v>
      </c>
      <c r="X17">
        <f t="shared" ref="X17:X21" si="16">DE17*(DJ17+DK17)/1000</f>
        <v>1.888337977146</v>
      </c>
      <c r="Y17">
        <f t="shared" ref="Y17:Y21" si="17">0.61365*EXP(17.502*DL17/(240.97+DL17))</f>
        <v>3.2659904832743254</v>
      </c>
      <c r="Z17">
        <f t="shared" ref="Z17:Z21" si="18">(V17-DE17*(DJ17+DK17)/1000)</f>
        <v>1.2860923255370897</v>
      </c>
      <c r="AA17">
        <f t="shared" ref="AA17:AA21" si="19">(-H17*44100)</f>
        <v>-325.33361173684438</v>
      </c>
      <c r="AB17">
        <f t="shared" ref="AB17:AB21" si="20">2*29.3*P17*0.92*(DL17-U17)</f>
        <v>75.339741360012397</v>
      </c>
      <c r="AC17">
        <f t="shared" ref="AC17:AC21" si="21">2*0.95*0.0000000567*(((DL17+$B$7)+273)^4-(U17+273)^4)</f>
        <v>5.4591346158805223</v>
      </c>
      <c r="AD17">
        <f t="shared" ref="AD17:AD21" si="22">S17+AC17+AA17+AB17</f>
        <v>45.025351162831157</v>
      </c>
      <c r="AE17">
        <v>89</v>
      </c>
      <c r="AF17">
        <v>18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53028.621305619497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1513.1510999605093</v>
      </c>
      <c r="AW17">
        <f t="shared" ref="AW17:AW21" si="29">J17</f>
        <v>34.313480828466112</v>
      </c>
      <c r="AX17" t="e">
        <f t="shared" ref="AX17:AX21" si="30">AT17*AU17*AV17</f>
        <v>#DIV/0!</v>
      </c>
      <c r="AY17">
        <f t="shared" ref="AY17:AY21" si="31">(AW17-AO17)/AV17</f>
        <v>2.2676836985653075E-2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1799.96</v>
      </c>
      <c r="CU17">
        <f t="shared" ref="CU17:CU21" si="43">CT17*CV17</f>
        <v>1513.1510999605093</v>
      </c>
      <c r="CV17">
        <f t="shared" ref="CV17:CV21" si="44">($B$11*$D$9+$C$11*$D$9+$F$11*((EQ17+EI17)/MAX(EQ17+EI17+ER17, 0.1)*$I$9+ER17/MAX(EQ17+EI17+ER17, 0.1)*$J$9))/($B$11+$C$11+$F$11)</f>
        <v>0.8406581812709778</v>
      </c>
      <c r="CW17">
        <f t="shared" ref="CW17:CW21" si="45">($B$11*$K$9+$C$11*$K$9+$F$11*((EQ17+EI17)/MAX(EQ17+EI17+ER17, 0.1)*$P$9+ER17/MAX(EQ17+EI17+ER17, 0.1)*$Q$9))/($B$11+$C$11+$F$11)</f>
        <v>0.16087028985298707</v>
      </c>
      <c r="CX17">
        <v>6</v>
      </c>
      <c r="CY17">
        <v>0.5</v>
      </c>
      <c r="CZ17" t="s">
        <v>408</v>
      </c>
      <c r="DA17">
        <v>2</v>
      </c>
      <c r="DB17">
        <v>1678897983.0999999</v>
      </c>
      <c r="DC17">
        <v>399.94099999999997</v>
      </c>
      <c r="DD17">
        <v>444.64</v>
      </c>
      <c r="DE17">
        <v>18.884499999999999</v>
      </c>
      <c r="DF17">
        <v>10.202500000000001</v>
      </c>
      <c r="DG17">
        <v>402.47399999999999</v>
      </c>
      <c r="DH17">
        <v>18.5931</v>
      </c>
      <c r="DI17">
        <v>500.19799999999998</v>
      </c>
      <c r="DJ17">
        <v>99.894000000000005</v>
      </c>
      <c r="DK17">
        <v>0.100068</v>
      </c>
      <c r="DL17">
        <v>25.45</v>
      </c>
      <c r="DM17">
        <v>24.972300000000001</v>
      </c>
      <c r="DN17">
        <v>999.9</v>
      </c>
      <c r="DO17">
        <v>0</v>
      </c>
      <c r="DP17">
        <v>0</v>
      </c>
      <c r="DQ17">
        <v>9986.8799999999992</v>
      </c>
      <c r="DR17">
        <v>0</v>
      </c>
      <c r="DS17">
        <v>1.91117E-3</v>
      </c>
      <c r="DT17">
        <v>-44.698999999999998</v>
      </c>
      <c r="DU17">
        <v>407.63900000000001</v>
      </c>
      <c r="DV17">
        <v>449.22300000000001</v>
      </c>
      <c r="DW17">
        <v>8.6820000000000004</v>
      </c>
      <c r="DX17">
        <v>444.64</v>
      </c>
      <c r="DY17">
        <v>10.202500000000001</v>
      </c>
      <c r="DZ17">
        <v>1.88645</v>
      </c>
      <c r="EA17">
        <v>1.0191699999999999</v>
      </c>
      <c r="EB17">
        <v>16.522099999999998</v>
      </c>
      <c r="EC17">
        <v>7.1933400000000001</v>
      </c>
      <c r="ED17">
        <v>1799.96</v>
      </c>
      <c r="EE17">
        <v>0.97799999999999998</v>
      </c>
      <c r="EF17">
        <v>2.1999999999999999E-2</v>
      </c>
      <c r="EG17">
        <v>0</v>
      </c>
      <c r="EH17">
        <v>1124.23</v>
      </c>
      <c r="EI17">
        <v>5.0000600000000004</v>
      </c>
      <c r="EJ17">
        <v>18596.599999999999</v>
      </c>
      <c r="EK17">
        <v>16013.5</v>
      </c>
      <c r="EL17">
        <v>45.875</v>
      </c>
      <c r="EM17">
        <v>47.25</v>
      </c>
      <c r="EN17">
        <v>46.561999999999998</v>
      </c>
      <c r="EO17">
        <v>46.436999999999998</v>
      </c>
      <c r="EP17">
        <v>47.375</v>
      </c>
      <c r="EQ17">
        <v>1755.47</v>
      </c>
      <c r="ER17">
        <v>39.49</v>
      </c>
      <c r="ES17">
        <v>0</v>
      </c>
      <c r="ET17">
        <v>1678897983.5999999</v>
      </c>
      <c r="EU17">
        <v>0</v>
      </c>
      <c r="EV17">
        <v>1124.0999999999999</v>
      </c>
      <c r="EW17">
        <v>1.619230756756229</v>
      </c>
      <c r="EX17">
        <v>27.853846212064759</v>
      </c>
      <c r="EY17">
        <v>18592.655999999999</v>
      </c>
      <c r="EZ17">
        <v>15</v>
      </c>
      <c r="FA17">
        <v>1678895704.0999999</v>
      </c>
      <c r="FB17" t="s">
        <v>409</v>
      </c>
      <c r="FC17">
        <v>1678895693.5999999</v>
      </c>
      <c r="FD17">
        <v>1678895704.0999999</v>
      </c>
      <c r="FE17">
        <v>5</v>
      </c>
      <c r="FF17">
        <v>0.19600000000000001</v>
      </c>
      <c r="FG17">
        <v>2E-3</v>
      </c>
      <c r="FH17">
        <v>-2.65</v>
      </c>
      <c r="FI17">
        <v>-0.152</v>
      </c>
      <c r="FJ17">
        <v>439</v>
      </c>
      <c r="FK17">
        <v>1</v>
      </c>
      <c r="FL17">
        <v>0.08</v>
      </c>
      <c r="FM17">
        <v>0.03</v>
      </c>
      <c r="FN17">
        <v>-44.683824390243899</v>
      </c>
      <c r="FO17">
        <v>0.39475400696867857</v>
      </c>
      <c r="FP17">
        <v>5.914934706972319E-2</v>
      </c>
      <c r="FQ17">
        <v>-1</v>
      </c>
      <c r="FR17">
        <v>8.6972951219512211</v>
      </c>
      <c r="FS17">
        <v>-5.6326829268282343E-2</v>
      </c>
      <c r="FT17">
        <v>6.7965332346364028E-3</v>
      </c>
      <c r="FU17">
        <v>-1</v>
      </c>
      <c r="FV17">
        <v>0</v>
      </c>
      <c r="FW17">
        <v>0</v>
      </c>
      <c r="FX17" t="s">
        <v>410</v>
      </c>
      <c r="FY17">
        <v>2.9326500000000002</v>
      </c>
      <c r="FZ17">
        <v>2.82897</v>
      </c>
      <c r="GA17">
        <v>0.101408</v>
      </c>
      <c r="GB17">
        <v>0.10774499999999999</v>
      </c>
      <c r="GC17">
        <v>0.101106</v>
      </c>
      <c r="GD17">
        <v>6.2960199999999994E-2</v>
      </c>
      <c r="GE17">
        <v>23895.599999999999</v>
      </c>
      <c r="GF17">
        <v>25342.6</v>
      </c>
      <c r="GG17">
        <v>24455.8</v>
      </c>
      <c r="GH17">
        <v>27706.2</v>
      </c>
      <c r="GI17">
        <v>29294</v>
      </c>
      <c r="GJ17">
        <v>37798.1</v>
      </c>
      <c r="GK17">
        <v>33529.9</v>
      </c>
      <c r="GL17">
        <v>42582.1</v>
      </c>
      <c r="GM17">
        <v>1.8312999999999999</v>
      </c>
      <c r="GN17">
        <v>1.7561</v>
      </c>
      <c r="GO17">
        <v>6.6660300000000006E-2</v>
      </c>
      <c r="GP17">
        <v>0</v>
      </c>
      <c r="GQ17">
        <v>23.877600000000001</v>
      </c>
      <c r="GR17">
        <v>999.9</v>
      </c>
      <c r="GS17">
        <v>30.6</v>
      </c>
      <c r="GT17">
        <v>30.2</v>
      </c>
      <c r="GU17">
        <v>13.200699999999999</v>
      </c>
      <c r="GV17">
        <v>62.134399999999999</v>
      </c>
      <c r="GW17">
        <v>27.203499999999998</v>
      </c>
      <c r="GX17">
        <v>1</v>
      </c>
      <c r="GY17">
        <v>0.10090399999999999</v>
      </c>
      <c r="GZ17">
        <v>2.5617399999999999</v>
      </c>
      <c r="HA17">
        <v>20.204599999999999</v>
      </c>
      <c r="HB17">
        <v>5.22403</v>
      </c>
      <c r="HC17">
        <v>11.992000000000001</v>
      </c>
      <c r="HD17">
        <v>4.9932499999999997</v>
      </c>
      <c r="HE17">
        <v>3.2902499999999999</v>
      </c>
      <c r="HF17">
        <v>6136.6</v>
      </c>
      <c r="HG17">
        <v>9999</v>
      </c>
      <c r="HH17">
        <v>9999</v>
      </c>
      <c r="HI17">
        <v>124.1</v>
      </c>
      <c r="HJ17">
        <v>1.8782000000000001</v>
      </c>
      <c r="HK17">
        <v>1.87408</v>
      </c>
      <c r="HL17">
        <v>1.8705700000000001</v>
      </c>
      <c r="HM17">
        <v>1.87256</v>
      </c>
      <c r="HN17">
        <v>1.8778999999999999</v>
      </c>
      <c r="HO17">
        <v>1.8742399999999999</v>
      </c>
      <c r="HP17">
        <v>1.8720399999999999</v>
      </c>
      <c r="HQ17">
        <v>1.8708800000000001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-2.5329999999999999</v>
      </c>
      <c r="IF17">
        <v>0.29139999999999999</v>
      </c>
      <c r="IG17">
        <v>-1.167944532397873</v>
      </c>
      <c r="IH17">
        <v>-3.8409413047910609E-3</v>
      </c>
      <c r="II17">
        <v>1.222025474305011E-6</v>
      </c>
      <c r="IJ17">
        <v>-2.7416089085140852E-10</v>
      </c>
      <c r="IK17">
        <v>-0.1141534056876307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38.200000000000003</v>
      </c>
      <c r="IT17">
        <v>38</v>
      </c>
      <c r="IU17">
        <v>1.07666</v>
      </c>
      <c r="IV17">
        <v>2.50732</v>
      </c>
      <c r="IW17">
        <v>1.4477500000000001</v>
      </c>
      <c r="IX17">
        <v>2.2900399999999999</v>
      </c>
      <c r="IY17">
        <v>1.64673</v>
      </c>
      <c r="IZ17">
        <v>2.4084500000000002</v>
      </c>
      <c r="JA17">
        <v>33.6479</v>
      </c>
      <c r="JB17">
        <v>23.938700000000001</v>
      </c>
      <c r="JC17">
        <v>18</v>
      </c>
      <c r="JD17">
        <v>378.72500000000002</v>
      </c>
      <c r="JE17">
        <v>411.54300000000001</v>
      </c>
      <c r="JF17">
        <v>20.7745</v>
      </c>
      <c r="JG17">
        <v>28.456700000000001</v>
      </c>
      <c r="JH17">
        <v>29.999199999999998</v>
      </c>
      <c r="JI17">
        <v>28.6023</v>
      </c>
      <c r="JJ17">
        <v>28.6096</v>
      </c>
      <c r="JK17">
        <v>21.5808</v>
      </c>
      <c r="JL17">
        <v>24.695799999999998</v>
      </c>
      <c r="JM17">
        <v>33.215699999999998</v>
      </c>
      <c r="JN17">
        <v>20.927700000000002</v>
      </c>
      <c r="JO17">
        <v>444.73</v>
      </c>
      <c r="JP17">
        <v>10.1591</v>
      </c>
      <c r="JQ17">
        <v>99.477599999999995</v>
      </c>
      <c r="JR17">
        <v>99.616</v>
      </c>
    </row>
    <row r="18" spans="1:278" x14ac:dyDescent="0.25">
      <c r="A18">
        <v>7</v>
      </c>
      <c r="B18">
        <v>1678898163.0999999</v>
      </c>
      <c r="C18">
        <v>1080.099999904633</v>
      </c>
      <c r="D18" t="s">
        <v>416</v>
      </c>
      <c r="E18" t="s">
        <v>417</v>
      </c>
      <c r="F18" t="s">
        <v>406</v>
      </c>
      <c r="G18">
        <v>1678898163.0999999</v>
      </c>
      <c r="H18">
        <f t="shared" si="0"/>
        <v>7.4778349092242593E-3</v>
      </c>
      <c r="I18">
        <f t="shared" si="1"/>
        <v>7.4778349092242591</v>
      </c>
      <c r="J18">
        <f t="shared" si="2"/>
        <v>34.259603736871703</v>
      </c>
      <c r="K18">
        <f t="shared" si="3"/>
        <v>399.96100000000001</v>
      </c>
      <c r="L18">
        <f t="shared" si="4"/>
        <v>296.90699776971729</v>
      </c>
      <c r="M18">
        <f t="shared" si="5"/>
        <v>29.689821941742121</v>
      </c>
      <c r="N18">
        <f t="shared" si="6"/>
        <v>39.994917475307396</v>
      </c>
      <c r="O18">
        <f t="shared" si="7"/>
        <v>0.63046966818353278</v>
      </c>
      <c r="P18">
        <f t="shared" si="8"/>
        <v>2.9317952540196135</v>
      </c>
      <c r="Q18">
        <f t="shared" si="9"/>
        <v>0.5637107827798753</v>
      </c>
      <c r="R18">
        <f t="shared" si="10"/>
        <v>0.35772638480274921</v>
      </c>
      <c r="S18">
        <f t="shared" si="11"/>
        <v>289.55849092378219</v>
      </c>
      <c r="T18">
        <f t="shared" si="12"/>
        <v>25.268978272198865</v>
      </c>
      <c r="U18">
        <f t="shared" si="13"/>
        <v>24.991099999999999</v>
      </c>
      <c r="V18">
        <f t="shared" si="14"/>
        <v>3.1779908126433942</v>
      </c>
      <c r="W18">
        <f t="shared" si="15"/>
        <v>57.525926591641216</v>
      </c>
      <c r="X18">
        <f t="shared" si="16"/>
        <v>1.8850742642464198</v>
      </c>
      <c r="Y18">
        <f t="shared" si="17"/>
        <v>3.276912473966703</v>
      </c>
      <c r="Z18">
        <f t="shared" si="18"/>
        <v>1.2929165483969745</v>
      </c>
      <c r="AA18">
        <f t="shared" si="19"/>
        <v>-329.77251949678981</v>
      </c>
      <c r="AB18">
        <f t="shared" si="20"/>
        <v>81.416162947946816</v>
      </c>
      <c r="AC18">
        <f t="shared" si="21"/>
        <v>5.8887617600291415</v>
      </c>
      <c r="AD18">
        <f t="shared" si="22"/>
        <v>47.090896134968318</v>
      </c>
      <c r="AE18">
        <v>89</v>
      </c>
      <c r="AF18">
        <v>18</v>
      </c>
      <c r="AG18">
        <f t="shared" si="23"/>
        <v>1</v>
      </c>
      <c r="AH18">
        <f t="shared" si="24"/>
        <v>0</v>
      </c>
      <c r="AI18">
        <f t="shared" si="25"/>
        <v>53204.784964317143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1513.1426999605089</v>
      </c>
      <c r="AW18">
        <f t="shared" si="29"/>
        <v>34.259603736871703</v>
      </c>
      <c r="AX18" t="e">
        <f t="shared" si="30"/>
        <v>#DIV/0!</v>
      </c>
      <c r="AY18">
        <f t="shared" si="31"/>
        <v>2.2641356785295819E-2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1799.95</v>
      </c>
      <c r="CU18">
        <f t="shared" si="43"/>
        <v>1513.1426999605089</v>
      </c>
      <c r="CV18">
        <f t="shared" si="44"/>
        <v>0.84065818492764177</v>
      </c>
      <c r="CW18">
        <f t="shared" si="45"/>
        <v>0.16087029691034871</v>
      </c>
      <c r="CX18">
        <v>6</v>
      </c>
      <c r="CY18">
        <v>0.5</v>
      </c>
      <c r="CZ18" t="s">
        <v>408</v>
      </c>
      <c r="DA18">
        <v>2</v>
      </c>
      <c r="DB18">
        <v>1678898163.0999999</v>
      </c>
      <c r="DC18">
        <v>399.96100000000001</v>
      </c>
      <c r="DD18">
        <v>444.64</v>
      </c>
      <c r="DE18">
        <v>18.851299999999998</v>
      </c>
      <c r="DF18">
        <v>10.051299999999999</v>
      </c>
      <c r="DG18">
        <v>402.495</v>
      </c>
      <c r="DH18">
        <v>18.562100000000001</v>
      </c>
      <c r="DI18">
        <v>500.24099999999999</v>
      </c>
      <c r="DJ18">
        <v>99.897300000000001</v>
      </c>
      <c r="DK18">
        <v>9.9743399999999996E-2</v>
      </c>
      <c r="DL18">
        <v>25.5062</v>
      </c>
      <c r="DM18">
        <v>24.991099999999999</v>
      </c>
      <c r="DN18">
        <v>999.9</v>
      </c>
      <c r="DO18">
        <v>0</v>
      </c>
      <c r="DP18">
        <v>0</v>
      </c>
      <c r="DQ18">
        <v>10023.1</v>
      </c>
      <c r="DR18">
        <v>0</v>
      </c>
      <c r="DS18">
        <v>1.91117E-3</v>
      </c>
      <c r="DT18">
        <v>-44.679099999999998</v>
      </c>
      <c r="DU18">
        <v>407.64600000000002</v>
      </c>
      <c r="DV18">
        <v>449.15499999999997</v>
      </c>
      <c r="DW18">
        <v>8.7999500000000008</v>
      </c>
      <c r="DX18">
        <v>444.64</v>
      </c>
      <c r="DY18">
        <v>10.051299999999999</v>
      </c>
      <c r="DZ18">
        <v>1.8831899999999999</v>
      </c>
      <c r="EA18">
        <v>1.0041</v>
      </c>
      <c r="EB18">
        <v>16.495000000000001</v>
      </c>
      <c r="EC18">
        <v>6.976</v>
      </c>
      <c r="ED18">
        <v>1799.95</v>
      </c>
      <c r="EE18">
        <v>0.97799999999999998</v>
      </c>
      <c r="EF18">
        <v>2.1999999999999999E-2</v>
      </c>
      <c r="EG18">
        <v>0</v>
      </c>
      <c r="EH18">
        <v>1122.3399999999999</v>
      </c>
      <c r="EI18">
        <v>5.0000600000000004</v>
      </c>
      <c r="EJ18">
        <v>18564.900000000001</v>
      </c>
      <c r="EK18">
        <v>16013.4</v>
      </c>
      <c r="EL18">
        <v>45.936999999999998</v>
      </c>
      <c r="EM18">
        <v>47.311999999999998</v>
      </c>
      <c r="EN18">
        <v>46.625</v>
      </c>
      <c r="EO18">
        <v>46.5</v>
      </c>
      <c r="EP18">
        <v>47.436999999999998</v>
      </c>
      <c r="EQ18">
        <v>1755.46</v>
      </c>
      <c r="ER18">
        <v>39.49</v>
      </c>
      <c r="ES18">
        <v>0</v>
      </c>
      <c r="ET18">
        <v>1678898163.5999999</v>
      </c>
      <c r="EU18">
        <v>0</v>
      </c>
      <c r="EV18">
        <v>1122.5744</v>
      </c>
      <c r="EW18">
        <v>-0.54307689942789783</v>
      </c>
      <c r="EX18">
        <v>-13.91538467010648</v>
      </c>
      <c r="EY18">
        <v>18566.364000000001</v>
      </c>
      <c r="EZ18">
        <v>15</v>
      </c>
      <c r="FA18">
        <v>1678895704.0999999</v>
      </c>
      <c r="FB18" t="s">
        <v>409</v>
      </c>
      <c r="FC18">
        <v>1678895693.5999999</v>
      </c>
      <c r="FD18">
        <v>1678895704.0999999</v>
      </c>
      <c r="FE18">
        <v>5</v>
      </c>
      <c r="FF18">
        <v>0.19600000000000001</v>
      </c>
      <c r="FG18">
        <v>2E-3</v>
      </c>
      <c r="FH18">
        <v>-2.65</v>
      </c>
      <c r="FI18">
        <v>-0.152</v>
      </c>
      <c r="FJ18">
        <v>439</v>
      </c>
      <c r="FK18">
        <v>1</v>
      </c>
      <c r="FL18">
        <v>0.08</v>
      </c>
      <c r="FM18">
        <v>0.03</v>
      </c>
      <c r="FN18">
        <v>-44.6027725</v>
      </c>
      <c r="FO18">
        <v>8.5399249531023028E-2</v>
      </c>
      <c r="FP18">
        <v>7.5564019174141614E-2</v>
      </c>
      <c r="FQ18">
        <v>-1</v>
      </c>
      <c r="FR18">
        <v>8.7896012500000005</v>
      </c>
      <c r="FS18">
        <v>5.3255121951178028E-2</v>
      </c>
      <c r="FT18">
        <v>5.5841271419533947E-3</v>
      </c>
      <c r="FU18">
        <v>-1</v>
      </c>
      <c r="FV18">
        <v>0</v>
      </c>
      <c r="FW18">
        <v>0</v>
      </c>
      <c r="FX18" t="s">
        <v>410</v>
      </c>
      <c r="FY18">
        <v>2.9327700000000001</v>
      </c>
      <c r="FZ18">
        <v>2.8289599999999999</v>
      </c>
      <c r="GA18">
        <v>0.10142</v>
      </c>
      <c r="GB18">
        <v>0.107752</v>
      </c>
      <c r="GC18">
        <v>0.100993</v>
      </c>
      <c r="GD18">
        <v>6.2253999999999997E-2</v>
      </c>
      <c r="GE18">
        <v>23896</v>
      </c>
      <c r="GF18">
        <v>25343.5</v>
      </c>
      <c r="GG18">
        <v>24456.5</v>
      </c>
      <c r="GH18">
        <v>27707.3</v>
      </c>
      <c r="GI18">
        <v>29298.2</v>
      </c>
      <c r="GJ18">
        <v>37828.400000000001</v>
      </c>
      <c r="GK18">
        <v>33530.400000000001</v>
      </c>
      <c r="GL18">
        <v>42584.1</v>
      </c>
      <c r="GM18">
        <v>1.83195</v>
      </c>
      <c r="GN18">
        <v>1.7566200000000001</v>
      </c>
      <c r="GO18">
        <v>6.9469199999999995E-2</v>
      </c>
      <c r="GP18">
        <v>0</v>
      </c>
      <c r="GQ18">
        <v>23.850300000000001</v>
      </c>
      <c r="GR18">
        <v>999.9</v>
      </c>
      <c r="GS18">
        <v>30.2</v>
      </c>
      <c r="GT18">
        <v>30.2</v>
      </c>
      <c r="GU18">
        <v>13.0291</v>
      </c>
      <c r="GV18">
        <v>62.044400000000003</v>
      </c>
      <c r="GW18">
        <v>26.879000000000001</v>
      </c>
      <c r="GX18">
        <v>1</v>
      </c>
      <c r="GY18">
        <v>9.7614300000000001E-2</v>
      </c>
      <c r="GZ18">
        <v>2.5292599999999998</v>
      </c>
      <c r="HA18">
        <v>20.2056</v>
      </c>
      <c r="HB18">
        <v>5.2270200000000004</v>
      </c>
      <c r="HC18">
        <v>11.992000000000001</v>
      </c>
      <c r="HD18">
        <v>4.9946999999999999</v>
      </c>
      <c r="HE18">
        <v>3.2909999999999999</v>
      </c>
      <c r="HF18">
        <v>6140.1</v>
      </c>
      <c r="HG18">
        <v>9999</v>
      </c>
      <c r="HH18">
        <v>9999</v>
      </c>
      <c r="HI18">
        <v>124.1</v>
      </c>
      <c r="HJ18">
        <v>1.87819</v>
      </c>
      <c r="HK18">
        <v>1.87409</v>
      </c>
      <c r="HL18">
        <v>1.8705700000000001</v>
      </c>
      <c r="HM18">
        <v>1.87256</v>
      </c>
      <c r="HN18">
        <v>1.8778999999999999</v>
      </c>
      <c r="HO18">
        <v>1.8742399999999999</v>
      </c>
      <c r="HP18">
        <v>1.8719699999999999</v>
      </c>
      <c r="HQ18">
        <v>1.8708800000000001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-2.5339999999999998</v>
      </c>
      <c r="IF18">
        <v>0.28920000000000001</v>
      </c>
      <c r="IG18">
        <v>-1.167944532397873</v>
      </c>
      <c r="IH18">
        <v>-3.8409413047910609E-3</v>
      </c>
      <c r="II18">
        <v>1.222025474305011E-6</v>
      </c>
      <c r="IJ18">
        <v>-2.7416089085140852E-10</v>
      </c>
      <c r="IK18">
        <v>-0.1141534056876307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41.2</v>
      </c>
      <c r="IT18">
        <v>41</v>
      </c>
      <c r="IU18">
        <v>1.07666</v>
      </c>
      <c r="IV18">
        <v>2.50122</v>
      </c>
      <c r="IW18">
        <v>1.4477500000000001</v>
      </c>
      <c r="IX18">
        <v>2.2863799999999999</v>
      </c>
      <c r="IY18">
        <v>1.64673</v>
      </c>
      <c r="IZ18">
        <v>2.4475099999999999</v>
      </c>
      <c r="JA18">
        <v>33.6479</v>
      </c>
      <c r="JB18">
        <v>23.938700000000001</v>
      </c>
      <c r="JC18">
        <v>18</v>
      </c>
      <c r="JD18">
        <v>378.92899999999997</v>
      </c>
      <c r="JE18">
        <v>411.72</v>
      </c>
      <c r="JF18">
        <v>21.259599999999999</v>
      </c>
      <c r="JG18">
        <v>28.439</v>
      </c>
      <c r="JH18">
        <v>30</v>
      </c>
      <c r="JI18">
        <v>28.582799999999999</v>
      </c>
      <c r="JJ18">
        <v>28.590199999999999</v>
      </c>
      <c r="JK18">
        <v>21.576799999999999</v>
      </c>
      <c r="JL18">
        <v>24.695799999999998</v>
      </c>
      <c r="JM18">
        <v>33.215699999999998</v>
      </c>
      <c r="JN18">
        <v>21.261199999999999</v>
      </c>
      <c r="JO18">
        <v>444.58199999999999</v>
      </c>
      <c r="JP18">
        <v>10.068099999999999</v>
      </c>
      <c r="JQ18">
        <v>99.479699999999994</v>
      </c>
      <c r="JR18">
        <v>99.620400000000004</v>
      </c>
    </row>
    <row r="19" spans="1:278" x14ac:dyDescent="0.25">
      <c r="A19">
        <v>8</v>
      </c>
      <c r="B19">
        <v>1678898343.0999999</v>
      </c>
      <c r="C19">
        <v>1260.099999904633</v>
      </c>
      <c r="D19" t="s">
        <v>418</v>
      </c>
      <c r="E19" t="s">
        <v>419</v>
      </c>
      <c r="F19" t="s">
        <v>406</v>
      </c>
      <c r="G19">
        <v>1678898343.0999999</v>
      </c>
      <c r="H19">
        <f t="shared" si="0"/>
        <v>7.5237131894008288E-3</v>
      </c>
      <c r="I19">
        <f t="shared" si="1"/>
        <v>7.5237131894008291</v>
      </c>
      <c r="J19">
        <f t="shared" si="2"/>
        <v>34.096372574704922</v>
      </c>
      <c r="K19">
        <f t="shared" si="3"/>
        <v>399.99</v>
      </c>
      <c r="L19">
        <f t="shared" si="4"/>
        <v>297.86032511747487</v>
      </c>
      <c r="M19">
        <f t="shared" si="5"/>
        <v>29.786864644137768</v>
      </c>
      <c r="N19">
        <f t="shared" si="6"/>
        <v>40.000117452063002</v>
      </c>
      <c r="O19">
        <f t="shared" si="7"/>
        <v>0.63409072497400487</v>
      </c>
      <c r="P19">
        <f t="shared" si="8"/>
        <v>2.9288259165596475</v>
      </c>
      <c r="Q19">
        <f t="shared" si="9"/>
        <v>0.56654597552195829</v>
      </c>
      <c r="R19">
        <f t="shared" si="10"/>
        <v>0.35955842868001897</v>
      </c>
      <c r="S19">
        <f t="shared" si="11"/>
        <v>289.56647092378427</v>
      </c>
      <c r="T19">
        <f t="shared" si="12"/>
        <v>25.272357506945276</v>
      </c>
      <c r="U19">
        <f t="shared" si="13"/>
        <v>24.998999999999999</v>
      </c>
      <c r="V19">
        <f t="shared" si="14"/>
        <v>3.1794880254286917</v>
      </c>
      <c r="W19">
        <f t="shared" si="15"/>
        <v>57.47325237348381</v>
      </c>
      <c r="X19">
        <f t="shared" si="16"/>
        <v>1.88508266208311</v>
      </c>
      <c r="Y19">
        <f t="shared" si="17"/>
        <v>3.279930374973564</v>
      </c>
      <c r="Z19">
        <f t="shared" si="18"/>
        <v>1.2944053633455816</v>
      </c>
      <c r="AA19">
        <f t="shared" si="19"/>
        <v>-331.79575165257654</v>
      </c>
      <c r="AB19">
        <f t="shared" si="20"/>
        <v>82.533735592649819</v>
      </c>
      <c r="AC19">
        <f t="shared" si="21"/>
        <v>5.9763504203010074</v>
      </c>
      <c r="AD19">
        <f t="shared" si="22"/>
        <v>46.280805284158546</v>
      </c>
      <c r="AE19">
        <v>89</v>
      </c>
      <c r="AF19">
        <v>18</v>
      </c>
      <c r="AG19">
        <f t="shared" si="23"/>
        <v>1</v>
      </c>
      <c r="AH19">
        <f t="shared" si="24"/>
        <v>0</v>
      </c>
      <c r="AI19">
        <f t="shared" si="25"/>
        <v>53115.883163413077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1513.1846999605098</v>
      </c>
      <c r="AW19">
        <f t="shared" si="29"/>
        <v>34.096372574704922</v>
      </c>
      <c r="AX19" t="e">
        <f t="shared" si="30"/>
        <v>#DIV/0!</v>
      </c>
      <c r="AY19">
        <f t="shared" si="31"/>
        <v>2.2532855754882238E-2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</v>
      </c>
      <c r="CU19">
        <f t="shared" si="43"/>
        <v>1513.1846999605098</v>
      </c>
      <c r="CV19">
        <f t="shared" si="44"/>
        <v>0.8406581666447277</v>
      </c>
      <c r="CW19">
        <f t="shared" si="45"/>
        <v>0.16087026162432461</v>
      </c>
      <c r="CX19">
        <v>6</v>
      </c>
      <c r="CY19">
        <v>0.5</v>
      </c>
      <c r="CZ19" t="s">
        <v>408</v>
      </c>
      <c r="DA19">
        <v>2</v>
      </c>
      <c r="DB19">
        <v>1678898343.0999999</v>
      </c>
      <c r="DC19">
        <v>399.99</v>
      </c>
      <c r="DD19">
        <v>444.49700000000001</v>
      </c>
      <c r="DE19">
        <v>18.850300000000001</v>
      </c>
      <c r="DF19">
        <v>9.9960000000000004</v>
      </c>
      <c r="DG19">
        <v>402.524</v>
      </c>
      <c r="DH19">
        <v>18.561199999999999</v>
      </c>
      <c r="DI19">
        <v>500.22399999999999</v>
      </c>
      <c r="DJ19">
        <v>99.902799999999999</v>
      </c>
      <c r="DK19">
        <v>9.9993700000000005E-2</v>
      </c>
      <c r="DL19">
        <v>25.521699999999999</v>
      </c>
      <c r="DM19">
        <v>24.998999999999999</v>
      </c>
      <c r="DN19">
        <v>999.9</v>
      </c>
      <c r="DO19">
        <v>0</v>
      </c>
      <c r="DP19">
        <v>0</v>
      </c>
      <c r="DQ19">
        <v>10005.6</v>
      </c>
      <c r="DR19">
        <v>0</v>
      </c>
      <c r="DS19">
        <v>1.91117E-3</v>
      </c>
      <c r="DT19">
        <v>-44.506999999999998</v>
      </c>
      <c r="DU19">
        <v>407.67500000000001</v>
      </c>
      <c r="DV19">
        <v>448.98500000000001</v>
      </c>
      <c r="DW19">
        <v>8.8542699999999996</v>
      </c>
      <c r="DX19">
        <v>444.49700000000001</v>
      </c>
      <c r="DY19">
        <v>9.9960000000000004</v>
      </c>
      <c r="DZ19">
        <v>1.8831899999999999</v>
      </c>
      <c r="EA19">
        <v>0.99862799999999996</v>
      </c>
      <c r="EB19">
        <v>16.495000000000001</v>
      </c>
      <c r="EC19">
        <v>6.8963799999999997</v>
      </c>
      <c r="ED19">
        <v>1800</v>
      </c>
      <c r="EE19">
        <v>0.97799999999999998</v>
      </c>
      <c r="EF19">
        <v>2.1999999999999999E-2</v>
      </c>
      <c r="EG19">
        <v>0</v>
      </c>
      <c r="EH19">
        <v>1120.5999999999999</v>
      </c>
      <c r="EI19">
        <v>5.0000600000000004</v>
      </c>
      <c r="EJ19">
        <v>18532.599999999999</v>
      </c>
      <c r="EK19">
        <v>16013.8</v>
      </c>
      <c r="EL19">
        <v>45.936999999999998</v>
      </c>
      <c r="EM19">
        <v>47.311999999999998</v>
      </c>
      <c r="EN19">
        <v>46.625</v>
      </c>
      <c r="EO19">
        <v>46.5</v>
      </c>
      <c r="EP19">
        <v>47.436999999999998</v>
      </c>
      <c r="EQ19">
        <v>1755.51</v>
      </c>
      <c r="ER19">
        <v>39.49</v>
      </c>
      <c r="ES19">
        <v>0</v>
      </c>
      <c r="ET19">
        <v>1678898343.5999999</v>
      </c>
      <c r="EU19">
        <v>0</v>
      </c>
      <c r="EV19">
        <v>1120.6980000000001</v>
      </c>
      <c r="EW19">
        <v>6.9230778916229335E-2</v>
      </c>
      <c r="EX19">
        <v>-9.1384615712463511</v>
      </c>
      <c r="EY19">
        <v>18532.772000000001</v>
      </c>
      <c r="EZ19">
        <v>15</v>
      </c>
      <c r="FA19">
        <v>1678895704.0999999</v>
      </c>
      <c r="FB19" t="s">
        <v>409</v>
      </c>
      <c r="FC19">
        <v>1678895693.5999999</v>
      </c>
      <c r="FD19">
        <v>1678895704.0999999</v>
      </c>
      <c r="FE19">
        <v>5</v>
      </c>
      <c r="FF19">
        <v>0.19600000000000001</v>
      </c>
      <c r="FG19">
        <v>2E-3</v>
      </c>
      <c r="FH19">
        <v>-2.65</v>
      </c>
      <c r="FI19">
        <v>-0.152</v>
      </c>
      <c r="FJ19">
        <v>439</v>
      </c>
      <c r="FK19">
        <v>1</v>
      </c>
      <c r="FL19">
        <v>0.08</v>
      </c>
      <c r="FM19">
        <v>0.03</v>
      </c>
      <c r="FN19">
        <v>-44.4721975</v>
      </c>
      <c r="FO19">
        <v>-5.0869418386416058E-2</v>
      </c>
      <c r="FP19">
        <v>3.5971936891832583E-2</v>
      </c>
      <c r="FQ19">
        <v>-1</v>
      </c>
      <c r="FR19">
        <v>8.856446</v>
      </c>
      <c r="FS19">
        <v>-4.408435272045283E-2</v>
      </c>
      <c r="FT19">
        <v>5.630081171706245E-3</v>
      </c>
      <c r="FU19">
        <v>-1</v>
      </c>
      <c r="FV19">
        <v>0</v>
      </c>
      <c r="FW19">
        <v>0</v>
      </c>
      <c r="FX19" t="s">
        <v>410</v>
      </c>
      <c r="FY19">
        <v>2.93276</v>
      </c>
      <c r="FZ19">
        <v>2.8290600000000001</v>
      </c>
      <c r="GA19">
        <v>0.101437</v>
      </c>
      <c r="GB19">
        <v>0.107737</v>
      </c>
      <c r="GC19">
        <v>0.10100000000000001</v>
      </c>
      <c r="GD19">
        <v>6.1999800000000001E-2</v>
      </c>
      <c r="GE19">
        <v>23898</v>
      </c>
      <c r="GF19">
        <v>25345.1</v>
      </c>
      <c r="GG19">
        <v>24458.9</v>
      </c>
      <c r="GH19">
        <v>27708.5</v>
      </c>
      <c r="GI19">
        <v>29300.7</v>
      </c>
      <c r="GJ19">
        <v>37840.5</v>
      </c>
      <c r="GK19">
        <v>33533.800000000003</v>
      </c>
      <c r="GL19">
        <v>42586.1</v>
      </c>
      <c r="GM19">
        <v>1.8317699999999999</v>
      </c>
      <c r="GN19">
        <v>1.7570300000000001</v>
      </c>
      <c r="GO19">
        <v>7.0110000000000006E-2</v>
      </c>
      <c r="GP19">
        <v>0</v>
      </c>
      <c r="GQ19">
        <v>23.8476</v>
      </c>
      <c r="GR19">
        <v>999.9</v>
      </c>
      <c r="GS19">
        <v>29.8</v>
      </c>
      <c r="GT19">
        <v>30.2</v>
      </c>
      <c r="GU19">
        <v>12.856299999999999</v>
      </c>
      <c r="GV19">
        <v>62.404499999999999</v>
      </c>
      <c r="GW19">
        <v>27.127400000000002</v>
      </c>
      <c r="GX19">
        <v>1</v>
      </c>
      <c r="GY19">
        <v>9.5452200000000001E-2</v>
      </c>
      <c r="GZ19">
        <v>2.5196499999999999</v>
      </c>
      <c r="HA19">
        <v>20.2059</v>
      </c>
      <c r="HB19">
        <v>5.2277699999999996</v>
      </c>
      <c r="HC19">
        <v>11.992000000000001</v>
      </c>
      <c r="HD19">
        <v>4.9949500000000002</v>
      </c>
      <c r="HE19">
        <v>3.2909999999999999</v>
      </c>
      <c r="HF19">
        <v>6143.7</v>
      </c>
      <c r="HG19">
        <v>9999</v>
      </c>
      <c r="HH19">
        <v>9999</v>
      </c>
      <c r="HI19">
        <v>124.2</v>
      </c>
      <c r="HJ19">
        <v>1.87819</v>
      </c>
      <c r="HK19">
        <v>1.87408</v>
      </c>
      <c r="HL19">
        <v>1.8705700000000001</v>
      </c>
      <c r="HM19">
        <v>1.87256</v>
      </c>
      <c r="HN19">
        <v>1.8778999999999999</v>
      </c>
      <c r="HO19">
        <v>1.8742399999999999</v>
      </c>
      <c r="HP19">
        <v>1.87198</v>
      </c>
      <c r="HQ19">
        <v>1.8708800000000001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-2.5339999999999998</v>
      </c>
      <c r="IF19">
        <v>0.28910000000000002</v>
      </c>
      <c r="IG19">
        <v>-1.167944532397873</v>
      </c>
      <c r="IH19">
        <v>-3.8409413047910609E-3</v>
      </c>
      <c r="II19">
        <v>1.222025474305011E-6</v>
      </c>
      <c r="IJ19">
        <v>-2.7416089085140852E-10</v>
      </c>
      <c r="IK19">
        <v>-0.1141534056876307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44.2</v>
      </c>
      <c r="IT19">
        <v>44</v>
      </c>
      <c r="IU19">
        <v>1.07666</v>
      </c>
      <c r="IV19">
        <v>2.5061</v>
      </c>
      <c r="IW19">
        <v>1.4477500000000001</v>
      </c>
      <c r="IX19">
        <v>2.2888199999999999</v>
      </c>
      <c r="IY19">
        <v>1.64673</v>
      </c>
      <c r="IZ19">
        <v>2.4365199999999998</v>
      </c>
      <c r="JA19">
        <v>33.625399999999999</v>
      </c>
      <c r="JB19">
        <v>23.938700000000001</v>
      </c>
      <c r="JC19">
        <v>18</v>
      </c>
      <c r="JD19">
        <v>378.69499999999999</v>
      </c>
      <c r="JE19">
        <v>411.78800000000001</v>
      </c>
      <c r="JF19">
        <v>21.217199999999998</v>
      </c>
      <c r="JG19">
        <v>28.409800000000001</v>
      </c>
      <c r="JH19">
        <v>29.9998</v>
      </c>
      <c r="JI19">
        <v>28.558399999999999</v>
      </c>
      <c r="JJ19">
        <v>28.565999999999999</v>
      </c>
      <c r="JK19">
        <v>21.574000000000002</v>
      </c>
      <c r="JL19">
        <v>23.853899999999999</v>
      </c>
      <c r="JM19">
        <v>33.215699999999998</v>
      </c>
      <c r="JN19">
        <v>21.224299999999999</v>
      </c>
      <c r="JO19">
        <v>444.53899999999999</v>
      </c>
      <c r="JP19">
        <v>10.048400000000001</v>
      </c>
      <c r="JQ19">
        <v>99.489500000000007</v>
      </c>
      <c r="JR19">
        <v>99.625100000000003</v>
      </c>
    </row>
    <row r="20" spans="1:278" x14ac:dyDescent="0.25">
      <c r="A20">
        <v>9</v>
      </c>
      <c r="B20">
        <v>1678898523.0999999</v>
      </c>
      <c r="C20">
        <v>1440.099999904633</v>
      </c>
      <c r="D20" t="s">
        <v>420</v>
      </c>
      <c r="E20" t="s">
        <v>421</v>
      </c>
      <c r="F20" t="s">
        <v>406</v>
      </c>
      <c r="G20">
        <v>1678898523.0999999</v>
      </c>
      <c r="H20">
        <f t="shared" si="0"/>
        <v>7.5627174181144086E-3</v>
      </c>
      <c r="I20">
        <f t="shared" si="1"/>
        <v>7.562717418114409</v>
      </c>
      <c r="J20">
        <f t="shared" si="2"/>
        <v>33.970093400362032</v>
      </c>
      <c r="K20">
        <f t="shared" si="3"/>
        <v>400.03399999999999</v>
      </c>
      <c r="L20">
        <f t="shared" si="4"/>
        <v>298.82553063081508</v>
      </c>
      <c r="M20">
        <f t="shared" si="5"/>
        <v>29.882895517139612</v>
      </c>
      <c r="N20">
        <f t="shared" si="6"/>
        <v>40.003858438964002</v>
      </c>
      <c r="O20">
        <f t="shared" si="7"/>
        <v>0.63842267796203578</v>
      </c>
      <c r="P20">
        <f t="shared" si="8"/>
        <v>2.9260599243788983</v>
      </c>
      <c r="Q20">
        <f t="shared" si="9"/>
        <v>0.56994777046087219</v>
      </c>
      <c r="R20">
        <f t="shared" si="10"/>
        <v>0.3617556139433924</v>
      </c>
      <c r="S20">
        <f t="shared" si="11"/>
        <v>289.57764292378727</v>
      </c>
      <c r="T20">
        <f t="shared" si="12"/>
        <v>25.275741028919956</v>
      </c>
      <c r="U20">
        <f t="shared" si="13"/>
        <v>24.999700000000001</v>
      </c>
      <c r="V20">
        <f t="shared" si="14"/>
        <v>3.1796207195764152</v>
      </c>
      <c r="W20">
        <f t="shared" si="15"/>
        <v>57.463648135971333</v>
      </c>
      <c r="X20">
        <f t="shared" si="16"/>
        <v>1.8863016167688003</v>
      </c>
      <c r="Y20">
        <f t="shared" si="17"/>
        <v>3.2825998312975284</v>
      </c>
      <c r="Z20">
        <f t="shared" si="18"/>
        <v>1.293319102807615</v>
      </c>
      <c r="AA20">
        <f t="shared" si="19"/>
        <v>-333.51583813884542</v>
      </c>
      <c r="AB20">
        <f t="shared" si="20"/>
        <v>84.506537133916567</v>
      </c>
      <c r="AC20">
        <f t="shared" si="21"/>
        <v>6.125431230425713</v>
      </c>
      <c r="AD20">
        <f t="shared" si="22"/>
        <v>46.693773149284112</v>
      </c>
      <c r="AE20">
        <v>89</v>
      </c>
      <c r="AF20">
        <v>18</v>
      </c>
      <c r="AG20">
        <f t="shared" si="23"/>
        <v>1</v>
      </c>
      <c r="AH20">
        <f t="shared" si="24"/>
        <v>0</v>
      </c>
      <c r="AI20">
        <f t="shared" si="25"/>
        <v>53033.110353176075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1513.2434999605114</v>
      </c>
      <c r="AW20">
        <f t="shared" si="29"/>
        <v>33.970093400362032</v>
      </c>
      <c r="AX20" t="e">
        <f t="shared" si="30"/>
        <v>#DIV/0!</v>
      </c>
      <c r="AY20">
        <f t="shared" si="31"/>
        <v>2.2448530855244706E-2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1800.07</v>
      </c>
      <c r="CU20">
        <f t="shared" si="43"/>
        <v>1513.2434999605114</v>
      </c>
      <c r="CV20">
        <f t="shared" si="44"/>
        <v>0.84065814105035441</v>
      </c>
      <c r="CW20">
        <f t="shared" si="45"/>
        <v>0.16087021222718409</v>
      </c>
      <c r="CX20">
        <v>6</v>
      </c>
      <c r="CY20">
        <v>0.5</v>
      </c>
      <c r="CZ20" t="s">
        <v>408</v>
      </c>
      <c r="DA20">
        <v>2</v>
      </c>
      <c r="DB20">
        <v>1678898523.0999999</v>
      </c>
      <c r="DC20">
        <v>400.03399999999999</v>
      </c>
      <c r="DD20">
        <v>444.40899999999999</v>
      </c>
      <c r="DE20">
        <v>18.8628</v>
      </c>
      <c r="DF20">
        <v>9.9626400000000004</v>
      </c>
      <c r="DG20">
        <v>402.56799999999998</v>
      </c>
      <c r="DH20">
        <v>18.572800000000001</v>
      </c>
      <c r="DI20">
        <v>500.22</v>
      </c>
      <c r="DJ20">
        <v>99.9011</v>
      </c>
      <c r="DK20">
        <v>0.100046</v>
      </c>
      <c r="DL20">
        <v>25.535399999999999</v>
      </c>
      <c r="DM20">
        <v>24.999700000000001</v>
      </c>
      <c r="DN20">
        <v>999.9</v>
      </c>
      <c r="DO20">
        <v>0</v>
      </c>
      <c r="DP20">
        <v>0</v>
      </c>
      <c r="DQ20">
        <v>9990</v>
      </c>
      <c r="DR20">
        <v>0</v>
      </c>
      <c r="DS20">
        <v>1.91117E-3</v>
      </c>
      <c r="DT20">
        <v>-44.375399999999999</v>
      </c>
      <c r="DU20">
        <v>407.72500000000002</v>
      </c>
      <c r="DV20">
        <v>448.88099999999997</v>
      </c>
      <c r="DW20">
        <v>8.9001199999999994</v>
      </c>
      <c r="DX20">
        <v>444.40899999999999</v>
      </c>
      <c r="DY20">
        <v>9.9626400000000004</v>
      </c>
      <c r="DZ20">
        <v>1.8844099999999999</v>
      </c>
      <c r="EA20">
        <v>0.995278</v>
      </c>
      <c r="EB20">
        <v>16.505099999999999</v>
      </c>
      <c r="EC20">
        <v>6.8474300000000001</v>
      </c>
      <c r="ED20">
        <v>1800.07</v>
      </c>
      <c r="EE20">
        <v>0.97799999999999998</v>
      </c>
      <c r="EF20">
        <v>2.1999999999999999E-2</v>
      </c>
      <c r="EG20">
        <v>0</v>
      </c>
      <c r="EH20">
        <v>1118.6600000000001</v>
      </c>
      <c r="EI20">
        <v>5.0000600000000004</v>
      </c>
      <c r="EJ20">
        <v>18502</v>
      </c>
      <c r="EK20">
        <v>16014.5</v>
      </c>
      <c r="EL20">
        <v>45.875</v>
      </c>
      <c r="EM20">
        <v>47.186999999999998</v>
      </c>
      <c r="EN20">
        <v>46.561999999999998</v>
      </c>
      <c r="EO20">
        <v>46.436999999999998</v>
      </c>
      <c r="EP20">
        <v>47.375</v>
      </c>
      <c r="EQ20">
        <v>1755.58</v>
      </c>
      <c r="ER20">
        <v>39.49</v>
      </c>
      <c r="ES20">
        <v>0</v>
      </c>
      <c r="ET20">
        <v>1678898523.5999999</v>
      </c>
      <c r="EU20">
        <v>0</v>
      </c>
      <c r="EV20">
        <v>1118.904</v>
      </c>
      <c r="EW20">
        <v>-1.2961538547012339</v>
      </c>
      <c r="EX20">
        <v>-6.9692308669854004</v>
      </c>
      <c r="EY20">
        <v>18500.815999999999</v>
      </c>
      <c r="EZ20">
        <v>15</v>
      </c>
      <c r="FA20">
        <v>1678895704.0999999</v>
      </c>
      <c r="FB20" t="s">
        <v>409</v>
      </c>
      <c r="FC20">
        <v>1678895693.5999999</v>
      </c>
      <c r="FD20">
        <v>1678895704.0999999</v>
      </c>
      <c r="FE20">
        <v>5</v>
      </c>
      <c r="FF20">
        <v>0.19600000000000001</v>
      </c>
      <c r="FG20">
        <v>2E-3</v>
      </c>
      <c r="FH20">
        <v>-2.65</v>
      </c>
      <c r="FI20">
        <v>-0.152</v>
      </c>
      <c r="FJ20">
        <v>439</v>
      </c>
      <c r="FK20">
        <v>1</v>
      </c>
      <c r="FL20">
        <v>0.08</v>
      </c>
      <c r="FM20">
        <v>0.03</v>
      </c>
      <c r="FN20">
        <v>-44.466862499999998</v>
      </c>
      <c r="FO20">
        <v>0.39283114446536582</v>
      </c>
      <c r="FP20">
        <v>5.9353023038005832E-2</v>
      </c>
      <c r="FQ20">
        <v>-1</v>
      </c>
      <c r="FR20">
        <v>8.8941370000000006</v>
      </c>
      <c r="FS20">
        <v>6.8065215759830683E-2</v>
      </c>
      <c r="FT20">
        <v>6.9438408679923314E-3</v>
      </c>
      <c r="FU20">
        <v>-1</v>
      </c>
      <c r="FV20">
        <v>0</v>
      </c>
      <c r="FW20">
        <v>0</v>
      </c>
      <c r="FX20" t="s">
        <v>410</v>
      </c>
      <c r="FY20">
        <v>2.9327800000000002</v>
      </c>
      <c r="FZ20">
        <v>2.82897</v>
      </c>
      <c r="GA20">
        <v>0.101454</v>
      </c>
      <c r="GB20">
        <v>0.10772900000000001</v>
      </c>
      <c r="GC20">
        <v>0.101053</v>
      </c>
      <c r="GD20">
        <v>6.1846600000000002E-2</v>
      </c>
      <c r="GE20">
        <v>23899</v>
      </c>
      <c r="GF20">
        <v>25347.7</v>
      </c>
      <c r="GG20">
        <v>24460.1</v>
      </c>
      <c r="GH20">
        <v>27710.9</v>
      </c>
      <c r="GI20">
        <v>29300.2</v>
      </c>
      <c r="GJ20">
        <v>37850.199999999997</v>
      </c>
      <c r="GK20">
        <v>33535.300000000003</v>
      </c>
      <c r="GL20">
        <v>42590.2</v>
      </c>
      <c r="GM20">
        <v>1.8325499999999999</v>
      </c>
      <c r="GN20">
        <v>1.7581199999999999</v>
      </c>
      <c r="GO20">
        <v>6.8820999999999993E-2</v>
      </c>
      <c r="GP20">
        <v>0</v>
      </c>
      <c r="GQ20">
        <v>23.869499999999999</v>
      </c>
      <c r="GR20">
        <v>999.9</v>
      </c>
      <c r="GS20">
        <v>29.5</v>
      </c>
      <c r="GT20">
        <v>30.2</v>
      </c>
      <c r="GU20">
        <v>12.725899999999999</v>
      </c>
      <c r="GV20">
        <v>62.284500000000001</v>
      </c>
      <c r="GW20">
        <v>26.814900000000002</v>
      </c>
      <c r="GX20">
        <v>1</v>
      </c>
      <c r="GY20">
        <v>9.2652399999999996E-2</v>
      </c>
      <c r="GZ20">
        <v>2.5775600000000001</v>
      </c>
      <c r="HA20">
        <v>20.205200000000001</v>
      </c>
      <c r="HB20">
        <v>5.2246300000000003</v>
      </c>
      <c r="HC20">
        <v>11.992000000000001</v>
      </c>
      <c r="HD20">
        <v>4.9945000000000004</v>
      </c>
      <c r="HE20">
        <v>3.2909999999999999</v>
      </c>
      <c r="HF20">
        <v>6147.3</v>
      </c>
      <c r="HG20">
        <v>9999</v>
      </c>
      <c r="HH20">
        <v>9999</v>
      </c>
      <c r="HI20">
        <v>124.2</v>
      </c>
      <c r="HJ20">
        <v>1.8782000000000001</v>
      </c>
      <c r="HK20">
        <v>1.87409</v>
      </c>
      <c r="HL20">
        <v>1.8705700000000001</v>
      </c>
      <c r="HM20">
        <v>1.87256</v>
      </c>
      <c r="HN20">
        <v>1.8778999999999999</v>
      </c>
      <c r="HO20">
        <v>1.8742399999999999</v>
      </c>
      <c r="HP20">
        <v>1.8720300000000001</v>
      </c>
      <c r="HQ20">
        <v>1.8708800000000001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-2.5339999999999998</v>
      </c>
      <c r="IF20">
        <v>0.28999999999999998</v>
      </c>
      <c r="IG20">
        <v>-1.167944532397873</v>
      </c>
      <c r="IH20">
        <v>-3.8409413047910609E-3</v>
      </c>
      <c r="II20">
        <v>1.222025474305011E-6</v>
      </c>
      <c r="IJ20">
        <v>-2.7416089085140852E-10</v>
      </c>
      <c r="IK20">
        <v>-0.1141534056876307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47.2</v>
      </c>
      <c r="IT20">
        <v>47</v>
      </c>
      <c r="IU20">
        <v>1.07666</v>
      </c>
      <c r="IV20">
        <v>2.50122</v>
      </c>
      <c r="IW20">
        <v>1.4465300000000001</v>
      </c>
      <c r="IX20">
        <v>2.2888199999999999</v>
      </c>
      <c r="IY20">
        <v>1.64673</v>
      </c>
      <c r="IZ20">
        <v>2.4475099999999999</v>
      </c>
      <c r="JA20">
        <v>33.602899999999998</v>
      </c>
      <c r="JB20">
        <v>23.938700000000001</v>
      </c>
      <c r="JC20">
        <v>18</v>
      </c>
      <c r="JD20">
        <v>378.85700000000003</v>
      </c>
      <c r="JE20">
        <v>412.18799999999999</v>
      </c>
      <c r="JF20">
        <v>21.216100000000001</v>
      </c>
      <c r="JG20">
        <v>28.368600000000001</v>
      </c>
      <c r="JH20">
        <v>29.9999</v>
      </c>
      <c r="JI20">
        <v>28.521999999999998</v>
      </c>
      <c r="JJ20">
        <v>28.529699999999998</v>
      </c>
      <c r="JK20">
        <v>21.5792</v>
      </c>
      <c r="JL20">
        <v>22.745000000000001</v>
      </c>
      <c r="JM20">
        <v>33.215699999999998</v>
      </c>
      <c r="JN20">
        <v>21.214500000000001</v>
      </c>
      <c r="JO20">
        <v>444.39600000000002</v>
      </c>
      <c r="JP20">
        <v>9.9990900000000007</v>
      </c>
      <c r="JQ20">
        <v>99.494299999999996</v>
      </c>
      <c r="JR20">
        <v>99.634100000000004</v>
      </c>
    </row>
    <row r="21" spans="1:278" x14ac:dyDescent="0.25">
      <c r="A21">
        <v>10</v>
      </c>
      <c r="B21">
        <v>1678898703.0999999</v>
      </c>
      <c r="C21">
        <v>1620.099999904633</v>
      </c>
      <c r="D21" t="s">
        <v>422</v>
      </c>
      <c r="E21" t="s">
        <v>423</v>
      </c>
      <c r="F21" t="s">
        <v>406</v>
      </c>
      <c r="G21">
        <v>1678898703.0999999</v>
      </c>
      <c r="H21">
        <f t="shared" si="0"/>
        <v>7.5786286050235577E-3</v>
      </c>
      <c r="I21">
        <f t="shared" si="1"/>
        <v>7.5786286050235576</v>
      </c>
      <c r="J21">
        <f t="shared" si="2"/>
        <v>34.012557134591503</v>
      </c>
      <c r="K21">
        <f t="shared" si="3"/>
        <v>399.97199999999998</v>
      </c>
      <c r="L21">
        <f t="shared" si="4"/>
        <v>299.05333126618694</v>
      </c>
      <c r="M21">
        <f t="shared" si="5"/>
        <v>29.903521162484555</v>
      </c>
      <c r="N21">
        <f t="shared" si="6"/>
        <v>39.994776569651997</v>
      </c>
      <c r="O21">
        <f t="shared" si="7"/>
        <v>0.64138021744675311</v>
      </c>
      <c r="P21">
        <f t="shared" si="8"/>
        <v>2.9261529163474065</v>
      </c>
      <c r="Q21">
        <f t="shared" si="9"/>
        <v>0.57230799602312643</v>
      </c>
      <c r="R21">
        <f t="shared" si="10"/>
        <v>0.36327653030061252</v>
      </c>
      <c r="S21">
        <f t="shared" si="11"/>
        <v>289.58721892378981</v>
      </c>
      <c r="T21">
        <f t="shared" si="12"/>
        <v>25.26515756956497</v>
      </c>
      <c r="U21">
        <f t="shared" si="13"/>
        <v>24.982600000000001</v>
      </c>
      <c r="V21">
        <f t="shared" si="14"/>
        <v>3.1763805756084724</v>
      </c>
      <c r="W21">
        <f t="shared" si="15"/>
        <v>57.469196150930223</v>
      </c>
      <c r="X21">
        <f t="shared" si="16"/>
        <v>1.8857557351367</v>
      </c>
      <c r="Y21">
        <f t="shared" si="17"/>
        <v>3.2813330643849214</v>
      </c>
      <c r="Z21">
        <f t="shared" si="18"/>
        <v>1.2906248404717724</v>
      </c>
      <c r="AA21">
        <f t="shared" si="19"/>
        <v>-334.21752148153888</v>
      </c>
      <c r="AB21">
        <f t="shared" si="20"/>
        <v>86.181423217069906</v>
      </c>
      <c r="AC21">
        <f t="shared" si="21"/>
        <v>6.2458951751000349</v>
      </c>
      <c r="AD21">
        <f t="shared" si="22"/>
        <v>47.797015834420861</v>
      </c>
      <c r="AE21">
        <v>89</v>
      </c>
      <c r="AF21">
        <v>18</v>
      </c>
      <c r="AG21">
        <f t="shared" si="23"/>
        <v>1</v>
      </c>
      <c r="AH21">
        <f t="shared" si="24"/>
        <v>0</v>
      </c>
      <c r="AI21">
        <f t="shared" si="25"/>
        <v>53036.80853372041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1513.2938999605128</v>
      </c>
      <c r="AW21">
        <f t="shared" si="29"/>
        <v>34.012557134591503</v>
      </c>
      <c r="AX21" t="e">
        <f t="shared" si="30"/>
        <v>#DIV/0!</v>
      </c>
      <c r="AY21">
        <f t="shared" si="31"/>
        <v>2.2475843678137479E-2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1800.13</v>
      </c>
      <c r="CU21">
        <f t="shared" si="43"/>
        <v>1513.2938999605128</v>
      </c>
      <c r="CV21">
        <f t="shared" si="44"/>
        <v>0.84065811911390442</v>
      </c>
      <c r="CW21">
        <f t="shared" si="45"/>
        <v>0.1608701698898356</v>
      </c>
      <c r="CX21">
        <v>6</v>
      </c>
      <c r="CY21">
        <v>0.5</v>
      </c>
      <c r="CZ21" t="s">
        <v>408</v>
      </c>
      <c r="DA21">
        <v>2</v>
      </c>
      <c r="DB21">
        <v>1678898703.0999999</v>
      </c>
      <c r="DC21">
        <v>399.97199999999998</v>
      </c>
      <c r="DD21">
        <v>444.41699999999997</v>
      </c>
      <c r="DE21">
        <v>18.858699999999999</v>
      </c>
      <c r="DF21">
        <v>9.9373699999999996</v>
      </c>
      <c r="DG21">
        <v>402.50599999999997</v>
      </c>
      <c r="DH21">
        <v>18.568999999999999</v>
      </c>
      <c r="DI21">
        <v>500.08499999999998</v>
      </c>
      <c r="DJ21">
        <v>99.893900000000002</v>
      </c>
      <c r="DK21">
        <v>0.100041</v>
      </c>
      <c r="DL21">
        <v>25.5289</v>
      </c>
      <c r="DM21">
        <v>24.982600000000001</v>
      </c>
      <c r="DN21">
        <v>999.9</v>
      </c>
      <c r="DO21">
        <v>0</v>
      </c>
      <c r="DP21">
        <v>0</v>
      </c>
      <c r="DQ21">
        <v>9991.25</v>
      </c>
      <c r="DR21">
        <v>0</v>
      </c>
      <c r="DS21">
        <v>1.91117E-3</v>
      </c>
      <c r="DT21">
        <v>-44.444899999999997</v>
      </c>
      <c r="DU21">
        <v>407.66</v>
      </c>
      <c r="DV21">
        <v>448.87700000000001</v>
      </c>
      <c r="DW21">
        <v>8.9212900000000008</v>
      </c>
      <c r="DX21">
        <v>444.41699999999997</v>
      </c>
      <c r="DY21">
        <v>9.9373699999999996</v>
      </c>
      <c r="DZ21">
        <v>1.8838699999999999</v>
      </c>
      <c r="EA21">
        <v>0.99268299999999998</v>
      </c>
      <c r="EB21">
        <v>16.500599999999999</v>
      </c>
      <c r="EC21">
        <v>6.8094200000000003</v>
      </c>
      <c r="ED21">
        <v>1800.13</v>
      </c>
      <c r="EE21">
        <v>0.97799999999999998</v>
      </c>
      <c r="EF21">
        <v>2.2000100000000002E-2</v>
      </c>
      <c r="EG21">
        <v>0</v>
      </c>
      <c r="EH21">
        <v>1117.49</v>
      </c>
      <c r="EI21">
        <v>5.0000600000000004</v>
      </c>
      <c r="EJ21">
        <v>18473.2</v>
      </c>
      <c r="EK21">
        <v>16015</v>
      </c>
      <c r="EL21">
        <v>45.875</v>
      </c>
      <c r="EM21">
        <v>47.125</v>
      </c>
      <c r="EN21">
        <v>46.561999999999998</v>
      </c>
      <c r="EO21">
        <v>46.436999999999998</v>
      </c>
      <c r="EP21">
        <v>47.375</v>
      </c>
      <c r="EQ21">
        <v>1755.64</v>
      </c>
      <c r="ER21">
        <v>39.49</v>
      </c>
      <c r="ES21">
        <v>0</v>
      </c>
      <c r="ET21">
        <v>1678898703.5999999</v>
      </c>
      <c r="EU21">
        <v>0</v>
      </c>
      <c r="EV21">
        <v>1117.4215999999999</v>
      </c>
      <c r="EW21">
        <v>0.99615384876790247</v>
      </c>
      <c r="EX21">
        <v>-3.2769230930384698</v>
      </c>
      <c r="EY21">
        <v>18472.776000000002</v>
      </c>
      <c r="EZ21">
        <v>15</v>
      </c>
      <c r="FA21">
        <v>1678895704.0999999</v>
      </c>
      <c r="FB21" t="s">
        <v>409</v>
      </c>
      <c r="FC21">
        <v>1678895693.5999999</v>
      </c>
      <c r="FD21">
        <v>1678895704.0999999</v>
      </c>
      <c r="FE21">
        <v>5</v>
      </c>
      <c r="FF21">
        <v>0.19600000000000001</v>
      </c>
      <c r="FG21">
        <v>2E-3</v>
      </c>
      <c r="FH21">
        <v>-2.65</v>
      </c>
      <c r="FI21">
        <v>-0.152</v>
      </c>
      <c r="FJ21">
        <v>439</v>
      </c>
      <c r="FK21">
        <v>1</v>
      </c>
      <c r="FL21">
        <v>0.08</v>
      </c>
      <c r="FM21">
        <v>0.03</v>
      </c>
      <c r="FN21">
        <v>-44.403139024390242</v>
      </c>
      <c r="FO21">
        <v>5.0356097560923227E-2</v>
      </c>
      <c r="FP21">
        <v>5.3474470216187522E-2</v>
      </c>
      <c r="FQ21">
        <v>-1</v>
      </c>
      <c r="FR21">
        <v>8.9150697560975605</v>
      </c>
      <c r="FS21">
        <v>7.4945435540075378E-2</v>
      </c>
      <c r="FT21">
        <v>8.060873125801532E-3</v>
      </c>
      <c r="FU21">
        <v>-1</v>
      </c>
      <c r="FV21">
        <v>0</v>
      </c>
      <c r="FW21">
        <v>0</v>
      </c>
      <c r="FX21" t="s">
        <v>410</v>
      </c>
      <c r="FY21">
        <v>2.93248</v>
      </c>
      <c r="FZ21">
        <v>2.8289800000000001</v>
      </c>
      <c r="GA21">
        <v>0.10144599999999999</v>
      </c>
      <c r="GB21">
        <v>0.107735</v>
      </c>
      <c r="GC21">
        <v>0.10104200000000001</v>
      </c>
      <c r="GD21">
        <v>6.1729800000000001E-2</v>
      </c>
      <c r="GE21">
        <v>23901.1</v>
      </c>
      <c r="GF21">
        <v>25350</v>
      </c>
      <c r="GG21">
        <v>24461.9</v>
      </c>
      <c r="GH21">
        <v>27713.3</v>
      </c>
      <c r="GI21">
        <v>29302.1</v>
      </c>
      <c r="GJ21">
        <v>37858.1</v>
      </c>
      <c r="GK21">
        <v>33537.4</v>
      </c>
      <c r="GL21">
        <v>42593.7</v>
      </c>
      <c r="GM21">
        <v>1.83247</v>
      </c>
      <c r="GN21">
        <v>1.75915</v>
      </c>
      <c r="GO21">
        <v>6.8925299999999995E-2</v>
      </c>
      <c r="GP21">
        <v>0</v>
      </c>
      <c r="GQ21">
        <v>23.8506</v>
      </c>
      <c r="GR21">
        <v>999.9</v>
      </c>
      <c r="GS21">
        <v>29.3</v>
      </c>
      <c r="GT21">
        <v>30.2</v>
      </c>
      <c r="GU21">
        <v>12.6408</v>
      </c>
      <c r="GV21">
        <v>62.254600000000003</v>
      </c>
      <c r="GW21">
        <v>27.1234</v>
      </c>
      <c r="GX21">
        <v>1</v>
      </c>
      <c r="GY21">
        <v>8.8582300000000003E-2</v>
      </c>
      <c r="GZ21">
        <v>2.5232700000000001</v>
      </c>
      <c r="HA21">
        <v>20.2059</v>
      </c>
      <c r="HB21">
        <v>5.2279200000000001</v>
      </c>
      <c r="HC21">
        <v>11.992000000000001</v>
      </c>
      <c r="HD21">
        <v>4.99505</v>
      </c>
      <c r="HE21">
        <v>3.2909999999999999</v>
      </c>
      <c r="HF21">
        <v>6150.9</v>
      </c>
      <c r="HG21">
        <v>9999</v>
      </c>
      <c r="HH21">
        <v>9999</v>
      </c>
      <c r="HI21">
        <v>124.3</v>
      </c>
      <c r="HJ21">
        <v>1.8782000000000001</v>
      </c>
      <c r="HK21">
        <v>1.87408</v>
      </c>
      <c r="HL21">
        <v>1.8705700000000001</v>
      </c>
      <c r="HM21">
        <v>1.87256</v>
      </c>
      <c r="HN21">
        <v>1.87791</v>
      </c>
      <c r="HO21">
        <v>1.8742399999999999</v>
      </c>
      <c r="HP21">
        <v>1.8720000000000001</v>
      </c>
      <c r="HQ21">
        <v>1.8708800000000001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-2.5339999999999998</v>
      </c>
      <c r="IF21">
        <v>0.28970000000000001</v>
      </c>
      <c r="IG21">
        <v>-1.167944532397873</v>
      </c>
      <c r="IH21">
        <v>-3.8409413047910609E-3</v>
      </c>
      <c r="II21">
        <v>1.222025474305011E-6</v>
      </c>
      <c r="IJ21">
        <v>-2.7416089085140852E-10</v>
      </c>
      <c r="IK21">
        <v>-0.1141534056876307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50.2</v>
      </c>
      <c r="IT21">
        <v>50</v>
      </c>
      <c r="IU21">
        <v>1.07666</v>
      </c>
      <c r="IV21">
        <v>2.50244</v>
      </c>
      <c r="IW21">
        <v>1.4465300000000001</v>
      </c>
      <c r="IX21">
        <v>2.2888199999999999</v>
      </c>
      <c r="IY21">
        <v>1.64673</v>
      </c>
      <c r="IZ21">
        <v>2.3901400000000002</v>
      </c>
      <c r="JA21">
        <v>33.558</v>
      </c>
      <c r="JB21">
        <v>23.938700000000001</v>
      </c>
      <c r="JC21">
        <v>18</v>
      </c>
      <c r="JD21">
        <v>378.541</v>
      </c>
      <c r="JE21">
        <v>412.476</v>
      </c>
      <c r="JF21">
        <v>21.259699999999999</v>
      </c>
      <c r="JG21">
        <v>28.3203</v>
      </c>
      <c r="JH21">
        <v>30</v>
      </c>
      <c r="JI21">
        <v>28.475899999999999</v>
      </c>
      <c r="JJ21">
        <v>28.483899999999998</v>
      </c>
      <c r="JK21">
        <v>21.582799999999999</v>
      </c>
      <c r="JL21">
        <v>22.455100000000002</v>
      </c>
      <c r="JM21">
        <v>33.966700000000003</v>
      </c>
      <c r="JN21">
        <v>21.2651</v>
      </c>
      <c r="JO21">
        <v>444.38299999999998</v>
      </c>
      <c r="JP21">
        <v>9.9073799999999999</v>
      </c>
      <c r="JQ21">
        <v>99.500799999999998</v>
      </c>
      <c r="JR21">
        <v>99.642600000000002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2023-03-15T16:47:38Z</dcterms:created>
  <dcterms:modified xsi:type="dcterms:W3CDTF">2023-03-16T23:52:07Z</dcterms:modified>
</cp:coreProperties>
</file>