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CU21" i="1" s="1"/>
  <c r="AV21" i="1" s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S20" i="1" s="1"/>
  <c r="CV20" i="1"/>
  <c r="CU20" i="1"/>
  <c r="AV20" i="1" s="1"/>
  <c r="CT20" i="1"/>
  <c r="BI20" i="1"/>
  <c r="BH20" i="1"/>
  <c r="AZ20" i="1"/>
  <c r="AT20" i="1"/>
  <c r="AX20" i="1" s="1"/>
  <c r="AN20" i="1"/>
  <c r="BA20" i="1" s="1"/>
  <c r="BD20" i="1" s="1"/>
  <c r="AI20" i="1"/>
  <c r="AG20" i="1" s="1"/>
  <c r="Y20" i="1"/>
  <c r="X20" i="1"/>
  <c r="P20" i="1"/>
  <c r="CW19" i="1"/>
  <c r="CV19" i="1"/>
  <c r="CU19" i="1"/>
  <c r="AV19" i="1" s="1"/>
  <c r="CT19" i="1"/>
  <c r="BI19" i="1"/>
  <c r="BH19" i="1"/>
  <c r="AZ19" i="1"/>
  <c r="AT19" i="1"/>
  <c r="AN19" i="1"/>
  <c r="BA19" i="1" s="1"/>
  <c r="BD19" i="1" s="1"/>
  <c r="AI19" i="1"/>
  <c r="AG19" i="1" s="1"/>
  <c r="Y19" i="1"/>
  <c r="W19" i="1" s="1"/>
  <c r="X19" i="1"/>
  <c r="S19" i="1"/>
  <c r="P19" i="1"/>
  <c r="CW18" i="1"/>
  <c r="CV18" i="1"/>
  <c r="CT18" i="1"/>
  <c r="CU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 s="1"/>
  <c r="Y18" i="1"/>
  <c r="W18" i="1" s="1"/>
  <c r="X18" i="1"/>
  <c r="P18" i="1"/>
  <c r="CW17" i="1"/>
  <c r="CV17" i="1"/>
  <c r="CT17" i="1"/>
  <c r="S17" i="1" s="1"/>
  <c r="BI17" i="1"/>
  <c r="BH17" i="1"/>
  <c r="AZ17" i="1"/>
  <c r="AT17" i="1"/>
  <c r="AN17" i="1"/>
  <c r="BA17" i="1" s="1"/>
  <c r="BD17" i="1" s="1"/>
  <c r="AI17" i="1"/>
  <c r="AG17" i="1"/>
  <c r="Y17" i="1"/>
  <c r="W17" i="1" s="1"/>
  <c r="X17" i="1"/>
  <c r="P17" i="1"/>
  <c r="AH19" i="1" l="1"/>
  <c r="I19" i="1"/>
  <c r="H19" i="1" s="1"/>
  <c r="T19" i="1" s="1"/>
  <c r="U19" i="1" s="1"/>
  <c r="Q19" i="1" s="1"/>
  <c r="O19" i="1" s="1"/>
  <c r="R19" i="1" s="1"/>
  <c r="AX21" i="1"/>
  <c r="CU17" i="1"/>
  <c r="AV17" i="1" s="1"/>
  <c r="AX17" i="1" s="1"/>
  <c r="W20" i="1"/>
  <c r="AX19" i="1"/>
  <c r="BE20" i="1"/>
  <c r="BG20" i="1"/>
  <c r="BF20" i="1"/>
  <c r="BJ20" i="1" s="1"/>
  <c r="BK20" i="1" s="1"/>
  <c r="BG17" i="1"/>
  <c r="BF17" i="1"/>
  <c r="BJ17" i="1" s="1"/>
  <c r="BK17" i="1" s="1"/>
  <c r="BE17" i="1"/>
  <c r="BG18" i="1"/>
  <c r="BF18" i="1"/>
  <c r="BJ18" i="1" s="1"/>
  <c r="BK18" i="1" s="1"/>
  <c r="BE18" i="1"/>
  <c r="BE19" i="1"/>
  <c r="BG19" i="1"/>
  <c r="BF19" i="1"/>
  <c r="BJ19" i="1" s="1"/>
  <c r="BK19" i="1" s="1"/>
  <c r="J20" i="1"/>
  <c r="AW20" i="1" s="1"/>
  <c r="AY20" i="1" s="1"/>
  <c r="I20" i="1"/>
  <c r="H20" i="1" s="1"/>
  <c r="T20" i="1" s="1"/>
  <c r="U20" i="1" s="1"/>
  <c r="AH20" i="1"/>
  <c r="N20" i="1"/>
  <c r="I18" i="1"/>
  <c r="H18" i="1" s="1"/>
  <c r="J18" i="1"/>
  <c r="AW18" i="1" s="1"/>
  <c r="AY18" i="1" s="1"/>
  <c r="AH18" i="1"/>
  <c r="BG21" i="1"/>
  <c r="BF21" i="1"/>
  <c r="BJ21" i="1" s="1"/>
  <c r="BK21" i="1" s="1"/>
  <c r="BE21" i="1"/>
  <c r="J19" i="1"/>
  <c r="N19" i="1" s="1"/>
  <c r="AH17" i="1"/>
  <c r="AH21" i="1"/>
  <c r="I17" i="1"/>
  <c r="H17" i="1" s="1"/>
  <c r="T17" i="1" s="1"/>
  <c r="U17" i="1" s="1"/>
  <c r="AB17" i="1" s="1"/>
  <c r="S18" i="1"/>
  <c r="I21" i="1"/>
  <c r="H21" i="1" s="1"/>
  <c r="J17" i="1"/>
  <c r="AW17" i="1" s="1"/>
  <c r="AY17" i="1" s="1"/>
  <c r="J21" i="1"/>
  <c r="AW21" i="1" s="1"/>
  <c r="AY21" i="1" s="1"/>
  <c r="AA19" i="1" l="1"/>
  <c r="K18" i="1"/>
  <c r="V20" i="1"/>
  <c r="Z20" i="1" s="1"/>
  <c r="AC20" i="1"/>
  <c r="AB20" i="1"/>
  <c r="N17" i="1"/>
  <c r="K21" i="1"/>
  <c r="K17" i="1"/>
  <c r="AC17" i="1"/>
  <c r="V17" i="1"/>
  <c r="Z17" i="1" s="1"/>
  <c r="K19" i="1"/>
  <c r="L19" i="1" s="1"/>
  <c r="M19" i="1" s="1"/>
  <c r="AW19" i="1"/>
  <c r="AY19" i="1" s="1"/>
  <c r="AA20" i="1"/>
  <c r="Q20" i="1"/>
  <c r="O20" i="1" s="1"/>
  <c r="R20" i="1" s="1"/>
  <c r="L20" i="1" s="1"/>
  <c r="M20" i="1" s="1"/>
  <c r="V19" i="1"/>
  <c r="Z19" i="1" s="1"/>
  <c r="AC19" i="1"/>
  <c r="AB19" i="1"/>
  <c r="AA21" i="1"/>
  <c r="T18" i="1"/>
  <c r="U18" i="1" s="1"/>
  <c r="Q18" i="1" s="1"/>
  <c r="O18" i="1" s="1"/>
  <c r="R18" i="1" s="1"/>
  <c r="L18" i="1" s="1"/>
  <c r="M18" i="1" s="1"/>
  <c r="AA18" i="1"/>
  <c r="AA17" i="1"/>
  <c r="Q17" i="1"/>
  <c r="O17" i="1" s="1"/>
  <c r="R17" i="1" s="1"/>
  <c r="L17" i="1" s="1"/>
  <c r="M17" i="1" s="1"/>
  <c r="N21" i="1"/>
  <c r="T21" i="1"/>
  <c r="U21" i="1" s="1"/>
  <c r="Q21" i="1" s="1"/>
  <c r="O21" i="1" s="1"/>
  <c r="R21" i="1" s="1"/>
  <c r="L21" i="1" s="1"/>
  <c r="M21" i="1" s="1"/>
  <c r="N18" i="1"/>
  <c r="K20" i="1"/>
  <c r="AD20" i="1" l="1"/>
  <c r="AD19" i="1"/>
  <c r="AD17" i="1"/>
  <c r="V18" i="1"/>
  <c r="Z18" i="1" s="1"/>
  <c r="AC18" i="1"/>
  <c r="AB18" i="1"/>
  <c r="AC21" i="1"/>
  <c r="V21" i="1"/>
  <c r="Z21" i="1" s="1"/>
  <c r="AB21" i="1"/>
  <c r="AD18" i="1" l="1"/>
  <c r="AD21" i="1"/>
</calcChain>
</file>

<file path=xl/sharedStrings.xml><?xml version="1.0" encoding="utf-8"?>
<sst xmlns="http://schemas.openxmlformats.org/spreadsheetml/2006/main" count="915" uniqueCount="425">
  <si>
    <t>File opened</t>
  </si>
  <si>
    <t>2023-03-16 13:43:51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</si>
  <si>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</si>
  <si>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</si>
  <si>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</si>
  <si>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</si>
  <si>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</si>
  <si>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</si>
  <si>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</si>
  <si>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</si>
  <si>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</si>
  <si>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</si>
  <si>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</si>
  <si>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</si>
  <si>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</si>
  <si>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</si>
  <si>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</si>
  <si>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</si>
  <si>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</si>
  <si>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</si>
  <si>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</si>
  <si>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</si>
  <si>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</si>
  <si>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</si>
  <si>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</si>
  <si>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</si>
  <si>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</si>
  <si>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</si>
  <si>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13:43:51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</si>
  <si>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</si>
  <si>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</si>
  <si>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</si>
  <si>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</si>
  <si>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</si>
  <si>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</si>
  <si>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</si>
  <si>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</si>
  <si>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</si>
  <si>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</si>
  <si>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</si>
  <si>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</si>
  <si>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</si>
  <si>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</si>
  <si>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</si>
  <si>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</si>
  <si>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</si>
  <si>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</si>
  <si>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</si>
  <si>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</si>
  <si>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</si>
  <si>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</si>
  <si>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</si>
  <si>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</si>
  <si>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</si>
  <si>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</si>
  <si>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</si>
  <si>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</si>
  <si>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</si>
  <si>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</si>
  <si>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</si>
  <si>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</si>
  <si>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</si>
  <si>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</si>
  <si>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</si>
  <si>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</si>
  <si>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</si>
  <si>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</si>
  <si>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</si>
  <si>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</si>
  <si>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</si>
  <si>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</si>
  <si>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</si>
  <si>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</si>
  <si>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</si>
  <si>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</si>
  <si>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</si>
  <si>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</si>
  <si>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</si>
  <si>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</si>
  <si>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</si>
  <si>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</si>
  <si>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</si>
  <si>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</si>
  <si>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</si>
  <si>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</si>
  <si>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</si>
  <si>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</si>
  <si>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</si>
  <si>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</si>
  <si>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</si>
  <si>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</si>
  <si>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</si>
  <si>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</si>
  <si>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</si>
  <si>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</si>
  <si>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</si>
  <si>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</si>
  <si>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</si>
  <si>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</si>
  <si>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</si>
  <si>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</si>
  <si>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</si>
  <si>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</si>
  <si>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</si>
  <si>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</si>
  <si>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</si>
  <si>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</si>
  <si>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</si>
  <si>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</si>
  <si>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</si>
  <si>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</si>
  <si>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</si>
  <si>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</si>
  <si>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</si>
  <si>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</si>
  <si>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</si>
  <si>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</si>
  <si>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</si>
  <si>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</si>
  <si>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</si>
  <si>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</si>
  <si>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</si>
  <si>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</si>
  <si>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</si>
  <si>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</si>
  <si>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</si>
  <si>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</si>
  <si>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</si>
  <si>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</si>
  <si>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</si>
  <si>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</si>
  <si>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</si>
  <si>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</si>
  <si>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</si>
  <si>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</si>
  <si>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</si>
  <si>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</si>
  <si>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</si>
  <si>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</si>
  <si>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</si>
  <si>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</si>
  <si>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</si>
  <si>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</si>
  <si>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</si>
  <si>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</si>
  <si>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</si>
  <si>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</si>
  <si>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</si>
  <si>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</si>
  <si>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</si>
  <si>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</si>
  <si>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</si>
  <si>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</si>
  <si>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</si>
  <si>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</si>
  <si>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</si>
  <si>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</si>
  <si>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</si>
  <si>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</si>
  <si>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</si>
  <si>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</si>
  <si>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</si>
  <si>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</si>
  <si>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</si>
  <si>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</si>
  <si>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</si>
  <si>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</si>
  <si>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</si>
  <si>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</si>
  <si>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</si>
  <si>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</si>
  <si>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</si>
  <si>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</si>
  <si>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</si>
  <si>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</si>
  <si>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</si>
  <si>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</si>
  <si>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</si>
  <si>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</si>
  <si>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</si>
  <si>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</si>
  <si>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</si>
  <si>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</si>
  <si>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</si>
  <si>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</si>
  <si>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</si>
  <si>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</si>
  <si>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</si>
  <si>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</si>
  <si>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</si>
  <si>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</si>
  <si>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</si>
  <si>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</si>
  <si>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</si>
  <si>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</si>
  <si>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</si>
  <si>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</si>
  <si>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</si>
  <si>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</si>
  <si>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</si>
  <si>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</si>
  <si>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</si>
  <si>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</si>
  <si>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</si>
  <si>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</si>
  <si>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</si>
  <si>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</si>
  <si>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</si>
  <si>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</si>
  <si>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</si>
  <si>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</si>
  <si>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</si>
  <si>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</si>
  <si>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</si>
  <si>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</si>
  <si>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</si>
  <si>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</si>
  <si>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</si>
  <si>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</si>
  <si>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</si>
  <si>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</si>
  <si>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</si>
  <si>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</si>
  <si>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</si>
  <si>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</si>
  <si>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</si>
  <si>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</si>
  <si>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</si>
  <si>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</si>
  <si>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</si>
  <si>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</si>
  <si>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</si>
  <si>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</si>
  <si>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</si>
  <si>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</si>
  <si>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</si>
  <si>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</si>
  <si>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</si>
  <si>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</si>
  <si>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</si>
  <si>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</si>
  <si>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</si>
  <si>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</si>
  <si>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</si>
  <si>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</si>
  <si>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</si>
  <si>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</si>
  <si>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</si>
  <si>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</si>
  <si>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</si>
  <si>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</si>
  <si>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</si>
  <si>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</si>
  <si>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</si>
  <si>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</si>
  <si>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</si>
  <si>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</si>
  <si>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</si>
  <si>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</si>
  <si>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</si>
  <si>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</si>
  <si>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</si>
  <si>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</si>
  <si>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</si>
  <si>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</si>
  <si>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</si>
  <si>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</si>
  <si>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</si>
  <si>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</si>
  <si>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</si>
  <si>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</si>
  <si>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</si>
  <si>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</si>
  <si>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</si>
  <si>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</si>
  <si>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</si>
  <si>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</si>
  <si>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</si>
  <si>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</si>
  <si>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</si>
  <si>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</si>
  <si>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</si>
  <si>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</si>
  <si>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</si>
  <si>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</si>
  <si>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</si>
  <si>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</si>
  <si>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</si>
  <si>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</si>
  <si>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</si>
  <si>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</si>
  <si>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</si>
  <si>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</si>
  <si>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</si>
  <si>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</si>
  <si>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</si>
  <si>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</si>
  <si>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</si>
  <si>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</si>
  <si>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</si>
  <si>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</si>
  <si>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</si>
  <si>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</si>
  <si>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</si>
  <si>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</si>
  <si>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</si>
  <si>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</si>
  <si>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</si>
  <si>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</si>
  <si>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</si>
  <si>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</si>
  <si>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</si>
  <si>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</si>
  <si>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</si>
  <si>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</si>
  <si>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</si>
  <si>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</si>
  <si>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</si>
  <si>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</si>
  <si>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</si>
  <si>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</si>
  <si>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</si>
  <si>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</si>
  <si>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</si>
  <si>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</si>
  <si>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</si>
  <si>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</si>
  <si>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</si>
  <si>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</si>
  <si>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</si>
  <si>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</si>
  <si>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</si>
  <si>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</si>
  <si>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</si>
  <si>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</si>
  <si>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</si>
  <si>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</si>
  <si>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</si>
  <si>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</si>
  <si>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</si>
  <si>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</si>
  <si>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</si>
  <si>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</si>
  <si>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</si>
  <si>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</si>
  <si>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</si>
  <si>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</si>
  <si>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</si>
  <si>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</si>
  <si>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</si>
  <si>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</si>
  <si>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</si>
  <si>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</si>
  <si>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</si>
  <si>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</si>
  <si>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</si>
  <si>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</si>
  <si>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</si>
  <si>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</si>
  <si>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</si>
  <si>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</si>
  <si>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</si>
  <si>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</si>
  <si>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</si>
  <si>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</si>
  <si>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</si>
  <si>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</si>
  <si>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</si>
  <si>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</si>
  <si>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</si>
  <si>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</si>
  <si>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</si>
  <si>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</si>
  <si>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</si>
  <si>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</si>
  <si>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</si>
  <si>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</si>
  <si>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</si>
  <si>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</si>
  <si>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</si>
  <si>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</si>
  <si>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</si>
  <si>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</si>
  <si>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</si>
  <si>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</si>
  <si>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</si>
  <si>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</si>
  <si>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</si>
  <si>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</si>
  <si>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</si>
  <si>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</si>
  <si>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</si>
  <si>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</si>
  <si>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</si>
  <si>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</si>
  <si>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</si>
  <si>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</si>
  <si>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</si>
  <si>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</si>
  <si>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</si>
  <si>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</si>
  <si>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</si>
  <si>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</si>
  <si>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</si>
  <si>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</si>
  <si>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</si>
  <si>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</si>
  <si>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</si>
  <si>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</si>
  <si>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</si>
  <si>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13:45:09</t>
  </si>
  <si>
    <t>0/0</t>
  </si>
  <si>
    <t>00000000</t>
  </si>
  <si>
    <t>iiiiiiii</t>
  </si>
  <si>
    <t>off</t>
  </si>
  <si>
    <t>20230316 14:21:14</t>
  </si>
  <si>
    <t>14:21:14</t>
  </si>
  <si>
    <t>20230316 14:24:14</t>
  </si>
  <si>
    <t>14:24:14</t>
  </si>
  <si>
    <t>20230316 14:27:14</t>
  </si>
  <si>
    <t>14:27:14</t>
  </si>
  <si>
    <t>20230316 14:30:14</t>
  </si>
  <si>
    <t>14:30:14</t>
  </si>
  <si>
    <t>20230316 14:33:14</t>
  </si>
  <si>
    <t>14:33:14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</si>
</sst>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6</v>
      </c>
      <c r="B17">
        <v>1678994474</v>
      </c>
      <c r="C17">
        <v>900</v>
      </c>
      <c r="D17" t="s">
        <v>415</v>
      </c>
      <c r="E17" t="s">
        <v>416</v>
      </c>
      <c r="F17" t="s">
        <v>407</v>
      </c>
      <c r="G17">
        <v>1678994474</v>
      </c>
      <c r="H17">
        <f t="shared" ref="H17:H21" si="0">(I17)/1000</f>
        <v>5.6620078567857232E-3</v>
      </c>
      <c r="I17">
        <f t="shared" ref="I17:I21" si="1">1000*DI17*AG17*(DE17-DF17)/(100*CX17*(1000-AG17*DE17))</f>
        <v>5.6620078567857233</v>
      </c>
      <c r="J17">
        <f t="shared" ref="J17:J21" si="2">DI17*AG17*(DD17-DC17*(1000-AG17*DF17)/(1000-AG17*DE17))/(100*CX17)</f>
        <v>32.645662256600254</v>
      </c>
      <c r="K17">
        <f t="shared" ref="K17:K21" si="3">DC17 - IF(AG17&gt;1, J17*CX17*100/(AI17*DQ17), 0)</f>
        <v>399.97096247192661</v>
      </c>
      <c r="L17">
        <f t="shared" ref="L17:L21" si="4">((R17-H17/2)*K17-J17)/(R17+H17/2)</f>
        <v>268.99010407956541</v>
      </c>
      <c r="M17">
        <f t="shared" ref="M17:M21" si="5">L17*(DJ17+DK17)/1000</f>
        <v>26.40938808405139</v>
      </c>
      <c r="N17">
        <f t="shared" ref="N17:N21" si="6">(DC17 - IF(AG17&gt;1, J17*CX17*100/(AI17*DQ17), 0))*(DJ17+DK17)/1000</f>
        <v>39.269059382006873</v>
      </c>
      <c r="O17">
        <f t="shared" ref="O17:O21" si="7">2/((1/Q17-1/P17)+SIGN(Q17)*SQRT((1/Q17-1/P17)*(1/Q17-1/P17) + 4*CY17/((CY17+1)*(CY17+1))*(2*1/Q17*1/P17-1/P17*1/P17)))</f>
        <v>0.46331291797436819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2.22992488222912</v>
      </c>
      <c r="Q17">
        <f t="shared" ref="Q17:Q21" si="9">H17*(1000-(1000*0.61365*EXP(17.502*U17/(240.97+U17))/(DJ17+DK17)+DE17)/2)/(1000*0.61365*EXP(17.502*U17/(240.97+U17))/(DJ17+DK17)-DE17)</f>
        <v>0.41573147492879203</v>
      </c>
      <c r="R17">
        <f t="shared" ref="R17:R21" si="10">1/((CY17+1)/(O17/1.6)+1/(P17/1.37)) + CY17/((CY17+1)/(O17/1.6) + CY17/(P17/1.37))</f>
        <v>0.26369878841749717</v>
      </c>
      <c r="S17">
        <f t="shared" ref="S17:S21" si="11">(CT17*CW17)</f>
        <v>289.57183711060685</v>
      </c>
      <c r="T17">
        <f t="shared" ref="T17:T21" si="12">(DL17+(S17+2*0.95*0.0000000567*(((DL17+$B$7)+273)^4-(DL17+273)^4)-44100*H17)/(1.84*29.3*P17+8*0.95*0.0000000567*(DL17+273)^3))</f>
        <v>25.028937432774232</v>
      </c>
      <c r="U17">
        <f t="shared" ref="U17:U21" si="13">($C$7*DM17+$D$7*DN17+$E$7*T17)</f>
        <v>25.028937432774232</v>
      </c>
      <c r="V17">
        <f t="shared" ref="V17:V21" si="14">0.61365*EXP(17.502*U17/(240.97+U17))</f>
        <v>3.1851673811965231</v>
      </c>
      <c r="W17">
        <f t="shared" ref="W17:W21" si="15">(X17/Y17*100)</f>
        <v>60.181478464110263</v>
      </c>
      <c r="X17">
        <f t="shared" ref="X17:X21" si="16">DE17*(DJ17+DK17)/1000</f>
        <v>1.88252847320451</v>
      </c>
      <c r="Y17">
        <f t="shared" ref="Y17:Y21" si="17">0.61365*EXP(17.502*DL17/(240.97+DL17))</f>
        <v>3.1280861176037273</v>
      </c>
      <c r="Z17">
        <f t="shared" ref="Z17:Z21" si="18">(V17-DE17*(DJ17+DK17)/1000)</f>
        <v>1.3026389079920131</v>
      </c>
      <c r="AA17">
        <f t="shared" ref="AA17:AA21" si="19">(-H17*44100)</f>
        <v>-249.6945464842504</v>
      </c>
      <c r="AB17">
        <f t="shared" ref="AB17:AB21" si="20">2*29.3*P17*0.92*(DL17-U17)</f>
        <v>-36.431072363245185</v>
      </c>
      <c r="AC17">
        <f t="shared" ref="AC17:AC21" si="21">2*0.95*0.0000000567*(((DL17+$B$7)+273)^4-(U17+273)^4)</f>
        <v>-3.4514833842763673</v>
      </c>
      <c r="AD17">
        <f t="shared" ref="AD17:AD21" si="22">S17+AC17+AA17+AB17</f>
        <v>-5.2651211650740493E-3</v>
      </c>
      <c r="AE17">
        <v>127</v>
      </c>
      <c r="AF17">
        <v>25</v>
      </c>
      <c r="AG17">
        <f t="shared" ref="AG17:AG21" si="23">IF(AE17*$H$13&gt;=AI17,1,(AI17/(AI17-AE17*$H$13)))</f>
        <v>1.0048871879661105</v>
      </c>
      <c r="AH17">
        <f t="shared" ref="AH17:AH21" si="24">(AG17-1)*100</f>
        <v>0.488718796611054</v>
      </c>
      <c r="AI17">
        <f t="shared" ref="AI17:AI21" si="25">MAX(0,($B$13+$C$13*DQ17)/(1+$D$13*DQ17)*DJ17/(DL17+273)*$E$13)</f>
        <v>52226.627564424474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1513.2101995391745</v>
      </c>
      <c r="AW17">
        <f t="shared" ref="AW17:AW21" si="29">J17</f>
        <v>32.645662256600254</v>
      </c>
      <c r="AX17" t="e">
        <f t="shared" ref="AX17:AX21" si="30">AT17*AU17*AV17</f>
        <v>#DIV/0!</v>
      </c>
      <c r="AY17">
        <f t="shared" ref="AY17:AY21" si="31">(AW17-AO17)/AV17</f>
        <v>2.1573778888446565E-2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1800.03</v>
      </c>
      <c r="CU17">
        <f t="shared" ref="CU17:CU21" si="43">CT17*CV17</f>
        <v>1513.2101995391745</v>
      </c>
      <c r="CV17">
        <f t="shared" ref="CV17:CV21" si="44">($B$11*$D$9+$C$11*$D$9+$F$11*((EQ17+EI17)/MAX(EQ17+EI17+ER17, 0.1)*$I$9+ER17/MAX(EQ17+EI17+ER17, 0.1)*$J$9))/($B$11+$C$11+$F$11)</f>
        <v>0.84065832210528413</v>
      </c>
      <c r="CW17">
        <f t="shared" ref="CW17:CW21" si="45">($B$11*$K$9+$C$11*$K$9+$F$11*((EQ17+EI17)/MAX(EQ17+EI17+ER17, 0.1)*$P$9+ER17/MAX(EQ17+EI17+ER17, 0.1)*$Q$9))/($B$11+$C$11+$F$11)</f>
        <v>0.1608705616631983</v>
      </c>
      <c r="CX17">
        <v>6</v>
      </c>
      <c r="CY17">
        <v>0.5</v>
      </c>
      <c r="CZ17" t="s">
        <v>409</v>
      </c>
      <c r="DA17">
        <v>2</v>
      </c>
      <c r="DB17">
        <v>1678994474</v>
      </c>
      <c r="DC17">
        <v>399.971</v>
      </c>
      <c r="DD17">
        <v>441.666</v>
      </c>
      <c r="DE17">
        <v>19.174299999999999</v>
      </c>
      <c r="DF17">
        <v>12.5443</v>
      </c>
      <c r="DG17">
        <v>399.64100000000002</v>
      </c>
      <c r="DH17">
        <v>19.001899999999999</v>
      </c>
      <c r="DI17">
        <v>500.08199999999999</v>
      </c>
      <c r="DJ17">
        <v>98.079800000000006</v>
      </c>
      <c r="DK17">
        <v>9.9975700000000001E-2</v>
      </c>
      <c r="DL17">
        <v>24.725899999999999</v>
      </c>
      <c r="DM17">
        <v>25.007400000000001</v>
      </c>
      <c r="DN17">
        <v>999.9</v>
      </c>
      <c r="DO17">
        <v>0</v>
      </c>
      <c r="DP17">
        <v>0</v>
      </c>
      <c r="DQ17">
        <v>9993.75</v>
      </c>
      <c r="DR17">
        <v>0</v>
      </c>
      <c r="DS17">
        <v>736.48199999999997</v>
      </c>
      <c r="DT17">
        <v>-41.694800000000001</v>
      </c>
      <c r="DU17">
        <v>407.791</v>
      </c>
      <c r="DV17">
        <v>447.27699999999999</v>
      </c>
      <c r="DW17">
        <v>6.6299599999999996</v>
      </c>
      <c r="DX17">
        <v>441.666</v>
      </c>
      <c r="DY17">
        <v>12.5443</v>
      </c>
      <c r="DZ17">
        <v>1.8806099999999999</v>
      </c>
      <c r="EA17">
        <v>1.23034</v>
      </c>
      <c r="EB17">
        <v>16.473400000000002</v>
      </c>
      <c r="EC17">
        <v>9.9738600000000002</v>
      </c>
      <c r="ED17">
        <v>1800.03</v>
      </c>
      <c r="EE17">
        <v>0.97799599999999998</v>
      </c>
      <c r="EF17">
        <v>2.2004300000000001E-2</v>
      </c>
      <c r="EG17">
        <v>0</v>
      </c>
      <c r="EH17">
        <v>1043.95</v>
      </c>
      <c r="EI17">
        <v>5.0007000000000001</v>
      </c>
      <c r="EJ17">
        <v>18004.099999999999</v>
      </c>
      <c r="EK17">
        <v>15474.3</v>
      </c>
      <c r="EL17">
        <v>46.936999999999998</v>
      </c>
      <c r="EM17">
        <v>48.686999999999998</v>
      </c>
      <c r="EN17">
        <v>47.875</v>
      </c>
      <c r="EO17">
        <v>47.625</v>
      </c>
      <c r="EP17">
        <v>48.936999999999998</v>
      </c>
      <c r="EQ17">
        <v>1755.53</v>
      </c>
      <c r="ER17">
        <v>39.5</v>
      </c>
      <c r="ES17">
        <v>0</v>
      </c>
      <c r="ET17">
        <v>1678994473.8</v>
      </c>
      <c r="EU17">
        <v>0</v>
      </c>
      <c r="EV17">
        <v>1043.981153846154</v>
      </c>
      <c r="EW17">
        <v>-2.353162397985022</v>
      </c>
      <c r="EX17">
        <v>-16.70427352380927</v>
      </c>
      <c r="EY17">
        <v>18006.3</v>
      </c>
      <c r="EZ17">
        <v>15</v>
      </c>
      <c r="FA17">
        <v>1678992309.0999999</v>
      </c>
      <c r="FB17" t="s">
        <v>410</v>
      </c>
      <c r="FC17">
        <v>1678992309.0999999</v>
      </c>
      <c r="FD17">
        <v>1678992299.5999999</v>
      </c>
      <c r="FE17">
        <v>6</v>
      </c>
      <c r="FF17">
        <v>0.2</v>
      </c>
      <c r="FG17">
        <v>-2E-3</v>
      </c>
      <c r="FH17">
        <v>0.30599999999999999</v>
      </c>
      <c r="FI17">
        <v>0.14699999999999999</v>
      </c>
      <c r="FJ17">
        <v>434</v>
      </c>
      <c r="FK17">
        <v>18</v>
      </c>
      <c r="FL17">
        <v>0.17</v>
      </c>
      <c r="FM17">
        <v>0.01</v>
      </c>
      <c r="FN17">
        <v>-41.685845</v>
      </c>
      <c r="FO17">
        <v>-9.0033771106328465E-3</v>
      </c>
      <c r="FP17">
        <v>2.5454340985380061E-2</v>
      </c>
      <c r="FQ17">
        <v>-1</v>
      </c>
      <c r="FR17">
        <v>6.6304959999999991</v>
      </c>
      <c r="FS17">
        <v>7.6187617260620004E-3</v>
      </c>
      <c r="FT17">
        <v>1.029834452715665E-3</v>
      </c>
      <c r="FU17">
        <v>-1</v>
      </c>
      <c r="FV17">
        <v>0</v>
      </c>
      <c r="FW17">
        <v>0</v>
      </c>
      <c r="FX17" t="s">
        <v>411</v>
      </c>
      <c r="FY17">
        <v>2.9335800000000001</v>
      </c>
      <c r="FZ17">
        <v>2.7049300000000001</v>
      </c>
      <c r="GA17">
        <v>8.8525800000000002E-2</v>
      </c>
      <c r="GB17">
        <v>9.5186099999999996E-2</v>
      </c>
      <c r="GC17">
        <v>9.8299300000000006E-2</v>
      </c>
      <c r="GD17">
        <v>7.1225700000000003E-2</v>
      </c>
      <c r="GE17">
        <v>33208.400000000001</v>
      </c>
      <c r="GF17">
        <v>29107.4</v>
      </c>
      <c r="GG17">
        <v>31109.4</v>
      </c>
      <c r="GH17">
        <v>28036.6</v>
      </c>
      <c r="GI17">
        <v>38073.599999999999</v>
      </c>
      <c r="GJ17">
        <v>37025.800000000003</v>
      </c>
      <c r="GK17">
        <v>44256.4</v>
      </c>
      <c r="GL17">
        <v>42498.3</v>
      </c>
      <c r="GM17">
        <v>1.5857300000000001</v>
      </c>
      <c r="GN17">
        <v>1.7925</v>
      </c>
      <c r="GO17">
        <v>9.6030500000000005E-2</v>
      </c>
      <c r="GP17">
        <v>0</v>
      </c>
      <c r="GQ17">
        <v>23.4297</v>
      </c>
      <c r="GR17">
        <v>999.9</v>
      </c>
      <c r="GS17">
        <v>37.299999999999997</v>
      </c>
      <c r="GT17">
        <v>29.2</v>
      </c>
      <c r="GU17">
        <v>15.473699999999999</v>
      </c>
      <c r="GV17">
        <v>60.576900000000002</v>
      </c>
      <c r="GW17">
        <v>42.888599999999997</v>
      </c>
      <c r="GX17">
        <v>1</v>
      </c>
      <c r="GY17">
        <v>3.6394799999999998E-2</v>
      </c>
      <c r="GZ17">
        <v>3.4235500000000001</v>
      </c>
      <c r="HA17">
        <v>20.2544</v>
      </c>
      <c r="HB17">
        <v>5.2411000000000003</v>
      </c>
      <c r="HC17">
        <v>12.039899999999999</v>
      </c>
      <c r="HD17">
        <v>5.0166500000000003</v>
      </c>
      <c r="HE17">
        <v>3.2879999999999998</v>
      </c>
      <c r="HF17">
        <v>7149.4</v>
      </c>
      <c r="HG17">
        <v>9999</v>
      </c>
      <c r="HH17">
        <v>9999</v>
      </c>
      <c r="HI17">
        <v>171</v>
      </c>
      <c r="HJ17">
        <v>1.8688899999999999</v>
      </c>
      <c r="HK17">
        <v>1.8644700000000001</v>
      </c>
      <c r="HL17">
        <v>1.86931</v>
      </c>
      <c r="HM17">
        <v>1.8672200000000001</v>
      </c>
      <c r="HN17">
        <v>1.8633299999999999</v>
      </c>
      <c r="HO17">
        <v>1.8641799999999999</v>
      </c>
      <c r="HP17">
        <v>1.87012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0.33</v>
      </c>
      <c r="IF17">
        <v>0.1724</v>
      </c>
      <c r="IG17">
        <v>0.59829031101901498</v>
      </c>
      <c r="IH17">
        <v>-6.1462078757559423E-4</v>
      </c>
      <c r="II17">
        <v>-1.8861989874597051E-7</v>
      </c>
      <c r="IJ17">
        <v>1.1980462299894961E-10</v>
      </c>
      <c r="IK17">
        <v>-3.5801712453142738E-2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36.1</v>
      </c>
      <c r="IT17">
        <v>36.200000000000003</v>
      </c>
      <c r="IU17">
        <v>1.1242700000000001</v>
      </c>
      <c r="IV17">
        <v>2.5952099999999998</v>
      </c>
      <c r="IW17">
        <v>1.5490699999999999</v>
      </c>
      <c r="IX17">
        <v>2.34619</v>
      </c>
      <c r="IY17">
        <v>1.50024</v>
      </c>
      <c r="IZ17">
        <v>2.4096700000000002</v>
      </c>
      <c r="JA17">
        <v>33.355899999999998</v>
      </c>
      <c r="JB17">
        <v>23.956199999999999</v>
      </c>
      <c r="JC17">
        <v>18</v>
      </c>
      <c r="JD17">
        <v>341.04</v>
      </c>
      <c r="JE17">
        <v>419.89100000000002</v>
      </c>
      <c r="JF17">
        <v>19.198</v>
      </c>
      <c r="JG17">
        <v>27.796900000000001</v>
      </c>
      <c r="JH17">
        <v>30.0002</v>
      </c>
      <c r="JI17">
        <v>27.921099999999999</v>
      </c>
      <c r="JJ17">
        <v>27.9178</v>
      </c>
      <c r="JK17">
        <v>22.454999999999998</v>
      </c>
      <c r="JL17">
        <v>23.532399999999999</v>
      </c>
      <c r="JM17">
        <v>56.5961</v>
      </c>
      <c r="JN17">
        <v>19.172499999999999</v>
      </c>
      <c r="JO17">
        <v>441.69</v>
      </c>
      <c r="JP17">
        <v>12.5395</v>
      </c>
      <c r="JQ17">
        <v>99.516800000000003</v>
      </c>
      <c r="JR17">
        <v>99.414100000000005</v>
      </c>
    </row>
    <row r="18" spans="1:278" x14ac:dyDescent="0.25">
      <c r="A18">
        <v>7</v>
      </c>
      <c r="B18">
        <v>1678994654.0999999</v>
      </c>
      <c r="C18">
        <v>1080.099999904633</v>
      </c>
      <c r="D18" t="s">
        <v>417</v>
      </c>
      <c r="E18" t="s">
        <v>418</v>
      </c>
      <c r="F18" t="s">
        <v>407</v>
      </c>
      <c r="G18">
        <v>1678994654.0999999</v>
      </c>
      <c r="H18">
        <f t="shared" si="0"/>
        <v>5.7396512329538716E-3</v>
      </c>
      <c r="I18">
        <f t="shared" si="1"/>
        <v>5.7396512329538716</v>
      </c>
      <c r="J18">
        <f t="shared" si="2"/>
        <v>33.189990284944194</v>
      </c>
      <c r="K18">
        <f t="shared" si="3"/>
        <v>399.91996151267062</v>
      </c>
      <c r="L18">
        <f t="shared" si="4"/>
        <v>268.41814299852001</v>
      </c>
      <c r="M18">
        <f t="shared" si="5"/>
        <v>26.353259485750488</v>
      </c>
      <c r="N18">
        <f t="shared" si="6"/>
        <v>39.264091471390842</v>
      </c>
      <c r="O18">
        <f t="shared" si="7"/>
        <v>0.46978083428444178</v>
      </c>
      <c r="P18">
        <f t="shared" si="8"/>
        <v>2.2232551263975919</v>
      </c>
      <c r="Q18">
        <f t="shared" si="9"/>
        <v>0.42080621050047329</v>
      </c>
      <c r="R18">
        <f t="shared" si="10"/>
        <v>0.26697732772387589</v>
      </c>
      <c r="S18">
        <f t="shared" si="11"/>
        <v>289.57183711060685</v>
      </c>
      <c r="T18">
        <f t="shared" si="12"/>
        <v>25.035268420832381</v>
      </c>
      <c r="U18">
        <f t="shared" si="13"/>
        <v>25.035268420832381</v>
      </c>
      <c r="V18">
        <f t="shared" si="14"/>
        <v>3.1863695521087383</v>
      </c>
      <c r="W18">
        <f t="shared" si="15"/>
        <v>60.044550049665979</v>
      </c>
      <c r="X18">
        <f t="shared" si="16"/>
        <v>1.8817940108998796</v>
      </c>
      <c r="Y18">
        <f t="shared" si="17"/>
        <v>3.1339963566107993</v>
      </c>
      <c r="Z18">
        <f t="shared" si="18"/>
        <v>1.3045755412088587</v>
      </c>
      <c r="AA18">
        <f t="shared" si="19"/>
        <v>-253.11861937326574</v>
      </c>
      <c r="AB18">
        <f t="shared" si="20"/>
        <v>-33.293359134845609</v>
      </c>
      <c r="AC18">
        <f t="shared" si="21"/>
        <v>-3.1642829490814464</v>
      </c>
      <c r="AD18">
        <f t="shared" si="22"/>
        <v>-4.4243465859423736E-3</v>
      </c>
      <c r="AE18">
        <v>127</v>
      </c>
      <c r="AF18">
        <v>25</v>
      </c>
      <c r="AG18">
        <f t="shared" si="23"/>
        <v>1.0049084309800267</v>
      </c>
      <c r="AH18">
        <f t="shared" si="24"/>
        <v>0.49084309800266901</v>
      </c>
      <c r="AI18">
        <f t="shared" si="25"/>
        <v>52001.697183390606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1513.2101995391745</v>
      </c>
      <c r="AW18">
        <f t="shared" si="29"/>
        <v>33.189990284944194</v>
      </c>
      <c r="AX18" t="e">
        <f t="shared" si="30"/>
        <v>#DIV/0!</v>
      </c>
      <c r="AY18">
        <f t="shared" si="31"/>
        <v>2.1933496281647924E-2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1800.03</v>
      </c>
      <c r="CU18">
        <f t="shared" si="43"/>
        <v>1513.2101995391745</v>
      </c>
      <c r="CV18">
        <f t="shared" si="44"/>
        <v>0.84065832210528413</v>
      </c>
      <c r="CW18">
        <f t="shared" si="45"/>
        <v>0.1608705616631983</v>
      </c>
      <c r="CX18">
        <v>6</v>
      </c>
      <c r="CY18">
        <v>0.5</v>
      </c>
      <c r="CZ18" t="s">
        <v>409</v>
      </c>
      <c r="DA18">
        <v>2</v>
      </c>
      <c r="DB18">
        <v>1678994654.0999999</v>
      </c>
      <c r="DC18">
        <v>399.92</v>
      </c>
      <c r="DD18">
        <v>442.29199999999997</v>
      </c>
      <c r="DE18">
        <v>19.166799999999999</v>
      </c>
      <c r="DF18">
        <v>12.4474</v>
      </c>
      <c r="DG18">
        <v>399.59</v>
      </c>
      <c r="DH18">
        <v>18.994700000000002</v>
      </c>
      <c r="DI18">
        <v>500.18799999999999</v>
      </c>
      <c r="DJ18">
        <v>98.079899999999995</v>
      </c>
      <c r="DK18">
        <v>9.9974099999999996E-2</v>
      </c>
      <c r="DL18">
        <v>24.7575</v>
      </c>
      <c r="DM18">
        <v>24.989899999999999</v>
      </c>
      <c r="DN18">
        <v>999.9</v>
      </c>
      <c r="DO18">
        <v>0</v>
      </c>
      <c r="DP18">
        <v>0</v>
      </c>
      <c r="DQ18">
        <v>9950</v>
      </c>
      <c r="DR18">
        <v>0</v>
      </c>
      <c r="DS18">
        <v>736.33299999999997</v>
      </c>
      <c r="DT18">
        <v>-42.371600000000001</v>
      </c>
      <c r="DU18">
        <v>407.73500000000001</v>
      </c>
      <c r="DV18">
        <v>447.86700000000002</v>
      </c>
      <c r="DW18">
        <v>6.7194000000000003</v>
      </c>
      <c r="DX18">
        <v>442.29199999999997</v>
      </c>
      <c r="DY18">
        <v>12.4474</v>
      </c>
      <c r="DZ18">
        <v>1.87988</v>
      </c>
      <c r="EA18">
        <v>1.2208399999999999</v>
      </c>
      <c r="EB18">
        <v>16.467300000000002</v>
      </c>
      <c r="EC18">
        <v>9.8581900000000005</v>
      </c>
      <c r="ED18">
        <v>1800.03</v>
      </c>
      <c r="EE18">
        <v>0.97799599999999998</v>
      </c>
      <c r="EF18">
        <v>2.2004300000000001E-2</v>
      </c>
      <c r="EG18">
        <v>0</v>
      </c>
      <c r="EH18">
        <v>1040.68</v>
      </c>
      <c r="EI18">
        <v>5.0007000000000001</v>
      </c>
      <c r="EJ18">
        <v>17951.099999999999</v>
      </c>
      <c r="EK18">
        <v>15474.3</v>
      </c>
      <c r="EL18">
        <v>46.936999999999998</v>
      </c>
      <c r="EM18">
        <v>48.625</v>
      </c>
      <c r="EN18">
        <v>47.936999999999998</v>
      </c>
      <c r="EO18">
        <v>47.686999999999998</v>
      </c>
      <c r="EP18">
        <v>49.061999999999998</v>
      </c>
      <c r="EQ18">
        <v>1755.53</v>
      </c>
      <c r="ER18">
        <v>39.5</v>
      </c>
      <c r="ES18">
        <v>0</v>
      </c>
      <c r="ET18">
        <v>1678994653.8</v>
      </c>
      <c r="EU18">
        <v>0</v>
      </c>
      <c r="EV18">
        <v>1040.8780769230771</v>
      </c>
      <c r="EW18">
        <v>-1.0321367419236129</v>
      </c>
      <c r="EX18">
        <v>-14.43418801054913</v>
      </c>
      <c r="EY18">
        <v>17952.969230769231</v>
      </c>
      <c r="EZ18">
        <v>15</v>
      </c>
      <c r="FA18">
        <v>1678992309.0999999</v>
      </c>
      <c r="FB18" t="s">
        <v>410</v>
      </c>
      <c r="FC18">
        <v>1678992309.0999999</v>
      </c>
      <c r="FD18">
        <v>1678992299.5999999</v>
      </c>
      <c r="FE18">
        <v>6</v>
      </c>
      <c r="FF18">
        <v>0.2</v>
      </c>
      <c r="FG18">
        <v>-2E-3</v>
      </c>
      <c r="FH18">
        <v>0.30599999999999999</v>
      </c>
      <c r="FI18">
        <v>0.14699999999999999</v>
      </c>
      <c r="FJ18">
        <v>434</v>
      </c>
      <c r="FK18">
        <v>18</v>
      </c>
      <c r="FL18">
        <v>0.17</v>
      </c>
      <c r="FM18">
        <v>0.01</v>
      </c>
      <c r="FN18">
        <v>-42.273048780487812</v>
      </c>
      <c r="FO18">
        <v>-0.17991219512204601</v>
      </c>
      <c r="FP18">
        <v>4.0873350623551213E-2</v>
      </c>
      <c r="FQ18">
        <v>-1</v>
      </c>
      <c r="FR18">
        <v>6.7157621951219513</v>
      </c>
      <c r="FS18">
        <v>5.4748432055692171E-3</v>
      </c>
      <c r="FT18">
        <v>1.196944304988574E-3</v>
      </c>
      <c r="FU18">
        <v>-1</v>
      </c>
      <c r="FV18">
        <v>0</v>
      </c>
      <c r="FW18">
        <v>0</v>
      </c>
      <c r="FX18" t="s">
        <v>411</v>
      </c>
      <c r="FY18">
        <v>2.9339</v>
      </c>
      <c r="FZ18">
        <v>2.70492</v>
      </c>
      <c r="GA18">
        <v>8.8526900000000006E-2</v>
      </c>
      <c r="GB18">
        <v>9.5296599999999995E-2</v>
      </c>
      <c r="GC18">
        <v>9.8282800000000003E-2</v>
      </c>
      <c r="GD18">
        <v>7.0822099999999999E-2</v>
      </c>
      <c r="GE18">
        <v>33213.699999999997</v>
      </c>
      <c r="GF18">
        <v>29109.200000000001</v>
      </c>
      <c r="GG18">
        <v>31114.3</v>
      </c>
      <c r="GH18">
        <v>28041.599999999999</v>
      </c>
      <c r="GI18">
        <v>38080.6</v>
      </c>
      <c r="GJ18">
        <v>37048.699999999997</v>
      </c>
      <c r="GK18">
        <v>44263.8</v>
      </c>
      <c r="GL18">
        <v>42506</v>
      </c>
      <c r="GM18">
        <v>1.58623</v>
      </c>
      <c r="GN18">
        <v>1.7932300000000001</v>
      </c>
      <c r="GO18">
        <v>9.6522300000000005E-2</v>
      </c>
      <c r="GP18">
        <v>0</v>
      </c>
      <c r="GQ18">
        <v>23.4041</v>
      </c>
      <c r="GR18">
        <v>999.9</v>
      </c>
      <c r="GS18">
        <v>37.4</v>
      </c>
      <c r="GT18">
        <v>29.2</v>
      </c>
      <c r="GU18">
        <v>15.5153</v>
      </c>
      <c r="GV18">
        <v>60.822299999999998</v>
      </c>
      <c r="GW18">
        <v>42.251600000000003</v>
      </c>
      <c r="GX18">
        <v>1</v>
      </c>
      <c r="GY18">
        <v>3.2332300000000001E-2</v>
      </c>
      <c r="GZ18">
        <v>3.2335699999999998</v>
      </c>
      <c r="HA18">
        <v>20.257899999999999</v>
      </c>
      <c r="HB18">
        <v>5.2408000000000001</v>
      </c>
      <c r="HC18">
        <v>12.039899999999999</v>
      </c>
      <c r="HD18">
        <v>5.0168499999999998</v>
      </c>
      <c r="HE18">
        <v>3.2879999999999998</v>
      </c>
      <c r="HF18">
        <v>7153</v>
      </c>
      <c r="HG18">
        <v>9999</v>
      </c>
      <c r="HH18">
        <v>9999</v>
      </c>
      <c r="HI18">
        <v>171</v>
      </c>
      <c r="HJ18">
        <v>1.8688899999999999</v>
      </c>
      <c r="HK18">
        <v>1.8644799999999999</v>
      </c>
      <c r="HL18">
        <v>1.8692800000000001</v>
      </c>
      <c r="HM18">
        <v>1.8672200000000001</v>
      </c>
      <c r="HN18">
        <v>1.8632899999999999</v>
      </c>
      <c r="HO18">
        <v>1.8641799999999999</v>
      </c>
      <c r="HP18">
        <v>1.87012</v>
      </c>
      <c r="HQ18">
        <v>1.86934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0.33</v>
      </c>
      <c r="IF18">
        <v>0.1721</v>
      </c>
      <c r="IG18">
        <v>0.59829031101901498</v>
      </c>
      <c r="IH18">
        <v>-6.1462078757559423E-4</v>
      </c>
      <c r="II18">
        <v>-1.8861989874597051E-7</v>
      </c>
      <c r="IJ18">
        <v>1.1980462299894961E-10</v>
      </c>
      <c r="IK18">
        <v>-3.5801712453142738E-2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39.1</v>
      </c>
      <c r="IT18">
        <v>39.200000000000003</v>
      </c>
      <c r="IU18">
        <v>1.1254900000000001</v>
      </c>
      <c r="IV18">
        <v>2.5915499999999998</v>
      </c>
      <c r="IW18">
        <v>1.5490699999999999</v>
      </c>
      <c r="IX18">
        <v>2.34619</v>
      </c>
      <c r="IY18">
        <v>1.50146</v>
      </c>
      <c r="IZ18">
        <v>2.3815900000000001</v>
      </c>
      <c r="JA18">
        <v>33.333500000000001</v>
      </c>
      <c r="JB18">
        <v>23.956199999999999</v>
      </c>
      <c r="JC18">
        <v>18</v>
      </c>
      <c r="JD18">
        <v>341.07100000000003</v>
      </c>
      <c r="JE18">
        <v>420.06400000000002</v>
      </c>
      <c r="JF18">
        <v>19.257400000000001</v>
      </c>
      <c r="JG18">
        <v>27.749700000000001</v>
      </c>
      <c r="JH18">
        <v>29.9999</v>
      </c>
      <c r="JI18">
        <v>27.881</v>
      </c>
      <c r="JJ18">
        <v>27.880099999999999</v>
      </c>
      <c r="JK18">
        <v>22.477699999999999</v>
      </c>
      <c r="JL18">
        <v>24.0823</v>
      </c>
      <c r="JM18">
        <v>56.5961</v>
      </c>
      <c r="JN18">
        <v>19.262499999999999</v>
      </c>
      <c r="JO18">
        <v>442.28100000000001</v>
      </c>
      <c r="JP18">
        <v>12.4389</v>
      </c>
      <c r="JQ18">
        <v>99.533000000000001</v>
      </c>
      <c r="JR18">
        <v>99.432100000000005</v>
      </c>
    </row>
    <row r="19" spans="1:278" x14ac:dyDescent="0.25">
      <c r="A19">
        <v>8</v>
      </c>
      <c r="B19">
        <v>1678994834.0999999</v>
      </c>
      <c r="C19">
        <v>1260.099999904633</v>
      </c>
      <c r="D19" t="s">
        <v>419</v>
      </c>
      <c r="E19" t="s">
        <v>420</v>
      </c>
      <c r="F19" t="s">
        <v>407</v>
      </c>
      <c r="G19">
        <v>1678994834.0999999</v>
      </c>
      <c r="H19">
        <f t="shared" si="0"/>
        <v>5.8160779054124267E-3</v>
      </c>
      <c r="I19">
        <f t="shared" si="1"/>
        <v>5.8160779054124268</v>
      </c>
      <c r="J19">
        <f t="shared" si="2"/>
        <v>33.569758819201446</v>
      </c>
      <c r="K19">
        <f t="shared" si="3"/>
        <v>399.98596154143979</v>
      </c>
      <c r="L19">
        <f t="shared" si="4"/>
        <v>269.08757849072839</v>
      </c>
      <c r="M19">
        <f t="shared" si="5"/>
        <v>26.416897507926052</v>
      </c>
      <c r="N19">
        <f t="shared" si="6"/>
        <v>39.26746901478969</v>
      </c>
      <c r="O19">
        <f t="shared" si="7"/>
        <v>0.47799097860052575</v>
      </c>
      <c r="P19">
        <f t="shared" si="8"/>
        <v>2.2326590655083329</v>
      </c>
      <c r="Q19">
        <f t="shared" si="9"/>
        <v>0.42757717352219232</v>
      </c>
      <c r="R19">
        <f t="shared" si="10"/>
        <v>0.27132077500209423</v>
      </c>
      <c r="S19">
        <f t="shared" si="11"/>
        <v>289.57183711060685</v>
      </c>
      <c r="T19">
        <f t="shared" si="12"/>
        <v>25.028211936999583</v>
      </c>
      <c r="U19">
        <f t="shared" si="13"/>
        <v>25.028211936999583</v>
      </c>
      <c r="V19">
        <f t="shared" si="14"/>
        <v>3.1850296444581101</v>
      </c>
      <c r="W19">
        <f t="shared" si="15"/>
        <v>60.048725500511459</v>
      </c>
      <c r="X19">
        <f t="shared" si="16"/>
        <v>1.8841291058678002</v>
      </c>
      <c r="Y19">
        <f t="shared" si="17"/>
        <v>3.137667103112376</v>
      </c>
      <c r="Z19">
        <f t="shared" si="18"/>
        <v>1.3009005385903099</v>
      </c>
      <c r="AA19">
        <f t="shared" si="19"/>
        <v>-256.48903562868804</v>
      </c>
      <c r="AB19">
        <f t="shared" si="20"/>
        <v>-30.225619534222826</v>
      </c>
      <c r="AC19">
        <f t="shared" si="21"/>
        <v>-2.8607981220206917</v>
      </c>
      <c r="AD19">
        <f t="shared" si="22"/>
        <v>-3.6161743247156153E-3</v>
      </c>
      <c r="AE19">
        <v>127</v>
      </c>
      <c r="AF19">
        <v>25</v>
      </c>
      <c r="AG19">
        <f t="shared" si="23"/>
        <v>1.004879595509101</v>
      </c>
      <c r="AH19">
        <f t="shared" si="24"/>
        <v>0.48795955091009979</v>
      </c>
      <c r="AI19">
        <f t="shared" si="25"/>
        <v>52307.494910850073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1513.2101995391745</v>
      </c>
      <c r="AW19">
        <f t="shared" si="29"/>
        <v>33.569758819201446</v>
      </c>
      <c r="AX19" t="e">
        <f t="shared" si="30"/>
        <v>#DIV/0!</v>
      </c>
      <c r="AY19">
        <f t="shared" si="31"/>
        <v>2.2184465072614904E-2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1800.03</v>
      </c>
      <c r="CU19">
        <f t="shared" si="43"/>
        <v>1513.2101995391745</v>
      </c>
      <c r="CV19">
        <f t="shared" si="44"/>
        <v>0.84065832210528413</v>
      </c>
      <c r="CW19">
        <f t="shared" si="45"/>
        <v>0.1608705616631983</v>
      </c>
      <c r="CX19">
        <v>6</v>
      </c>
      <c r="CY19">
        <v>0.5</v>
      </c>
      <c r="CZ19" t="s">
        <v>409</v>
      </c>
      <c r="DA19">
        <v>2</v>
      </c>
      <c r="DB19">
        <v>1678994834.0999999</v>
      </c>
      <c r="DC19">
        <v>399.98599999999999</v>
      </c>
      <c r="DD19">
        <v>442.84899999999999</v>
      </c>
      <c r="DE19">
        <v>19.1921</v>
      </c>
      <c r="DF19">
        <v>12.3833</v>
      </c>
      <c r="DG19">
        <v>399.65600000000001</v>
      </c>
      <c r="DH19">
        <v>19.019200000000001</v>
      </c>
      <c r="DI19">
        <v>500.19499999999999</v>
      </c>
      <c r="DJ19">
        <v>98.072100000000006</v>
      </c>
      <c r="DK19">
        <v>0.100018</v>
      </c>
      <c r="DL19">
        <v>24.777100000000001</v>
      </c>
      <c r="DM19">
        <v>24.9849</v>
      </c>
      <c r="DN19">
        <v>999.9</v>
      </c>
      <c r="DO19">
        <v>0</v>
      </c>
      <c r="DP19">
        <v>0</v>
      </c>
      <c r="DQ19">
        <v>10012.5</v>
      </c>
      <c r="DR19">
        <v>0</v>
      </c>
      <c r="DS19">
        <v>739.37699999999995</v>
      </c>
      <c r="DT19">
        <v>-42.863300000000002</v>
      </c>
      <c r="DU19">
        <v>407.81299999999999</v>
      </c>
      <c r="DV19">
        <v>448.40199999999999</v>
      </c>
      <c r="DW19">
        <v>6.8087600000000004</v>
      </c>
      <c r="DX19">
        <v>442.84899999999999</v>
      </c>
      <c r="DY19">
        <v>12.3833</v>
      </c>
      <c r="DZ19">
        <v>1.8822099999999999</v>
      </c>
      <c r="EA19">
        <v>1.2144600000000001</v>
      </c>
      <c r="EB19">
        <v>16.486799999999999</v>
      </c>
      <c r="EC19">
        <v>9.7799999999999994</v>
      </c>
      <c r="ED19">
        <v>1800.03</v>
      </c>
      <c r="EE19">
        <v>0.97799599999999998</v>
      </c>
      <c r="EF19">
        <v>2.2004300000000001E-2</v>
      </c>
      <c r="EG19">
        <v>0</v>
      </c>
      <c r="EH19">
        <v>1038.2</v>
      </c>
      <c r="EI19">
        <v>5.0007000000000001</v>
      </c>
      <c r="EJ19">
        <v>17906.400000000001</v>
      </c>
      <c r="EK19">
        <v>15474.2</v>
      </c>
      <c r="EL19">
        <v>46.936999999999998</v>
      </c>
      <c r="EM19">
        <v>48.625</v>
      </c>
      <c r="EN19">
        <v>47.875</v>
      </c>
      <c r="EO19">
        <v>47.625</v>
      </c>
      <c r="EP19">
        <v>48.875</v>
      </c>
      <c r="EQ19">
        <v>1755.53</v>
      </c>
      <c r="ER19">
        <v>39.5</v>
      </c>
      <c r="ES19">
        <v>0</v>
      </c>
      <c r="ET19">
        <v>1678994833.8</v>
      </c>
      <c r="EU19">
        <v>0</v>
      </c>
      <c r="EV19">
        <v>1038.138461538462</v>
      </c>
      <c r="EW19">
        <v>-0.24752136716140441</v>
      </c>
      <c r="EX19">
        <v>-10.273504293442789</v>
      </c>
      <c r="EY19">
        <v>17907.803846153849</v>
      </c>
      <c r="EZ19">
        <v>15</v>
      </c>
      <c r="FA19">
        <v>1678992309.0999999</v>
      </c>
      <c r="FB19" t="s">
        <v>410</v>
      </c>
      <c r="FC19">
        <v>1678992309.0999999</v>
      </c>
      <c r="FD19">
        <v>1678992299.5999999</v>
      </c>
      <c r="FE19">
        <v>6</v>
      </c>
      <c r="FF19">
        <v>0.2</v>
      </c>
      <c r="FG19">
        <v>-2E-3</v>
      </c>
      <c r="FH19">
        <v>0.30599999999999999</v>
      </c>
      <c r="FI19">
        <v>0.14699999999999999</v>
      </c>
      <c r="FJ19">
        <v>434</v>
      </c>
      <c r="FK19">
        <v>18</v>
      </c>
      <c r="FL19">
        <v>0.17</v>
      </c>
      <c r="FM19">
        <v>0.01</v>
      </c>
      <c r="FN19">
        <v>-42.869129268292681</v>
      </c>
      <c r="FO19">
        <v>-0.1074250871080577</v>
      </c>
      <c r="FP19">
        <v>3.3009254015868281E-2</v>
      </c>
      <c r="FQ19">
        <v>-1</v>
      </c>
      <c r="FR19">
        <v>6.7989795121951229</v>
      </c>
      <c r="FS19">
        <v>3.9337839721250961E-2</v>
      </c>
      <c r="FT19">
        <v>4.0784986185553986E-3</v>
      </c>
      <c r="FU19">
        <v>-1</v>
      </c>
      <c r="FV19">
        <v>0</v>
      </c>
      <c r="FW19">
        <v>0</v>
      </c>
      <c r="FX19" t="s">
        <v>411</v>
      </c>
      <c r="FY19">
        <v>2.9339599999999999</v>
      </c>
      <c r="FZ19">
        <v>2.7049699999999999</v>
      </c>
      <c r="GA19">
        <v>8.8541400000000006E-2</v>
      </c>
      <c r="GB19">
        <v>9.5389199999999993E-2</v>
      </c>
      <c r="GC19">
        <v>9.8376400000000003E-2</v>
      </c>
      <c r="GD19">
        <v>7.0551500000000003E-2</v>
      </c>
      <c r="GE19">
        <v>33216.800000000003</v>
      </c>
      <c r="GF19">
        <v>29109.9</v>
      </c>
      <c r="GG19">
        <v>31117.5</v>
      </c>
      <c r="GH19">
        <v>28045</v>
      </c>
      <c r="GI19">
        <v>38080.800000000003</v>
      </c>
      <c r="GJ19">
        <v>37063.800000000003</v>
      </c>
      <c r="GK19">
        <v>44268.800000000003</v>
      </c>
      <c r="GL19">
        <v>42510.9</v>
      </c>
      <c r="GM19">
        <v>1.5865800000000001</v>
      </c>
      <c r="GN19">
        <v>1.7938000000000001</v>
      </c>
      <c r="GO19">
        <v>9.5620800000000006E-2</v>
      </c>
      <c r="GP19">
        <v>0</v>
      </c>
      <c r="GQ19">
        <v>23.413900000000002</v>
      </c>
      <c r="GR19">
        <v>999.9</v>
      </c>
      <c r="GS19">
        <v>37.4</v>
      </c>
      <c r="GT19">
        <v>29.2</v>
      </c>
      <c r="GU19">
        <v>15.516</v>
      </c>
      <c r="GV19">
        <v>60.522300000000001</v>
      </c>
      <c r="GW19">
        <v>42.379800000000003</v>
      </c>
      <c r="GX19">
        <v>1</v>
      </c>
      <c r="GY19">
        <v>2.8656000000000001E-2</v>
      </c>
      <c r="GZ19">
        <v>3.1558199999999998</v>
      </c>
      <c r="HA19">
        <v>20.259499999999999</v>
      </c>
      <c r="HB19">
        <v>5.24125</v>
      </c>
      <c r="HC19">
        <v>12.039899999999999</v>
      </c>
      <c r="HD19">
        <v>5.0172499999999998</v>
      </c>
      <c r="HE19">
        <v>3.2879999999999998</v>
      </c>
      <c r="HF19">
        <v>7156.6</v>
      </c>
      <c r="HG19">
        <v>9999</v>
      </c>
      <c r="HH19">
        <v>9999</v>
      </c>
      <c r="HI19">
        <v>171.1</v>
      </c>
      <c r="HJ19">
        <v>1.8689</v>
      </c>
      <c r="HK19">
        <v>1.86449</v>
      </c>
      <c r="HL19">
        <v>1.8693200000000001</v>
      </c>
      <c r="HM19">
        <v>1.8672200000000001</v>
      </c>
      <c r="HN19">
        <v>1.86327</v>
      </c>
      <c r="HO19">
        <v>1.8642000000000001</v>
      </c>
      <c r="HP19">
        <v>1.87012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0.33</v>
      </c>
      <c r="IF19">
        <v>0.1729</v>
      </c>
      <c r="IG19">
        <v>0.59829031101901498</v>
      </c>
      <c r="IH19">
        <v>-6.1462078757559423E-4</v>
      </c>
      <c r="II19">
        <v>-1.8861989874597051E-7</v>
      </c>
      <c r="IJ19">
        <v>1.1980462299894961E-10</v>
      </c>
      <c r="IK19">
        <v>-3.5801712453142738E-2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42.1</v>
      </c>
      <c r="IT19">
        <v>42.2</v>
      </c>
      <c r="IU19">
        <v>1.1267100000000001</v>
      </c>
      <c r="IV19">
        <v>2.5964399999999999</v>
      </c>
      <c r="IW19">
        <v>1.5490699999999999</v>
      </c>
      <c r="IX19">
        <v>2.34619</v>
      </c>
      <c r="IY19">
        <v>1.50146</v>
      </c>
      <c r="IZ19">
        <v>2.3901400000000002</v>
      </c>
      <c r="JA19">
        <v>33.333500000000001</v>
      </c>
      <c r="JB19">
        <v>23.956199999999999</v>
      </c>
      <c r="JC19">
        <v>18</v>
      </c>
      <c r="JD19">
        <v>340.99400000000003</v>
      </c>
      <c r="JE19">
        <v>420.08699999999999</v>
      </c>
      <c r="JF19">
        <v>19.322700000000001</v>
      </c>
      <c r="JG19">
        <v>27.700199999999999</v>
      </c>
      <c r="JH19">
        <v>29.9999</v>
      </c>
      <c r="JI19">
        <v>27.834700000000002</v>
      </c>
      <c r="JJ19">
        <v>27.835599999999999</v>
      </c>
      <c r="JK19">
        <v>22.4998</v>
      </c>
      <c r="JL19">
        <v>24.636800000000001</v>
      </c>
      <c r="JM19">
        <v>56.5961</v>
      </c>
      <c r="JN19">
        <v>19.335000000000001</v>
      </c>
      <c r="JO19">
        <v>442.79899999999998</v>
      </c>
      <c r="JP19">
        <v>12.315799999999999</v>
      </c>
      <c r="JQ19">
        <v>99.543800000000005</v>
      </c>
      <c r="JR19">
        <v>99.443799999999996</v>
      </c>
    </row>
    <row r="20" spans="1:278" x14ac:dyDescent="0.25">
      <c r="A20">
        <v>9</v>
      </c>
      <c r="B20">
        <v>1678995014.0999999</v>
      </c>
      <c r="C20">
        <v>1440.099999904633</v>
      </c>
      <c r="D20" t="s">
        <v>421</v>
      </c>
      <c r="E20" t="s">
        <v>422</v>
      </c>
      <c r="F20" t="s">
        <v>407</v>
      </c>
      <c r="G20">
        <v>1678995014.0999999</v>
      </c>
      <c r="H20">
        <f t="shared" si="0"/>
        <v>5.9153081560683217E-3</v>
      </c>
      <c r="I20">
        <f t="shared" si="1"/>
        <v>5.9153081560683214</v>
      </c>
      <c r="J20">
        <f t="shared" si="2"/>
        <v>34.010851735184275</v>
      </c>
      <c r="K20">
        <f t="shared" si="3"/>
        <v>399.95596097125122</v>
      </c>
      <c r="L20">
        <f t="shared" si="4"/>
        <v>269.32004081117043</v>
      </c>
      <c r="M20">
        <f t="shared" si="5"/>
        <v>26.437803691468829</v>
      </c>
      <c r="N20">
        <f t="shared" si="6"/>
        <v>39.261679708434606</v>
      </c>
      <c r="O20">
        <f t="shared" si="7"/>
        <v>0.48613438810362419</v>
      </c>
      <c r="P20">
        <f t="shared" si="8"/>
        <v>2.2314077572076103</v>
      </c>
      <c r="Q20">
        <f t="shared" si="9"/>
        <v>0.43406218791876633</v>
      </c>
      <c r="R20">
        <f t="shared" si="10"/>
        <v>0.27550109179071142</v>
      </c>
      <c r="S20">
        <f t="shared" si="11"/>
        <v>289.5702411106019</v>
      </c>
      <c r="T20">
        <f t="shared" si="12"/>
        <v>25.031688469038759</v>
      </c>
      <c r="U20">
        <f t="shared" si="13"/>
        <v>25.031688469038759</v>
      </c>
      <c r="V20">
        <f t="shared" si="14"/>
        <v>3.1856897179008064</v>
      </c>
      <c r="W20">
        <f t="shared" si="15"/>
        <v>59.864285279752714</v>
      </c>
      <c r="X20">
        <f t="shared" si="16"/>
        <v>1.8824514402348003</v>
      </c>
      <c r="Y20">
        <f t="shared" si="17"/>
        <v>3.144531721105309</v>
      </c>
      <c r="Z20">
        <f t="shared" si="18"/>
        <v>1.3032382776660061</v>
      </c>
      <c r="AA20">
        <f t="shared" si="19"/>
        <v>-260.86508968261296</v>
      </c>
      <c r="AB20">
        <f t="shared" si="20"/>
        <v>-26.223937620774425</v>
      </c>
      <c r="AC20">
        <f t="shared" si="21"/>
        <v>-2.4839393701160688</v>
      </c>
      <c r="AD20">
        <f t="shared" si="22"/>
        <v>-2.725562901535028E-3</v>
      </c>
      <c r="AE20">
        <v>127</v>
      </c>
      <c r="AF20">
        <v>25</v>
      </c>
      <c r="AG20">
        <f t="shared" si="23"/>
        <v>1.0048840786055533</v>
      </c>
      <c r="AH20">
        <f t="shared" si="24"/>
        <v>0.48840786055532881</v>
      </c>
      <c r="AI20">
        <f t="shared" si="25"/>
        <v>52259.715000409647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1513.2017995391718</v>
      </c>
      <c r="AW20">
        <f t="shared" si="29"/>
        <v>34.010851735184275</v>
      </c>
      <c r="AX20" t="e">
        <f t="shared" si="30"/>
        <v>#DIV/0!</v>
      </c>
      <c r="AY20">
        <f t="shared" si="31"/>
        <v>2.2476084647495058E-2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1800.02</v>
      </c>
      <c r="CU20">
        <f t="shared" si="43"/>
        <v>1513.2017995391718</v>
      </c>
      <c r="CV20">
        <f t="shared" si="44"/>
        <v>0.84065832576258703</v>
      </c>
      <c r="CW20">
        <f t="shared" si="45"/>
        <v>0.16087056872179303</v>
      </c>
      <c r="CX20">
        <v>6</v>
      </c>
      <c r="CY20">
        <v>0.5</v>
      </c>
      <c r="CZ20" t="s">
        <v>409</v>
      </c>
      <c r="DA20">
        <v>2</v>
      </c>
      <c r="DB20">
        <v>1678995014.0999999</v>
      </c>
      <c r="DC20">
        <v>399.95600000000002</v>
      </c>
      <c r="DD20">
        <v>443.40499999999997</v>
      </c>
      <c r="DE20">
        <v>19.176400000000001</v>
      </c>
      <c r="DF20">
        <v>12.2494</v>
      </c>
      <c r="DG20">
        <v>399.62599999999998</v>
      </c>
      <c r="DH20">
        <v>19.004000000000001</v>
      </c>
      <c r="DI20">
        <v>500.05399999999997</v>
      </c>
      <c r="DJ20">
        <v>98.064999999999998</v>
      </c>
      <c r="DK20">
        <v>0.100007</v>
      </c>
      <c r="DL20">
        <v>24.813700000000001</v>
      </c>
      <c r="DM20">
        <v>24.991900000000001</v>
      </c>
      <c r="DN20">
        <v>999.9</v>
      </c>
      <c r="DO20">
        <v>0</v>
      </c>
      <c r="DP20">
        <v>0</v>
      </c>
      <c r="DQ20">
        <v>10005</v>
      </c>
      <c r="DR20">
        <v>0</v>
      </c>
      <c r="DS20">
        <v>739.68299999999999</v>
      </c>
      <c r="DT20">
        <v>-43.448500000000003</v>
      </c>
      <c r="DU20">
        <v>407.77600000000001</v>
      </c>
      <c r="DV20">
        <v>448.90300000000002</v>
      </c>
      <c r="DW20">
        <v>6.9269299999999996</v>
      </c>
      <c r="DX20">
        <v>443.40499999999997</v>
      </c>
      <c r="DY20">
        <v>12.2494</v>
      </c>
      <c r="DZ20">
        <v>1.88053</v>
      </c>
      <c r="EA20">
        <v>1.2012400000000001</v>
      </c>
      <c r="EB20">
        <v>16.472799999999999</v>
      </c>
      <c r="EC20">
        <v>9.6169600000000006</v>
      </c>
      <c r="ED20">
        <v>1800.02</v>
      </c>
      <c r="EE20">
        <v>0.97799599999999998</v>
      </c>
      <c r="EF20">
        <v>2.2004300000000001E-2</v>
      </c>
      <c r="EG20">
        <v>0</v>
      </c>
      <c r="EH20">
        <v>1035.79</v>
      </c>
      <c r="EI20">
        <v>5.0007000000000001</v>
      </c>
      <c r="EJ20">
        <v>17863.7</v>
      </c>
      <c r="EK20">
        <v>15474.2</v>
      </c>
      <c r="EL20">
        <v>46.811999999999998</v>
      </c>
      <c r="EM20">
        <v>48.625</v>
      </c>
      <c r="EN20">
        <v>47.75</v>
      </c>
      <c r="EO20">
        <v>47.5</v>
      </c>
      <c r="EP20">
        <v>48.875</v>
      </c>
      <c r="EQ20">
        <v>1755.52</v>
      </c>
      <c r="ER20">
        <v>39.5</v>
      </c>
      <c r="ES20">
        <v>0</v>
      </c>
      <c r="ET20">
        <v>1678995013.8</v>
      </c>
      <c r="EU20">
        <v>0</v>
      </c>
      <c r="EV20">
        <v>1035.6588461538461</v>
      </c>
      <c r="EW20">
        <v>-1.1401709323292519</v>
      </c>
      <c r="EX20">
        <v>-16.4615384785738</v>
      </c>
      <c r="EY20">
        <v>17864.780769230769</v>
      </c>
      <c r="EZ20">
        <v>15</v>
      </c>
      <c r="FA20">
        <v>1678992309.0999999</v>
      </c>
      <c r="FB20" t="s">
        <v>410</v>
      </c>
      <c r="FC20">
        <v>1678992309.0999999</v>
      </c>
      <c r="FD20">
        <v>1678992299.5999999</v>
      </c>
      <c r="FE20">
        <v>6</v>
      </c>
      <c r="FF20">
        <v>0.2</v>
      </c>
      <c r="FG20">
        <v>-2E-3</v>
      </c>
      <c r="FH20">
        <v>0.30599999999999999</v>
      </c>
      <c r="FI20">
        <v>0.14699999999999999</v>
      </c>
      <c r="FJ20">
        <v>434</v>
      </c>
      <c r="FK20">
        <v>18</v>
      </c>
      <c r="FL20">
        <v>0.17</v>
      </c>
      <c r="FM20">
        <v>0.01</v>
      </c>
      <c r="FN20">
        <v>-43.415610000000001</v>
      </c>
      <c r="FO20">
        <v>-0.20401801125682889</v>
      </c>
      <c r="FP20">
        <v>3.2325228537475582E-2</v>
      </c>
      <c r="FQ20">
        <v>-1</v>
      </c>
      <c r="FR20">
        <v>6.9262060000000014</v>
      </c>
      <c r="FS20">
        <v>2.1499136960595789E-2</v>
      </c>
      <c r="FT20">
        <v>2.3480085178721501E-3</v>
      </c>
      <c r="FU20">
        <v>-1</v>
      </c>
      <c r="FV20">
        <v>0</v>
      </c>
      <c r="FW20">
        <v>0</v>
      </c>
      <c r="FX20" t="s">
        <v>411</v>
      </c>
      <c r="FY20">
        <v>2.93363</v>
      </c>
      <c r="FZ20">
        <v>2.7049599999999998</v>
      </c>
      <c r="GA20">
        <v>8.8536100000000006E-2</v>
      </c>
      <c r="GB20">
        <v>9.5478199999999999E-2</v>
      </c>
      <c r="GC20">
        <v>9.8319199999999995E-2</v>
      </c>
      <c r="GD20">
        <v>6.9980500000000001E-2</v>
      </c>
      <c r="GE20">
        <v>33218.199999999997</v>
      </c>
      <c r="GF20">
        <v>29108.1</v>
      </c>
      <c r="GG20">
        <v>31118.6</v>
      </c>
      <c r="GH20">
        <v>28046</v>
      </c>
      <c r="GI20">
        <v>38084.5</v>
      </c>
      <c r="GJ20">
        <v>37088</v>
      </c>
      <c r="GK20">
        <v>44270.3</v>
      </c>
      <c r="GL20">
        <v>42512.5</v>
      </c>
      <c r="GM20">
        <v>1.58693</v>
      </c>
      <c r="GN20">
        <v>1.7936799999999999</v>
      </c>
      <c r="GO20">
        <v>9.4249799999999995E-2</v>
      </c>
      <c r="GP20">
        <v>0</v>
      </c>
      <c r="GQ20">
        <v>23.4435</v>
      </c>
      <c r="GR20">
        <v>999.9</v>
      </c>
      <c r="GS20">
        <v>37.4</v>
      </c>
      <c r="GT20">
        <v>29.2</v>
      </c>
      <c r="GU20">
        <v>15.516400000000001</v>
      </c>
      <c r="GV20">
        <v>60.882300000000001</v>
      </c>
      <c r="GW20">
        <v>43.149000000000001</v>
      </c>
      <c r="GX20">
        <v>1</v>
      </c>
      <c r="GY20">
        <v>2.6163599999999999E-2</v>
      </c>
      <c r="GZ20">
        <v>3.23569</v>
      </c>
      <c r="HA20">
        <v>20.258099999999999</v>
      </c>
      <c r="HB20">
        <v>5.2409499999999998</v>
      </c>
      <c r="HC20">
        <v>12.039899999999999</v>
      </c>
      <c r="HD20">
        <v>5.0164999999999997</v>
      </c>
      <c r="HE20">
        <v>3.2879999999999998</v>
      </c>
      <c r="HF20">
        <v>7160.2</v>
      </c>
      <c r="HG20">
        <v>9999</v>
      </c>
      <c r="HH20">
        <v>9999</v>
      </c>
      <c r="HI20">
        <v>171.1</v>
      </c>
      <c r="HJ20">
        <v>1.8689</v>
      </c>
      <c r="HK20">
        <v>1.8644799999999999</v>
      </c>
      <c r="HL20">
        <v>1.8693200000000001</v>
      </c>
      <c r="HM20">
        <v>1.8672200000000001</v>
      </c>
      <c r="HN20">
        <v>1.86328</v>
      </c>
      <c r="HO20">
        <v>1.8642399999999999</v>
      </c>
      <c r="HP20">
        <v>1.87012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0.33</v>
      </c>
      <c r="IF20">
        <v>0.1724</v>
      </c>
      <c r="IG20">
        <v>0.59829031101901498</v>
      </c>
      <c r="IH20">
        <v>-6.1462078757559423E-4</v>
      </c>
      <c r="II20">
        <v>-1.8861989874597051E-7</v>
      </c>
      <c r="IJ20">
        <v>1.1980462299894961E-10</v>
      </c>
      <c r="IK20">
        <v>-3.5801712453142738E-2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45.1</v>
      </c>
      <c r="IT20">
        <v>45.2</v>
      </c>
      <c r="IU20">
        <v>1.1267100000000001</v>
      </c>
      <c r="IV20">
        <v>2.6013199999999999</v>
      </c>
      <c r="IW20">
        <v>1.5490699999999999</v>
      </c>
      <c r="IX20">
        <v>2.34619</v>
      </c>
      <c r="IY20">
        <v>1.50146</v>
      </c>
      <c r="IZ20">
        <v>2.2741699999999998</v>
      </c>
      <c r="JA20">
        <v>33.311100000000003</v>
      </c>
      <c r="JB20">
        <v>23.947399999999998</v>
      </c>
      <c r="JC20">
        <v>18</v>
      </c>
      <c r="JD20">
        <v>341.02199999999999</v>
      </c>
      <c r="JE20">
        <v>419.78899999999999</v>
      </c>
      <c r="JF20">
        <v>19.3476</v>
      </c>
      <c r="JG20">
        <v>27.679300000000001</v>
      </c>
      <c r="JH20">
        <v>29.999300000000002</v>
      </c>
      <c r="JI20">
        <v>27.8079</v>
      </c>
      <c r="JJ20">
        <v>27.807500000000001</v>
      </c>
      <c r="JK20">
        <v>22.52</v>
      </c>
      <c r="JL20">
        <v>25.4758</v>
      </c>
      <c r="JM20">
        <v>56.5961</v>
      </c>
      <c r="JN20">
        <v>19.351600000000001</v>
      </c>
      <c r="JO20">
        <v>443.46699999999998</v>
      </c>
      <c r="JP20">
        <v>12.2323</v>
      </c>
      <c r="JQ20">
        <v>99.547200000000004</v>
      </c>
      <c r="JR20">
        <v>99.447299999999998</v>
      </c>
    </row>
    <row r="21" spans="1:278" x14ac:dyDescent="0.25">
      <c r="A21">
        <v>10</v>
      </c>
      <c r="B21">
        <v>1678995194.0999999</v>
      </c>
      <c r="C21">
        <v>1620.099999904633</v>
      </c>
      <c r="D21" t="s">
        <v>423</v>
      </c>
      <c r="E21" t="s">
        <v>424</v>
      </c>
      <c r="F21" t="s">
        <v>407</v>
      </c>
      <c r="G21">
        <v>1678995194.0999999</v>
      </c>
      <c r="H21">
        <f t="shared" si="0"/>
        <v>6.02086532591007E-3</v>
      </c>
      <c r="I21">
        <f t="shared" si="1"/>
        <v>6.0208653259100702</v>
      </c>
      <c r="J21">
        <f t="shared" si="2"/>
        <v>34.319043194115729</v>
      </c>
      <c r="K21">
        <f t="shared" si="3"/>
        <v>399.96396057512453</v>
      </c>
      <c r="L21">
        <f t="shared" si="4"/>
        <v>270.65841681336116</v>
      </c>
      <c r="M21">
        <f t="shared" si="5"/>
        <v>26.566157796042042</v>
      </c>
      <c r="N21">
        <f t="shared" si="6"/>
        <v>39.257990992741824</v>
      </c>
      <c r="O21">
        <f t="shared" si="7"/>
        <v>0.4969147964563706</v>
      </c>
      <c r="P21">
        <f t="shared" si="8"/>
        <v>2.2305642423049399</v>
      </c>
      <c r="Q21">
        <f t="shared" si="9"/>
        <v>0.44262699640323055</v>
      </c>
      <c r="R21">
        <f t="shared" si="10"/>
        <v>0.28102357908540015</v>
      </c>
      <c r="S21">
        <f t="shared" si="11"/>
        <v>289.56385711058209</v>
      </c>
      <c r="T21">
        <f t="shared" si="12"/>
        <v>25.026647383670706</v>
      </c>
      <c r="U21">
        <f t="shared" si="13"/>
        <v>25.026647383670706</v>
      </c>
      <c r="V21">
        <f t="shared" si="14"/>
        <v>3.1847326287786606</v>
      </c>
      <c r="W21">
        <f t="shared" si="15"/>
        <v>59.807245586813437</v>
      </c>
      <c r="X21">
        <f t="shared" si="16"/>
        <v>1.884062594095</v>
      </c>
      <c r="Y21">
        <f t="shared" si="17"/>
        <v>3.1502246518946966</v>
      </c>
      <c r="Z21">
        <f t="shared" si="18"/>
        <v>1.3006700346836606</v>
      </c>
      <c r="AA21">
        <f t="shared" si="19"/>
        <v>-265.52016087263411</v>
      </c>
      <c r="AB21">
        <f t="shared" si="20"/>
        <v>-21.964111248565974</v>
      </c>
      <c r="AC21">
        <f t="shared" si="21"/>
        <v>-2.0814986727069011</v>
      </c>
      <c r="AD21">
        <f t="shared" si="22"/>
        <v>-1.9136833249042695E-3</v>
      </c>
      <c r="AE21">
        <v>127</v>
      </c>
      <c r="AF21">
        <v>25</v>
      </c>
      <c r="AG21">
        <f t="shared" si="23"/>
        <v>1.0048872099964563</v>
      </c>
      <c r="AH21">
        <f t="shared" si="24"/>
        <v>0.48872099964563098</v>
      </c>
      <c r="AI21">
        <f t="shared" si="25"/>
        <v>52226.393284548605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1513.1681995391618</v>
      </c>
      <c r="AW21">
        <f t="shared" si="29"/>
        <v>34.319043194115729</v>
      </c>
      <c r="AX21" t="e">
        <f t="shared" si="30"/>
        <v>#DIV/0!</v>
      </c>
      <c r="AY21">
        <f t="shared" si="31"/>
        <v>2.2680256698870395E-2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1799.98</v>
      </c>
      <c r="CU21">
        <f t="shared" si="43"/>
        <v>1513.1681995391618</v>
      </c>
      <c r="CV21">
        <f t="shared" si="44"/>
        <v>0.84065834039220533</v>
      </c>
      <c r="CW21">
        <f t="shared" si="45"/>
        <v>0.16087059695695624</v>
      </c>
      <c r="CX21">
        <v>6</v>
      </c>
      <c r="CY21">
        <v>0.5</v>
      </c>
      <c r="CZ21" t="s">
        <v>409</v>
      </c>
      <c r="DA21">
        <v>2</v>
      </c>
      <c r="DB21">
        <v>1678995194.0999999</v>
      </c>
      <c r="DC21">
        <v>399.964</v>
      </c>
      <c r="DD21">
        <v>443.83</v>
      </c>
      <c r="DE21">
        <v>19.195</v>
      </c>
      <c r="DF21">
        <v>12.1448</v>
      </c>
      <c r="DG21">
        <v>399.63400000000001</v>
      </c>
      <c r="DH21">
        <v>19.022099999999998</v>
      </c>
      <c r="DI21">
        <v>500.072</v>
      </c>
      <c r="DJ21">
        <v>98.053799999999995</v>
      </c>
      <c r="DK21">
        <v>0.100021</v>
      </c>
      <c r="DL21">
        <v>24.844000000000001</v>
      </c>
      <c r="DM21">
        <v>24.9818</v>
      </c>
      <c r="DN21">
        <v>999.9</v>
      </c>
      <c r="DO21">
        <v>0</v>
      </c>
      <c r="DP21">
        <v>0</v>
      </c>
      <c r="DQ21">
        <v>10000.6</v>
      </c>
      <c r="DR21">
        <v>0</v>
      </c>
      <c r="DS21">
        <v>721.12800000000004</v>
      </c>
      <c r="DT21">
        <v>-43.866100000000003</v>
      </c>
      <c r="DU21">
        <v>407.79199999999997</v>
      </c>
      <c r="DV21">
        <v>449.286</v>
      </c>
      <c r="DW21">
        <v>7.0501899999999997</v>
      </c>
      <c r="DX21">
        <v>443.83</v>
      </c>
      <c r="DY21">
        <v>12.1448</v>
      </c>
      <c r="DZ21">
        <v>1.88215</v>
      </c>
      <c r="EA21">
        <v>1.19085</v>
      </c>
      <c r="EB21">
        <v>16.4862</v>
      </c>
      <c r="EC21">
        <v>9.4876199999999997</v>
      </c>
      <c r="ED21">
        <v>1799.98</v>
      </c>
      <c r="EE21">
        <v>0.97799599999999998</v>
      </c>
      <c r="EF21">
        <v>2.2004300000000001E-2</v>
      </c>
      <c r="EG21">
        <v>0</v>
      </c>
      <c r="EH21">
        <v>1033.98</v>
      </c>
      <c r="EI21">
        <v>5.0007000000000001</v>
      </c>
      <c r="EJ21">
        <v>17827.8</v>
      </c>
      <c r="EK21">
        <v>15473.9</v>
      </c>
      <c r="EL21">
        <v>46.875</v>
      </c>
      <c r="EM21">
        <v>48.625</v>
      </c>
      <c r="EN21">
        <v>47.875</v>
      </c>
      <c r="EO21">
        <v>47.561999999999998</v>
      </c>
      <c r="EP21">
        <v>48.936999999999998</v>
      </c>
      <c r="EQ21">
        <v>1755.48</v>
      </c>
      <c r="ER21">
        <v>39.5</v>
      </c>
      <c r="ES21">
        <v>0</v>
      </c>
      <c r="ET21">
        <v>1678995193.8</v>
      </c>
      <c r="EU21">
        <v>0</v>
      </c>
      <c r="EV21">
        <v>1033.7976923076919</v>
      </c>
      <c r="EW21">
        <v>-0.99487180542403142</v>
      </c>
      <c r="EX21">
        <v>-19.675213663441859</v>
      </c>
      <c r="EY21">
        <v>17829.596153846149</v>
      </c>
      <c r="EZ21">
        <v>15</v>
      </c>
      <c r="FA21">
        <v>1678992309.0999999</v>
      </c>
      <c r="FB21" t="s">
        <v>410</v>
      </c>
      <c r="FC21">
        <v>1678992309.0999999</v>
      </c>
      <c r="FD21">
        <v>1678992299.5999999</v>
      </c>
      <c r="FE21">
        <v>6</v>
      </c>
      <c r="FF21">
        <v>0.2</v>
      </c>
      <c r="FG21">
        <v>-2E-3</v>
      </c>
      <c r="FH21">
        <v>0.30599999999999999</v>
      </c>
      <c r="FI21">
        <v>0.14699999999999999</v>
      </c>
      <c r="FJ21">
        <v>434</v>
      </c>
      <c r="FK21">
        <v>18</v>
      </c>
      <c r="FL21">
        <v>0.17</v>
      </c>
      <c r="FM21">
        <v>0.01</v>
      </c>
      <c r="FN21">
        <v>-43.836678048780492</v>
      </c>
      <c r="FO21">
        <v>-7.6041114982596872E-2</v>
      </c>
      <c r="FP21">
        <v>4.7693930238119353E-2</v>
      </c>
      <c r="FQ21">
        <v>-1</v>
      </c>
      <c r="FR21">
        <v>7.0434775609756093</v>
      </c>
      <c r="FS21">
        <v>3.5318675958179967E-2</v>
      </c>
      <c r="FT21">
        <v>3.5013104031155328E-3</v>
      </c>
      <c r="FU21">
        <v>-1</v>
      </c>
      <c r="FV21">
        <v>0</v>
      </c>
      <c r="FW21">
        <v>0</v>
      </c>
      <c r="FX21" t="s">
        <v>411</v>
      </c>
      <c r="FY21">
        <v>2.9336600000000002</v>
      </c>
      <c r="FZ21">
        <v>2.7049699999999999</v>
      </c>
      <c r="GA21">
        <v>8.8526599999999997E-2</v>
      </c>
      <c r="GB21">
        <v>9.5534099999999997E-2</v>
      </c>
      <c r="GC21">
        <v>9.8374199999999995E-2</v>
      </c>
      <c r="GD21">
        <v>6.9524000000000002E-2</v>
      </c>
      <c r="GE21">
        <v>33215.199999999997</v>
      </c>
      <c r="GF21">
        <v>29103.200000000001</v>
      </c>
      <c r="GG21">
        <v>31115.5</v>
      </c>
      <c r="GH21">
        <v>28043</v>
      </c>
      <c r="GI21">
        <v>38078.6</v>
      </c>
      <c r="GJ21">
        <v>37102.400000000001</v>
      </c>
      <c r="GK21">
        <v>44266.2</v>
      </c>
      <c r="GL21">
        <v>42508.1</v>
      </c>
      <c r="GM21">
        <v>1.58748</v>
      </c>
      <c r="GN21">
        <v>1.79325</v>
      </c>
      <c r="GO21">
        <v>9.73493E-2</v>
      </c>
      <c r="GP21">
        <v>0</v>
      </c>
      <c r="GQ21">
        <v>23.382400000000001</v>
      </c>
      <c r="GR21">
        <v>999.9</v>
      </c>
      <c r="GS21">
        <v>37.4</v>
      </c>
      <c r="GT21">
        <v>29.2</v>
      </c>
      <c r="GU21">
        <v>15.5206</v>
      </c>
      <c r="GV21">
        <v>60.702300000000001</v>
      </c>
      <c r="GW21">
        <v>43.109000000000002</v>
      </c>
      <c r="GX21">
        <v>1</v>
      </c>
      <c r="GY21">
        <v>2.83003E-2</v>
      </c>
      <c r="GZ21">
        <v>2.9696699999999998</v>
      </c>
      <c r="HA21">
        <v>20.262499999999999</v>
      </c>
      <c r="HB21">
        <v>5.2415500000000002</v>
      </c>
      <c r="HC21">
        <v>12.039899999999999</v>
      </c>
      <c r="HD21">
        <v>5.01675</v>
      </c>
      <c r="HE21">
        <v>3.2879999999999998</v>
      </c>
      <c r="HF21">
        <v>7163.9</v>
      </c>
      <c r="HG21">
        <v>9999</v>
      </c>
      <c r="HH21">
        <v>9999</v>
      </c>
      <c r="HI21">
        <v>171.2</v>
      </c>
      <c r="HJ21">
        <v>1.8689</v>
      </c>
      <c r="HK21">
        <v>1.86452</v>
      </c>
      <c r="HL21">
        <v>1.8692800000000001</v>
      </c>
      <c r="HM21">
        <v>1.8672200000000001</v>
      </c>
      <c r="HN21">
        <v>1.86328</v>
      </c>
      <c r="HO21">
        <v>1.8642399999999999</v>
      </c>
      <c r="HP21">
        <v>1.8701399999999999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0.33</v>
      </c>
      <c r="IF21">
        <v>0.1729</v>
      </c>
      <c r="IG21">
        <v>0.59829031101901498</v>
      </c>
      <c r="IH21">
        <v>-6.1462078757559423E-4</v>
      </c>
      <c r="II21">
        <v>-1.8861989874597051E-7</v>
      </c>
      <c r="IJ21">
        <v>1.1980462299894961E-10</v>
      </c>
      <c r="IK21">
        <v>-3.5801712453142738E-2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48.1</v>
      </c>
      <c r="IT21">
        <v>48.2</v>
      </c>
      <c r="IU21">
        <v>1.1279300000000001</v>
      </c>
      <c r="IV21">
        <v>2.6061999999999999</v>
      </c>
      <c r="IW21">
        <v>1.5490699999999999</v>
      </c>
      <c r="IX21">
        <v>2.34619</v>
      </c>
      <c r="IY21">
        <v>1.50146</v>
      </c>
      <c r="IZ21">
        <v>2.2863799999999999</v>
      </c>
      <c r="JA21">
        <v>33.311100000000003</v>
      </c>
      <c r="JB21">
        <v>23.956199999999999</v>
      </c>
      <c r="JC21">
        <v>18</v>
      </c>
      <c r="JD21">
        <v>341.32</v>
      </c>
      <c r="JE21">
        <v>419.56200000000001</v>
      </c>
      <c r="JF21">
        <v>19.6739</v>
      </c>
      <c r="JG21">
        <v>27.6877</v>
      </c>
      <c r="JH21">
        <v>30.0001</v>
      </c>
      <c r="JI21">
        <v>27.8126</v>
      </c>
      <c r="JJ21">
        <v>27.813500000000001</v>
      </c>
      <c r="JK21">
        <v>22.532499999999999</v>
      </c>
      <c r="JL21">
        <v>26.037600000000001</v>
      </c>
      <c r="JM21">
        <v>56.5961</v>
      </c>
      <c r="JN21">
        <v>19.674800000000001</v>
      </c>
      <c r="JO21">
        <v>443.91199999999998</v>
      </c>
      <c r="JP21">
        <v>12.093999999999999</v>
      </c>
      <c r="JQ21">
        <v>99.537599999999998</v>
      </c>
      <c r="JR21">
        <v>99.436999999999998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2023-03-16T19:33:45Z</dcterms:created>
  <dcterms:modified xsi:type="dcterms:W3CDTF">2023-03-16T23:55:48Z</dcterms:modified>
</cp:coreProperties>
</file>