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/>
  <c r="I19" i="1" s="1"/>
  <c r="H19" i="1" s="1"/>
  <c r="Y19" i="1"/>
  <c r="X19" i="1"/>
  <c r="P19" i="1"/>
  <c r="CW18" i="1"/>
  <c r="CV18" i="1"/>
  <c r="CT18" i="1"/>
  <c r="BI18" i="1"/>
  <c r="BH18" i="1"/>
  <c r="BD18" i="1"/>
  <c r="AZ18" i="1"/>
  <c r="AT18" i="1"/>
  <c r="AN18" i="1"/>
  <c r="BA18" i="1" s="1"/>
  <c r="AI18" i="1"/>
  <c r="AG18" i="1" s="1"/>
  <c r="Y18" i="1"/>
  <c r="X18" i="1"/>
  <c r="P18" i="1"/>
  <c r="CW17" i="1"/>
  <c r="CV17" i="1"/>
  <c r="CT17" i="1"/>
  <c r="BI17" i="1"/>
  <c r="BH17" i="1"/>
  <c r="BD17" i="1"/>
  <c r="AZ17" i="1"/>
  <c r="AT17" i="1"/>
  <c r="AN17" i="1"/>
  <c r="BA17" i="1" s="1"/>
  <c r="AI17" i="1"/>
  <c r="AG17" i="1" s="1"/>
  <c r="J17" i="1" s="1"/>
  <c r="AW17" i="1" s="1"/>
  <c r="AH17" i="1"/>
  <c r="Y17" i="1"/>
  <c r="X17" i="1"/>
  <c r="P17" i="1"/>
  <c r="AX19" i="1" l="1"/>
  <c r="S20" i="1"/>
  <c r="T20" i="1" s="1"/>
  <c r="U20" i="1" s="1"/>
  <c r="AB20" i="1" s="1"/>
  <c r="W19" i="1"/>
  <c r="CU19" i="1"/>
  <c r="AV19" i="1" s="1"/>
  <c r="W21" i="1"/>
  <c r="CU21" i="1"/>
  <c r="AV21" i="1" s="1"/>
  <c r="W18" i="1"/>
  <c r="J18" i="1"/>
  <c r="N18" i="1" s="1"/>
  <c r="AH18" i="1"/>
  <c r="AH20" i="1"/>
  <c r="J20" i="1"/>
  <c r="AW20" i="1" s="1"/>
  <c r="I20" i="1"/>
  <c r="H20" i="1" s="1"/>
  <c r="AA20" i="1" s="1"/>
  <c r="AX21" i="1"/>
  <c r="W17" i="1"/>
  <c r="CU20" i="1"/>
  <c r="AV20" i="1" s="1"/>
  <c r="AX20" i="1" s="1"/>
  <c r="J19" i="1"/>
  <c r="W20" i="1"/>
  <c r="S21" i="1"/>
  <c r="N17" i="1"/>
  <c r="BG17" i="1"/>
  <c r="BF17" i="1"/>
  <c r="BJ17" i="1" s="1"/>
  <c r="BK17" i="1" s="1"/>
  <c r="BE17" i="1"/>
  <c r="BG18" i="1"/>
  <c r="BE18" i="1"/>
  <c r="BG21" i="1"/>
  <c r="BF21" i="1"/>
  <c r="BJ21" i="1" s="1"/>
  <c r="BK21" i="1" s="1"/>
  <c r="BE21" i="1"/>
  <c r="BF18" i="1"/>
  <c r="BJ18" i="1" s="1"/>
  <c r="BK18" i="1" s="1"/>
  <c r="BE20" i="1"/>
  <c r="BG20" i="1"/>
  <c r="BF20" i="1"/>
  <c r="BJ20" i="1" s="1"/>
  <c r="BK20" i="1" s="1"/>
  <c r="K17" i="1"/>
  <c r="I17" i="1"/>
  <c r="H17" i="1" s="1"/>
  <c r="AA19" i="1"/>
  <c r="CU17" i="1"/>
  <c r="AV17" i="1" s="1"/>
  <c r="AX17" i="1" s="1"/>
  <c r="S17" i="1"/>
  <c r="CU18" i="1"/>
  <c r="AV18" i="1" s="1"/>
  <c r="AX18" i="1" s="1"/>
  <c r="S18" i="1"/>
  <c r="BG19" i="1"/>
  <c r="BF19" i="1"/>
  <c r="BJ19" i="1" s="1"/>
  <c r="BK19" i="1" s="1"/>
  <c r="BE19" i="1"/>
  <c r="J21" i="1"/>
  <c r="AW21" i="1" s="1"/>
  <c r="AY21" i="1" s="1"/>
  <c r="I21" i="1"/>
  <c r="H21" i="1" s="1"/>
  <c r="T21" i="1" s="1"/>
  <c r="U21" i="1" s="1"/>
  <c r="AH21" i="1"/>
  <c r="I18" i="1"/>
  <c r="H18" i="1" s="1"/>
  <c r="K19" i="1"/>
  <c r="S19" i="1"/>
  <c r="AH19" i="1"/>
  <c r="AY20" i="1" l="1"/>
  <c r="K18" i="1"/>
  <c r="AW19" i="1"/>
  <c r="AY19" i="1" s="1"/>
  <c r="N19" i="1"/>
  <c r="K20" i="1"/>
  <c r="Q20" i="1"/>
  <c r="O20" i="1" s="1"/>
  <c r="R20" i="1" s="1"/>
  <c r="L20" i="1" s="1"/>
  <c r="M20" i="1" s="1"/>
  <c r="N20" i="1"/>
  <c r="AW18" i="1"/>
  <c r="AY18" i="1" s="1"/>
  <c r="AA18" i="1"/>
  <c r="K21" i="1"/>
  <c r="T17" i="1"/>
  <c r="U17" i="1" s="1"/>
  <c r="Q17" i="1" s="1"/>
  <c r="O17" i="1" s="1"/>
  <c r="R17" i="1" s="1"/>
  <c r="L17" i="1" s="1"/>
  <c r="M17" i="1" s="1"/>
  <c r="AY17" i="1"/>
  <c r="N21" i="1"/>
  <c r="T18" i="1"/>
  <c r="U18" i="1" s="1"/>
  <c r="T19" i="1"/>
  <c r="U19" i="1" s="1"/>
  <c r="AA17" i="1"/>
  <c r="AC21" i="1"/>
  <c r="V21" i="1"/>
  <c r="Z21" i="1" s="1"/>
  <c r="AA21" i="1"/>
  <c r="Q21" i="1"/>
  <c r="O21" i="1" s="1"/>
  <c r="R21" i="1" s="1"/>
  <c r="V20" i="1"/>
  <c r="Z20" i="1" s="1"/>
  <c r="AC20" i="1"/>
  <c r="AD20" i="1" s="1"/>
  <c r="AB21" i="1"/>
  <c r="AC19" i="1" l="1"/>
  <c r="V19" i="1"/>
  <c r="Z19" i="1" s="1"/>
  <c r="AB19" i="1"/>
  <c r="Q19" i="1"/>
  <c r="O19" i="1" s="1"/>
  <c r="R19" i="1" s="1"/>
  <c r="L19" i="1" s="1"/>
  <c r="M19" i="1" s="1"/>
  <c r="L21" i="1"/>
  <c r="M21" i="1" s="1"/>
  <c r="AC17" i="1"/>
  <c r="V17" i="1"/>
  <c r="Z17" i="1" s="1"/>
  <c r="AB17" i="1"/>
  <c r="V18" i="1"/>
  <c r="Z18" i="1" s="1"/>
  <c r="AC18" i="1"/>
  <c r="AB18" i="1"/>
  <c r="AD21" i="1"/>
  <c r="Q18" i="1"/>
  <c r="O18" i="1" s="1"/>
  <c r="R18" i="1" s="1"/>
  <c r="L18" i="1" s="1"/>
  <c r="M18" i="1" s="1"/>
  <c r="AD17" i="1" l="1"/>
  <c r="AD19" i="1"/>
  <c r="AD18" i="1"/>
</calcChain>
</file>

<file path=xl/sharedStrings.xml><?xml version="1.0" encoding="utf-8"?>
<sst xmlns="http://schemas.openxmlformats.org/spreadsheetml/2006/main" count="915" uniqueCount="425">
  <si>
    <t>File opened</t>
  </si>
  <si>
    <t>2023-03-16 10:31:25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</si>
  <si>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</si>
  <si>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</si>
  <si>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</si>
  <si>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</si>
  <si>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</si>
  <si>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</si>
  <si>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</si>
  <si>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</si>
  <si>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</si>
  <si>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</si>
  <si>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</si>
  <si>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</si>
  <si>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</si>
  <si>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</si>
  <si>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</si>
  <si>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</si>
  <si>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</si>
  <si>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</si>
  <si>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</si>
  <si>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</si>
  <si>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</si>
  <si>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</si>
  <si>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</si>
  <si>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</si>
  <si>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</si>
  <si>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</si>
  <si>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10:31:25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</si>
  <si>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</si>
  <si>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</si>
  <si>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</si>
  <si>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</si>
  <si>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</si>
  <si>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</si>
  <si>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</si>
  <si>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</si>
  <si>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</si>
  <si>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</si>
  <si>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</si>
  <si>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</si>
  <si>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</si>
  <si>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</si>
  <si>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</si>
  <si>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</si>
  <si>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</si>
  <si>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</si>
  <si>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</si>
  <si>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</si>
  <si>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</si>
  <si>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</si>
  <si>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</si>
  <si>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</si>
  <si>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</si>
  <si>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</si>
  <si>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</si>
  <si>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</si>
  <si>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</si>
  <si>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</si>
  <si>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</si>
  <si>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</si>
  <si>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</si>
  <si>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</si>
  <si>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</si>
  <si>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</si>
  <si>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</si>
  <si>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</si>
  <si>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</si>
  <si>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</si>
  <si>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</si>
  <si>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</si>
  <si>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</si>
  <si>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</si>
  <si>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</si>
  <si>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</si>
  <si>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</si>
  <si>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</si>
  <si>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</si>
  <si>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</si>
  <si>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</si>
  <si>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</si>
  <si>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</si>
  <si>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2.83513 84.5074 368.802 600.92 835.526 1050.02 1240.69 1427.8</t>
  </si>
  <si>
    <t>Fs_true</t>
  </si>
  <si>
    <t>0.460148 99.3439 402.844 600.815 801.366 1001.41 1201.64 1401.03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</si>
  <si>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</si>
  <si>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</si>
  <si>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</si>
  <si>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</si>
  <si>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</si>
  <si>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</si>
  <si>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</si>
  <si>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</si>
  <si>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</si>
  <si>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</si>
  <si>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</si>
  <si>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</si>
  <si>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</si>
  <si>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</si>
  <si>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</si>
  <si>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</si>
  <si>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</si>
  <si>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</si>
  <si>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</si>
  <si>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</si>
  <si>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</si>
  <si>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</si>
  <si>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</si>
  <si>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</si>
  <si>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</si>
  <si>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</si>
  <si>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</si>
  <si>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</si>
  <si>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</si>
  <si>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</si>
  <si>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</si>
  <si>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</si>
  <si>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</si>
  <si>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</si>
  <si>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</si>
  <si>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</si>
  <si>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</si>
  <si>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</si>
  <si>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</si>
  <si>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</si>
  <si>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</si>
  <si>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</si>
  <si>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</si>
  <si>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</si>
  <si>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</si>
  <si>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</si>
  <si>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</si>
  <si>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</si>
  <si>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</si>
  <si>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</si>
  <si>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</si>
  <si>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</si>
  <si>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</si>
  <si>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</si>
  <si>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</si>
  <si>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</si>
  <si>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</si>
  <si>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</si>
  <si>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</si>
  <si>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</si>
  <si>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</si>
  <si>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</si>
  <si>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</si>
  <si>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</si>
  <si>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</si>
  <si>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</si>
  <si>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</si>
  <si>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</si>
  <si>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</si>
  <si>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</si>
  <si>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</si>
  <si>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</si>
  <si>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</si>
  <si>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</si>
  <si>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</si>
  <si>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</si>
  <si>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</si>
  <si>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</si>
  <si>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</si>
  <si>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</si>
  <si>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</si>
  <si>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</si>
  <si>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</si>
  <si>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</si>
  <si>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</si>
  <si>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</si>
  <si>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</si>
  <si>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</si>
  <si>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</si>
  <si>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</si>
  <si>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</si>
  <si>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</si>
  <si>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</si>
  <si>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</si>
  <si>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</si>
  <si>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</si>
  <si>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</si>
  <si>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</si>
  <si>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</si>
  <si>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</si>
  <si>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</si>
  <si>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</si>
  <si>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</si>
  <si>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</si>
  <si>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</si>
  <si>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</si>
  <si>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</si>
  <si>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</si>
  <si>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</si>
  <si>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</si>
  <si>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</si>
  <si>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</si>
  <si>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</si>
  <si>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</si>
  <si>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</si>
  <si>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</si>
  <si>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</si>
  <si>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</si>
  <si>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</si>
  <si>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</si>
  <si>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</si>
  <si>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</si>
  <si>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</si>
  <si>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</si>
  <si>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</si>
  <si>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</si>
  <si>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</si>
  <si>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</si>
  <si>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</si>
  <si>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</si>
  <si>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</si>
  <si>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</si>
  <si>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</si>
  <si>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</si>
  <si>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</si>
  <si>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</si>
  <si>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</si>
  <si>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</si>
  <si>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</si>
  <si>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</si>
  <si>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</si>
  <si>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</si>
  <si>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</si>
  <si>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</si>
  <si>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</si>
  <si>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</si>
  <si>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</si>
  <si>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</si>
  <si>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</si>
  <si>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</si>
  <si>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</si>
  <si>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</si>
  <si>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</si>
  <si>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</si>
  <si>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</si>
  <si>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</si>
  <si>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</si>
  <si>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</si>
  <si>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</si>
  <si>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</si>
  <si>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</si>
  <si>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</si>
  <si>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</si>
  <si>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</si>
  <si>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</si>
  <si>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</si>
  <si>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</si>
  <si>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</si>
  <si>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</si>
  <si>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</si>
  <si>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</si>
  <si>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</si>
  <si>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</si>
  <si>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</si>
  <si>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</si>
  <si>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</si>
  <si>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</si>
  <si>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</si>
  <si>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</si>
  <si>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</si>
  <si>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</si>
  <si>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</si>
  <si>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</si>
  <si>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</si>
  <si>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</si>
  <si>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</si>
  <si>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</si>
  <si>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</si>
  <si>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</si>
  <si>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</si>
  <si>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</si>
  <si>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</si>
  <si>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</si>
  <si>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</si>
  <si>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</si>
  <si>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</si>
  <si>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</si>
  <si>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</si>
  <si>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</si>
  <si>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</si>
  <si>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</si>
  <si>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</si>
  <si>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</si>
  <si>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</si>
  <si>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</si>
  <si>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</si>
  <si>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</si>
  <si>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</si>
  <si>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</si>
  <si>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</si>
  <si>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</si>
  <si>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</si>
  <si>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</si>
  <si>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</si>
  <si>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</si>
  <si>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</si>
  <si>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</si>
  <si>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</si>
  <si>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</si>
  <si>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</si>
  <si>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</si>
  <si>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</si>
  <si>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</si>
  <si>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</si>
  <si>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</si>
  <si>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</si>
  <si>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</si>
  <si>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</si>
  <si>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</si>
  <si>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</si>
  <si>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</si>
  <si>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</si>
  <si>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</si>
  <si>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</si>
  <si>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</si>
  <si>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</si>
  <si>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</si>
  <si>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</si>
  <si>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</si>
  <si>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</si>
  <si>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</si>
  <si>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</si>
  <si>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</si>
  <si>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</si>
  <si>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</si>
  <si>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</si>
  <si>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</si>
  <si>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</si>
  <si>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</si>
  <si>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</si>
  <si>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</si>
  <si>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</si>
  <si>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</si>
  <si>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</si>
  <si>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</si>
  <si>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</si>
  <si>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</si>
  <si>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</si>
  <si>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</si>
  <si>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</si>
  <si>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</si>
  <si>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</si>
  <si>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</si>
  <si>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</si>
  <si>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</si>
  <si>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</si>
  <si>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</si>
  <si>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</si>
  <si>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</si>
  <si>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</si>
  <si>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</si>
  <si>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</si>
  <si>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</si>
  <si>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</si>
  <si>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</si>
  <si>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</si>
  <si>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</si>
  <si>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</si>
  <si>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</si>
  <si>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</si>
  <si>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</si>
  <si>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</si>
  <si>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</si>
  <si>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</si>
  <si>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</si>
  <si>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</si>
  <si>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</si>
  <si>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</si>
  <si>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</si>
  <si>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</si>
  <si>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</si>
  <si>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</si>
  <si>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</si>
  <si>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</si>
  <si>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</si>
  <si>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</si>
  <si>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</si>
  <si>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</si>
  <si>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</si>
  <si>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</si>
  <si>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</si>
  <si>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</si>
  <si>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</si>
  <si>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</si>
  <si>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</si>
  <si>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</si>
  <si>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</si>
  <si>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</si>
  <si>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</si>
  <si>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</si>
  <si>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</si>
  <si>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</si>
  <si>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</si>
  <si>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</si>
  <si>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</si>
  <si>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</si>
  <si>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</si>
  <si>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</si>
  <si>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</si>
  <si>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</si>
  <si>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</si>
  <si>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</si>
  <si>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</si>
  <si>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</si>
  <si>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</si>
  <si>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10:33:09</t>
  </si>
  <si>
    <t>0/0</t>
  </si>
  <si>
    <t>00000000</t>
  </si>
  <si>
    <t>iiiiiiii</t>
  </si>
  <si>
    <t>off</t>
  </si>
  <si>
    <t>20230316 11:27:15</t>
  </si>
  <si>
    <t>11:27:15</t>
  </si>
  <si>
    <t>20230316 11:30:15</t>
  </si>
  <si>
    <t>11:30:15</t>
  </si>
  <si>
    <t>20230316 11:33:15</t>
  </si>
  <si>
    <t>11:33:15</t>
  </si>
  <si>
    <t>20230316 11:36:15</t>
  </si>
  <si>
    <t>11:36:15</t>
  </si>
  <si>
    <t>20230316 11:39:15</t>
  </si>
  <si>
    <t>11:39:15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</si>
</sst>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14</v>
      </c>
      <c r="B17">
        <v>1678984035</v>
      </c>
      <c r="C17">
        <v>2340.400000095367</v>
      </c>
      <c r="D17" t="s">
        <v>415</v>
      </c>
      <c r="E17" t="s">
        <v>416</v>
      </c>
      <c r="F17" t="s">
        <v>407</v>
      </c>
      <c r="G17">
        <v>1678984035</v>
      </c>
      <c r="H17">
        <f t="shared" ref="H17:H21" si="0">(I17)/1000</f>
        <v>6.1283049672481238E-3</v>
      </c>
      <c r="I17">
        <f t="shared" ref="I17:I21" si="1">1000*DI17*AG17*(DE17-DF17)/(100*CX17*(1000-AG17*DE17))</f>
        <v>6.1283049672481242</v>
      </c>
      <c r="J17">
        <f t="shared" ref="J17:J21" si="2">DI17*AG17*(DD17-DC17*(1000-AG17*DF17)/(1000-AG17*DE17))/(100*CX17)</f>
        <v>35.281690121501093</v>
      </c>
      <c r="K17">
        <f t="shared" ref="K17:K21" si="3">DC17 - IF(AG17&gt;1, J17*CX17*100/(AI17*DQ17), 0)</f>
        <v>400.00695989226898</v>
      </c>
      <c r="L17">
        <f t="shared" ref="L17:L21" si="4">((R17-H17/2)*K17-J17)/(R17+H17/2)</f>
        <v>270.30950426625822</v>
      </c>
      <c r="M17">
        <f t="shared" ref="M17:M21" si="5">L17*(DJ17+DK17)/1000</f>
        <v>26.645787765544348</v>
      </c>
      <c r="N17">
        <f t="shared" ref="N17:N21" si="6">(DC17 - IF(AG17&gt;1, J17*CX17*100/(AI17*DQ17), 0))*(DJ17+DK17)/1000</f>
        <v>39.430728072111201</v>
      </c>
      <c r="O17">
        <f t="shared" ref="O17:O21" si="7">2/((1/Q17-1/P17)+SIGN(Q17)*SQRT((1/Q17-1/P17)*(1/Q17-1/P17) + 4*CY17/((CY17+1)*(CY17+1))*(2*1/Q17*1/P17-1/P17*1/P17)))</f>
        <v>0.51003914280193563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2.2417570765125925</v>
      </c>
      <c r="Q17">
        <f t="shared" ref="Q17:Q21" si="9">H17*(1000-(1000*0.61365*EXP(17.502*U17/(240.97+U17))/(DJ17+DK17)+DE17)/2)/(1000*0.61365*EXP(17.502*U17/(240.97+U17))/(DJ17+DK17)-DE17)</f>
        <v>0.45327227506386808</v>
      </c>
      <c r="R17">
        <f t="shared" ref="R17:R21" si="10">1/((CY17+1)/(O17/1.6)+1/(P17/1.37)) + CY17/((CY17+1)/(O17/1.6) + CY17/(P17/1.37))</f>
        <v>0.28786718906518716</v>
      </c>
      <c r="S17">
        <f t="shared" ref="S17:S21" si="11">(CT17*CW17)</f>
        <v>289.54195111096823</v>
      </c>
      <c r="T17">
        <f t="shared" ref="T17:T21" si="12">(DL17+(S17+2*0.95*0.0000000567*(((DL17+$B$7)+273)^4-(DL17+273)^4)-44100*H17)/(1.84*29.3*P17+8*0.95*0.0000000567*(DL17+273)^3))</f>
        <v>24.924328051936456</v>
      </c>
      <c r="U17">
        <f t="shared" ref="U17:U21" si="13">($C$7*DM17+$D$7*DN17+$E$7*T17)</f>
        <v>24.924328051936456</v>
      </c>
      <c r="V17">
        <f t="shared" ref="V17:V21" si="14">0.61365*EXP(17.502*U17/(240.97+U17))</f>
        <v>3.1653607436788427</v>
      </c>
      <c r="W17">
        <f t="shared" ref="W17:W21" si="15">(X17/Y17*100)</f>
        <v>59.485978881531452</v>
      </c>
      <c r="X17">
        <f t="shared" ref="X17:X21" si="16">DE17*(DJ17+DK17)/1000</f>
        <v>1.8666280457904998</v>
      </c>
      <c r="Y17">
        <f t="shared" ref="Y17:Y21" si="17">0.61365*EXP(17.502*DL17/(240.97+DL17))</f>
        <v>3.1379294430170832</v>
      </c>
      <c r="Z17">
        <f t="shared" ref="Z17:Z21" si="18">(V17-DE17*(DJ17+DK17)/1000)</f>
        <v>1.2987326978883429</v>
      </c>
      <c r="AA17">
        <f t="shared" ref="AA17:AA21" si="19">(-H17*44100)</f>
        <v>-270.25824905564224</v>
      </c>
      <c r="AB17">
        <f t="shared" ref="AB17:AB21" si="20">2*29.3*P17*0.92*(DL17-U17)</f>
        <v>-17.624429464730397</v>
      </c>
      <c r="AC17">
        <f t="shared" ref="AC17:AC21" si="21">2*0.95*0.0000000567*(((DL17+$B$7)+273)^4-(U17+273)^4)</f>
        <v>-1.6604918567464744</v>
      </c>
      <c r="AD17">
        <f t="shared" ref="AD17:AD21" si="22">S17+AC17+AA17+AB17</f>
        <v>-1.2192661508976244E-3</v>
      </c>
      <c r="AE17">
        <v>125</v>
      </c>
      <c r="AF17">
        <v>25</v>
      </c>
      <c r="AG17">
        <f t="shared" ref="AG17:AG21" si="23">IF(AE17*$H$13&gt;=AI17,1,(AI17/(AI17-AE17*$H$13)))</f>
        <v>1.0047740699628109</v>
      </c>
      <c r="AH17">
        <f t="shared" ref="AH17:AH21" si="24">(AG17-1)*100</f>
        <v>0.4774069962810934</v>
      </c>
      <c r="AI17">
        <f t="shared" ref="AI17:AI21" si="25">MAX(0,($B$13+$C$13*DQ17)/(1+$D$13*DQ17)*DJ17/(DL17+273)*$E$13)</f>
        <v>52616.220425643391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1513.0583995393615</v>
      </c>
      <c r="AW17">
        <f t="shared" ref="AW17:AW21" si="29">J17</f>
        <v>35.281690121501093</v>
      </c>
      <c r="AX17" t="e">
        <f t="shared" ref="AX17:AX21" si="30">AT17*AU17*AV17</f>
        <v>#DIV/0!</v>
      </c>
      <c r="AY17">
        <f t="shared" ref="AY17:AY21" si="31">(AW17-AO17)/AV17</f>
        <v>2.3318128455743891E-2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1799.85</v>
      </c>
      <c r="CU17">
        <f t="shared" ref="CU17:CU21" si="43">CT17*CV17</f>
        <v>1513.0583995393615</v>
      </c>
      <c r="CV17">
        <f t="shared" ref="CV17:CV21" si="44">($B$11*$D$9+$C$11*$D$9+$F$11*((EQ17+EI17)/MAX(EQ17+EI17+ER17, 0.1)*$I$9+ER17/MAX(EQ17+EI17+ER17, 0.1)*$J$9))/($B$11+$C$11+$F$11)</f>
        <v>0.84065805458197163</v>
      </c>
      <c r="CW17">
        <f t="shared" ref="CW17:CW21" si="45">($B$11*$K$9+$C$11*$K$9+$F$11*((EQ17+EI17)/MAX(EQ17+EI17+ER17, 0.1)*$P$9+ER17/MAX(EQ17+EI17+ER17, 0.1)*$Q$9))/($B$11+$C$11+$F$11)</f>
        <v>0.1608700453432054</v>
      </c>
      <c r="CX17">
        <v>6</v>
      </c>
      <c r="CY17">
        <v>0.5</v>
      </c>
      <c r="CZ17" t="s">
        <v>409</v>
      </c>
      <c r="DA17">
        <v>2</v>
      </c>
      <c r="DB17">
        <v>1678984035</v>
      </c>
      <c r="DC17">
        <v>400.00700000000001</v>
      </c>
      <c r="DD17">
        <v>445.07</v>
      </c>
      <c r="DE17">
        <v>18.9361</v>
      </c>
      <c r="DF17">
        <v>11.758800000000001</v>
      </c>
      <c r="DG17">
        <v>399.916</v>
      </c>
      <c r="DH17">
        <v>18.787800000000001</v>
      </c>
      <c r="DI17">
        <v>500.17200000000003</v>
      </c>
      <c r="DJ17">
        <v>98.475099999999998</v>
      </c>
      <c r="DK17">
        <v>0.100005</v>
      </c>
      <c r="DL17">
        <v>24.778500000000001</v>
      </c>
      <c r="DM17">
        <v>24.9971</v>
      </c>
      <c r="DN17">
        <v>999.9</v>
      </c>
      <c r="DO17">
        <v>0</v>
      </c>
      <c r="DP17">
        <v>0</v>
      </c>
      <c r="DQ17">
        <v>10031.200000000001</v>
      </c>
      <c r="DR17">
        <v>0</v>
      </c>
      <c r="DS17">
        <v>703.46699999999998</v>
      </c>
      <c r="DT17">
        <v>-45.0627</v>
      </c>
      <c r="DU17">
        <v>407.72800000000001</v>
      </c>
      <c r="DV17">
        <v>450.36500000000001</v>
      </c>
      <c r="DW17">
        <v>7.1772900000000002</v>
      </c>
      <c r="DX17">
        <v>445.07</v>
      </c>
      <c r="DY17">
        <v>11.758800000000001</v>
      </c>
      <c r="DZ17">
        <v>1.86473</v>
      </c>
      <c r="EA17">
        <v>1.15795</v>
      </c>
      <c r="EB17">
        <v>16.340199999999999</v>
      </c>
      <c r="EC17">
        <v>9.0716199999999994</v>
      </c>
      <c r="ED17">
        <v>1799.85</v>
      </c>
      <c r="EE17">
        <v>0.97800200000000004</v>
      </c>
      <c r="EF17">
        <v>2.1997599999999999E-2</v>
      </c>
      <c r="EG17">
        <v>0</v>
      </c>
      <c r="EH17">
        <v>1145.3399999999999</v>
      </c>
      <c r="EI17">
        <v>5.0007000000000001</v>
      </c>
      <c r="EJ17">
        <v>19652.099999999999</v>
      </c>
      <c r="EK17">
        <v>15472.7</v>
      </c>
      <c r="EL17">
        <v>45.875</v>
      </c>
      <c r="EM17">
        <v>47.436999999999998</v>
      </c>
      <c r="EN17">
        <v>46.811999999999998</v>
      </c>
      <c r="EO17">
        <v>46.561999999999998</v>
      </c>
      <c r="EP17">
        <v>48</v>
      </c>
      <c r="EQ17">
        <v>1755.37</v>
      </c>
      <c r="ER17">
        <v>39.479999999999997</v>
      </c>
      <c r="ES17">
        <v>0</v>
      </c>
      <c r="ET17">
        <v>1678984034.4000001</v>
      </c>
      <c r="EU17">
        <v>0</v>
      </c>
      <c r="EV17">
        <v>1145.066</v>
      </c>
      <c r="EW17">
        <v>5.7692316075054657E-2</v>
      </c>
      <c r="EX17">
        <v>-6.5307691856520016</v>
      </c>
      <c r="EY17">
        <v>19653.871999999999</v>
      </c>
      <c r="EZ17">
        <v>15</v>
      </c>
      <c r="FA17">
        <v>1678980789.5999999</v>
      </c>
      <c r="FB17" t="s">
        <v>410</v>
      </c>
      <c r="FC17">
        <v>1678980777.0999999</v>
      </c>
      <c r="FD17">
        <v>1678980789.5999999</v>
      </c>
      <c r="FE17">
        <v>3</v>
      </c>
      <c r="FF17">
        <v>0.373</v>
      </c>
      <c r="FG17">
        <v>-1.7000000000000001E-2</v>
      </c>
      <c r="FH17">
        <v>6.4000000000000001E-2</v>
      </c>
      <c r="FI17">
        <v>4.4999999999999998E-2</v>
      </c>
      <c r="FJ17">
        <v>438</v>
      </c>
      <c r="FK17">
        <v>15</v>
      </c>
      <c r="FL17">
        <v>0.02</v>
      </c>
      <c r="FM17">
        <v>0.03</v>
      </c>
      <c r="FN17">
        <v>-45.084015000000001</v>
      </c>
      <c r="FO17">
        <v>-4.0865290806715408E-2</v>
      </c>
      <c r="FP17">
        <v>1.5818526322006671E-2</v>
      </c>
      <c r="FQ17">
        <v>-1</v>
      </c>
      <c r="FR17">
        <v>7.1790350000000007</v>
      </c>
      <c r="FS17">
        <v>5.0075797373193556E-3</v>
      </c>
      <c r="FT17">
        <v>1.4504757840102091E-3</v>
      </c>
      <c r="FU17">
        <v>-1</v>
      </c>
      <c r="FV17">
        <v>0</v>
      </c>
      <c r="FW17">
        <v>0</v>
      </c>
      <c r="FX17" t="s">
        <v>411</v>
      </c>
      <c r="FY17">
        <v>2.9340600000000001</v>
      </c>
      <c r="FZ17">
        <v>2.7049500000000002</v>
      </c>
      <c r="GA17">
        <v>8.8982599999999995E-2</v>
      </c>
      <c r="GB17">
        <v>9.6176300000000006E-2</v>
      </c>
      <c r="GC17">
        <v>9.7954100000000002E-2</v>
      </c>
      <c r="GD17">
        <v>6.8175899999999998E-2</v>
      </c>
      <c r="GE17">
        <v>33189.1</v>
      </c>
      <c r="GF17">
        <v>29059.7</v>
      </c>
      <c r="GG17">
        <v>31106.1</v>
      </c>
      <c r="GH17">
        <v>28020.5</v>
      </c>
      <c r="GI17">
        <v>38080.6</v>
      </c>
      <c r="GJ17">
        <v>37117.4</v>
      </c>
      <c r="GK17">
        <v>44247.9</v>
      </c>
      <c r="GL17">
        <v>42463.4</v>
      </c>
      <c r="GM17">
        <v>1.5930500000000001</v>
      </c>
      <c r="GN17">
        <v>1.7969999999999999</v>
      </c>
      <c r="GO17">
        <v>8.0317299999999994E-2</v>
      </c>
      <c r="GP17">
        <v>0</v>
      </c>
      <c r="GQ17">
        <v>23.677900000000001</v>
      </c>
      <c r="GR17">
        <v>999.9</v>
      </c>
      <c r="GS17">
        <v>37.5</v>
      </c>
      <c r="GT17">
        <v>28.9</v>
      </c>
      <c r="GU17">
        <v>15.228899999999999</v>
      </c>
      <c r="GV17">
        <v>60.441099999999999</v>
      </c>
      <c r="GW17">
        <v>42.568100000000001</v>
      </c>
      <c r="GX17">
        <v>1</v>
      </c>
      <c r="GY17">
        <v>1.72485E-2</v>
      </c>
      <c r="GZ17">
        <v>3.2161900000000001</v>
      </c>
      <c r="HA17">
        <v>20.258700000000001</v>
      </c>
      <c r="HB17">
        <v>5.2415500000000002</v>
      </c>
      <c r="HC17">
        <v>12.039899999999999</v>
      </c>
      <c r="HD17">
        <v>5.01715</v>
      </c>
      <c r="HE17">
        <v>3.2879999999999998</v>
      </c>
      <c r="HF17">
        <v>6938.9</v>
      </c>
      <c r="HG17">
        <v>9999</v>
      </c>
      <c r="HH17">
        <v>9999</v>
      </c>
      <c r="HI17">
        <v>168.1</v>
      </c>
      <c r="HJ17">
        <v>1.8689</v>
      </c>
      <c r="HK17">
        <v>1.8645400000000001</v>
      </c>
      <c r="HL17">
        <v>1.8693299999999999</v>
      </c>
      <c r="HM17">
        <v>1.8672200000000001</v>
      </c>
      <c r="HN17">
        <v>1.86338</v>
      </c>
      <c r="HO17">
        <v>1.8643099999999999</v>
      </c>
      <c r="HP17">
        <v>1.8701300000000001</v>
      </c>
      <c r="HQ17">
        <v>1.8693599999999999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9.0999999999999998E-2</v>
      </c>
      <c r="IF17">
        <v>0.14829999999999999</v>
      </c>
      <c r="IG17">
        <v>0.35894302467429928</v>
      </c>
      <c r="IH17">
        <v>-6.1462078757559423E-4</v>
      </c>
      <c r="II17">
        <v>-1.8861989874597051E-7</v>
      </c>
      <c r="IJ17">
        <v>1.1980462299894961E-10</v>
      </c>
      <c r="IK17">
        <v>-5.367601504283874E-2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54.3</v>
      </c>
      <c r="IT17">
        <v>54.1</v>
      </c>
      <c r="IU17">
        <v>1.1303700000000001</v>
      </c>
      <c r="IV17">
        <v>2.5964399999999999</v>
      </c>
      <c r="IW17">
        <v>1.5490699999999999</v>
      </c>
      <c r="IX17">
        <v>2.34497</v>
      </c>
      <c r="IY17">
        <v>1.50146</v>
      </c>
      <c r="IZ17">
        <v>2.3034699999999999</v>
      </c>
      <c r="JA17">
        <v>33.423200000000001</v>
      </c>
      <c r="JB17">
        <v>23.947399999999998</v>
      </c>
      <c r="JC17">
        <v>18</v>
      </c>
      <c r="JD17">
        <v>343.10500000000002</v>
      </c>
      <c r="JE17">
        <v>420.46800000000002</v>
      </c>
      <c r="JF17">
        <v>19.504100000000001</v>
      </c>
      <c r="JG17">
        <v>27.540900000000001</v>
      </c>
      <c r="JH17">
        <v>30.0001</v>
      </c>
      <c r="JI17">
        <v>27.632200000000001</v>
      </c>
      <c r="JJ17">
        <v>27.620899999999999</v>
      </c>
      <c r="JK17">
        <v>22.587</v>
      </c>
      <c r="JL17">
        <v>25.929300000000001</v>
      </c>
      <c r="JM17">
        <v>55.421599999999998</v>
      </c>
      <c r="JN17">
        <v>19.5047</v>
      </c>
      <c r="JO17">
        <v>445.12400000000002</v>
      </c>
      <c r="JP17">
        <v>11.7936</v>
      </c>
      <c r="JQ17">
        <v>99.501199999999997</v>
      </c>
      <c r="JR17">
        <v>99.342200000000005</v>
      </c>
    </row>
    <row r="18" spans="1:278" x14ac:dyDescent="0.25">
      <c r="A18">
        <v>15</v>
      </c>
      <c r="B18">
        <v>1678984215</v>
      </c>
      <c r="C18">
        <v>2520.400000095367</v>
      </c>
      <c r="D18" t="s">
        <v>417</v>
      </c>
      <c r="E18" t="s">
        <v>418</v>
      </c>
      <c r="F18" t="s">
        <v>407</v>
      </c>
      <c r="G18">
        <v>1678984215</v>
      </c>
      <c r="H18">
        <f t="shared" si="0"/>
        <v>6.1463675182680871E-3</v>
      </c>
      <c r="I18">
        <f t="shared" si="1"/>
        <v>6.1463675182680868</v>
      </c>
      <c r="J18">
        <f t="shared" si="2"/>
        <v>35.32883377101367</v>
      </c>
      <c r="K18">
        <f t="shared" si="3"/>
        <v>399.95595958218894</v>
      </c>
      <c r="L18">
        <f t="shared" si="4"/>
        <v>270.75003645672354</v>
      </c>
      <c r="M18">
        <f t="shared" si="5"/>
        <v>26.686469843580948</v>
      </c>
      <c r="N18">
        <f t="shared" si="6"/>
        <v>39.421648077438377</v>
      </c>
      <c r="O18">
        <f t="shared" si="7"/>
        <v>0.51313600939344828</v>
      </c>
      <c r="P18">
        <f t="shared" si="8"/>
        <v>2.2367535528165305</v>
      </c>
      <c r="Q18">
        <f t="shared" si="9"/>
        <v>0.45560602780367959</v>
      </c>
      <c r="R18">
        <f t="shared" si="10"/>
        <v>0.28938330101853538</v>
      </c>
      <c r="S18">
        <f t="shared" si="11"/>
        <v>289.57227511106208</v>
      </c>
      <c r="T18">
        <f t="shared" si="12"/>
        <v>24.930818377857502</v>
      </c>
      <c r="U18">
        <f t="shared" si="13"/>
        <v>24.930818377857502</v>
      </c>
      <c r="V18">
        <f t="shared" si="14"/>
        <v>3.1665864761776663</v>
      </c>
      <c r="W18">
        <f t="shared" si="15"/>
        <v>59.578504307359822</v>
      </c>
      <c r="X18">
        <f t="shared" si="16"/>
        <v>1.8708715957235305</v>
      </c>
      <c r="Y18">
        <f t="shared" si="17"/>
        <v>3.1401788572467044</v>
      </c>
      <c r="Z18">
        <f t="shared" si="18"/>
        <v>1.2957148804541359</v>
      </c>
      <c r="AA18">
        <f t="shared" si="19"/>
        <v>-271.05480755562263</v>
      </c>
      <c r="AB18">
        <f t="shared" si="20"/>
        <v>-16.920692559246266</v>
      </c>
      <c r="AC18">
        <f t="shared" si="21"/>
        <v>-1.5979039472632643</v>
      </c>
      <c r="AD18">
        <f t="shared" si="22"/>
        <v>-1.1289510700756011E-3</v>
      </c>
      <c r="AE18">
        <v>125</v>
      </c>
      <c r="AF18">
        <v>25</v>
      </c>
      <c r="AG18">
        <f t="shared" si="23"/>
        <v>1.0047893917363844</v>
      </c>
      <c r="AH18">
        <f t="shared" si="24"/>
        <v>0.47893917363843741</v>
      </c>
      <c r="AI18">
        <f t="shared" si="25"/>
        <v>52448.695316731559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1513.2179995394104</v>
      </c>
      <c r="AW18">
        <f t="shared" si="29"/>
        <v>35.32883377101367</v>
      </c>
      <c r="AX18" t="e">
        <f t="shared" si="30"/>
        <v>#DIV/0!</v>
      </c>
      <c r="AY18">
        <f t="shared" si="31"/>
        <v>2.3346823644555495E-2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1800.04</v>
      </c>
      <c r="CU18">
        <f t="shared" si="43"/>
        <v>1513.2179995394104</v>
      </c>
      <c r="CV18">
        <f t="shared" si="44"/>
        <v>0.84065798512222523</v>
      </c>
      <c r="CW18">
        <f t="shared" si="45"/>
        <v>0.16086991128589481</v>
      </c>
      <c r="CX18">
        <v>6</v>
      </c>
      <c r="CY18">
        <v>0.5</v>
      </c>
      <c r="CZ18" t="s">
        <v>409</v>
      </c>
      <c r="DA18">
        <v>2</v>
      </c>
      <c r="DB18">
        <v>1678984215</v>
      </c>
      <c r="DC18">
        <v>399.95600000000002</v>
      </c>
      <c r="DD18">
        <v>445.08600000000001</v>
      </c>
      <c r="DE18">
        <v>18.981100000000001</v>
      </c>
      <c r="DF18">
        <v>11.7826</v>
      </c>
      <c r="DG18">
        <v>399.86500000000001</v>
      </c>
      <c r="DH18">
        <v>18.831499999999998</v>
      </c>
      <c r="DI18">
        <v>500.13799999999998</v>
      </c>
      <c r="DJ18">
        <v>98.465000000000003</v>
      </c>
      <c r="DK18">
        <v>9.99723E-2</v>
      </c>
      <c r="DL18">
        <v>24.790500000000002</v>
      </c>
      <c r="DM18">
        <v>24.990600000000001</v>
      </c>
      <c r="DN18">
        <v>999.9</v>
      </c>
      <c r="DO18">
        <v>0</v>
      </c>
      <c r="DP18">
        <v>0</v>
      </c>
      <c r="DQ18">
        <v>9999.3799999999992</v>
      </c>
      <c r="DR18">
        <v>0</v>
      </c>
      <c r="DS18">
        <v>693.42</v>
      </c>
      <c r="DT18">
        <v>-45.130499999999998</v>
      </c>
      <c r="DU18">
        <v>407.69400000000002</v>
      </c>
      <c r="DV18">
        <v>450.39299999999997</v>
      </c>
      <c r="DW18">
        <v>7.1984599999999999</v>
      </c>
      <c r="DX18">
        <v>445.08600000000001</v>
      </c>
      <c r="DY18">
        <v>11.7826</v>
      </c>
      <c r="DZ18">
        <v>1.86897</v>
      </c>
      <c r="EA18">
        <v>1.16018</v>
      </c>
      <c r="EB18">
        <v>16.375900000000001</v>
      </c>
      <c r="EC18">
        <v>9.1001200000000004</v>
      </c>
      <c r="ED18">
        <v>1800.04</v>
      </c>
      <c r="EE18">
        <v>0.97800600000000004</v>
      </c>
      <c r="EF18">
        <v>2.1994099999999999E-2</v>
      </c>
      <c r="EG18">
        <v>0</v>
      </c>
      <c r="EH18">
        <v>1144.22</v>
      </c>
      <c r="EI18">
        <v>5.0007000000000001</v>
      </c>
      <c r="EJ18">
        <v>19642.8</v>
      </c>
      <c r="EK18">
        <v>15474.4</v>
      </c>
      <c r="EL18">
        <v>46.125</v>
      </c>
      <c r="EM18">
        <v>47.436999999999998</v>
      </c>
      <c r="EN18">
        <v>46.811999999999998</v>
      </c>
      <c r="EO18">
        <v>46.5</v>
      </c>
      <c r="EP18">
        <v>48.061999999999998</v>
      </c>
      <c r="EQ18">
        <v>1755.56</v>
      </c>
      <c r="ER18">
        <v>39.479999999999997</v>
      </c>
      <c r="ES18">
        <v>0</v>
      </c>
      <c r="ET18">
        <v>1678984214.4000001</v>
      </c>
      <c r="EU18">
        <v>0</v>
      </c>
      <c r="EV18">
        <v>1144.4864</v>
      </c>
      <c r="EW18">
        <v>-0.55384615453432251</v>
      </c>
      <c r="EX18">
        <v>-1.2923076620124589</v>
      </c>
      <c r="EY18">
        <v>19642.128000000001</v>
      </c>
      <c r="EZ18">
        <v>15</v>
      </c>
      <c r="FA18">
        <v>1678980789.5999999</v>
      </c>
      <c r="FB18" t="s">
        <v>410</v>
      </c>
      <c r="FC18">
        <v>1678980777.0999999</v>
      </c>
      <c r="FD18">
        <v>1678980789.5999999</v>
      </c>
      <c r="FE18">
        <v>3</v>
      </c>
      <c r="FF18">
        <v>0.373</v>
      </c>
      <c r="FG18">
        <v>-1.7000000000000001E-2</v>
      </c>
      <c r="FH18">
        <v>6.4000000000000001E-2</v>
      </c>
      <c r="FI18">
        <v>4.4999999999999998E-2</v>
      </c>
      <c r="FJ18">
        <v>438</v>
      </c>
      <c r="FK18">
        <v>15</v>
      </c>
      <c r="FL18">
        <v>0.02</v>
      </c>
      <c r="FM18">
        <v>0.03</v>
      </c>
      <c r="FN18">
        <v>-45.138829268292689</v>
      </c>
      <c r="FO18">
        <v>9.256097560972569E-2</v>
      </c>
      <c r="FP18">
        <v>3.1144801421138471E-2</v>
      </c>
      <c r="FQ18">
        <v>-1</v>
      </c>
      <c r="FR18">
        <v>7.1923419512195119</v>
      </c>
      <c r="FS18">
        <v>2.7455331010443791E-2</v>
      </c>
      <c r="FT18">
        <v>2.8888078556540699E-3</v>
      </c>
      <c r="FU18">
        <v>-1</v>
      </c>
      <c r="FV18">
        <v>0</v>
      </c>
      <c r="FW18">
        <v>0</v>
      </c>
      <c r="FX18" t="s">
        <v>411</v>
      </c>
      <c r="FY18">
        <v>2.9339400000000002</v>
      </c>
      <c r="FZ18">
        <v>2.70492</v>
      </c>
      <c r="GA18">
        <v>8.89572E-2</v>
      </c>
      <c r="GB18">
        <v>9.6160599999999999E-2</v>
      </c>
      <c r="GC18">
        <v>9.8099599999999995E-2</v>
      </c>
      <c r="GD18">
        <v>6.8266499999999994E-2</v>
      </c>
      <c r="GE18">
        <v>33188.6</v>
      </c>
      <c r="GF18">
        <v>29058.799999999999</v>
      </c>
      <c r="GG18">
        <v>31104.799999999999</v>
      </c>
      <c r="GH18">
        <v>28019.3</v>
      </c>
      <c r="GI18">
        <v>38073.1</v>
      </c>
      <c r="GJ18">
        <v>37112.5</v>
      </c>
      <c r="GK18">
        <v>44246.400000000001</v>
      </c>
      <c r="GL18">
        <v>42462.1</v>
      </c>
      <c r="GM18">
        <v>1.5929</v>
      </c>
      <c r="GN18">
        <v>1.79653</v>
      </c>
      <c r="GO18">
        <v>8.0794099999999994E-2</v>
      </c>
      <c r="GP18">
        <v>0</v>
      </c>
      <c r="GQ18">
        <v>23.663499999999999</v>
      </c>
      <c r="GR18">
        <v>999.9</v>
      </c>
      <c r="GS18">
        <v>37.299999999999997</v>
      </c>
      <c r="GT18">
        <v>28.9</v>
      </c>
      <c r="GU18">
        <v>15.1442</v>
      </c>
      <c r="GV18">
        <v>60.591099999999997</v>
      </c>
      <c r="GW18">
        <v>42.716299999999997</v>
      </c>
      <c r="GX18">
        <v>1</v>
      </c>
      <c r="GY18">
        <v>1.9456299999999999E-2</v>
      </c>
      <c r="GZ18">
        <v>3.0986099999999999</v>
      </c>
      <c r="HA18">
        <v>20.2607</v>
      </c>
      <c r="HB18">
        <v>5.2411000000000003</v>
      </c>
      <c r="HC18">
        <v>12.039899999999999</v>
      </c>
      <c r="HD18">
        <v>5.0172499999999998</v>
      </c>
      <c r="HE18">
        <v>3.2879999999999998</v>
      </c>
      <c r="HF18">
        <v>6942.6</v>
      </c>
      <c r="HG18">
        <v>9999</v>
      </c>
      <c r="HH18">
        <v>9999</v>
      </c>
      <c r="HI18">
        <v>168.1</v>
      </c>
      <c r="HJ18">
        <v>1.8689</v>
      </c>
      <c r="HK18">
        <v>1.8645</v>
      </c>
      <c r="HL18">
        <v>1.8692599999999999</v>
      </c>
      <c r="HM18">
        <v>1.8672200000000001</v>
      </c>
      <c r="HN18">
        <v>1.8633200000000001</v>
      </c>
      <c r="HO18">
        <v>1.8642799999999999</v>
      </c>
      <c r="HP18">
        <v>1.8701399999999999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9.0999999999999998E-2</v>
      </c>
      <c r="IF18">
        <v>0.14960000000000001</v>
      </c>
      <c r="IG18">
        <v>0.35894302467429928</v>
      </c>
      <c r="IH18">
        <v>-6.1462078757559423E-4</v>
      </c>
      <c r="II18">
        <v>-1.8861989874597051E-7</v>
      </c>
      <c r="IJ18">
        <v>1.1980462299894961E-10</v>
      </c>
      <c r="IK18">
        <v>-5.367601504283874E-2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57.3</v>
      </c>
      <c r="IT18">
        <v>57.1</v>
      </c>
      <c r="IU18">
        <v>1.1303700000000001</v>
      </c>
      <c r="IV18">
        <v>2.5964399999999999</v>
      </c>
      <c r="IW18">
        <v>1.5490699999999999</v>
      </c>
      <c r="IX18">
        <v>2.34497</v>
      </c>
      <c r="IY18">
        <v>1.50146</v>
      </c>
      <c r="IZ18">
        <v>2.2778299999999998</v>
      </c>
      <c r="JA18">
        <v>33.423200000000001</v>
      </c>
      <c r="JB18">
        <v>23.947399999999998</v>
      </c>
      <c r="JC18">
        <v>18</v>
      </c>
      <c r="JD18">
        <v>343.24900000000002</v>
      </c>
      <c r="JE18">
        <v>420.49</v>
      </c>
      <c r="JF18">
        <v>19.571100000000001</v>
      </c>
      <c r="JG18">
        <v>27.573699999999999</v>
      </c>
      <c r="JH18">
        <v>30.0001</v>
      </c>
      <c r="JI18">
        <v>27.671900000000001</v>
      </c>
      <c r="JJ18">
        <v>27.662800000000001</v>
      </c>
      <c r="JK18">
        <v>22.5959</v>
      </c>
      <c r="JL18">
        <v>25.081</v>
      </c>
      <c r="JM18">
        <v>55.050800000000002</v>
      </c>
      <c r="JN18">
        <v>19.576499999999999</v>
      </c>
      <c r="JO18">
        <v>445.21899999999999</v>
      </c>
      <c r="JP18">
        <v>11.780900000000001</v>
      </c>
      <c r="JQ18">
        <v>99.497399999999999</v>
      </c>
      <c r="JR18">
        <v>99.3386</v>
      </c>
    </row>
    <row r="19" spans="1:278" x14ac:dyDescent="0.25">
      <c r="A19">
        <v>16</v>
      </c>
      <c r="B19">
        <v>1678984395</v>
      </c>
      <c r="C19">
        <v>2700.400000095367</v>
      </c>
      <c r="D19" t="s">
        <v>419</v>
      </c>
      <c r="E19" t="s">
        <v>420</v>
      </c>
      <c r="F19" t="s">
        <v>407</v>
      </c>
      <c r="G19">
        <v>1678984395</v>
      </c>
      <c r="H19">
        <f t="shared" si="0"/>
        <v>6.2322342469628405E-3</v>
      </c>
      <c r="I19">
        <f t="shared" si="1"/>
        <v>6.2322342469628405</v>
      </c>
      <c r="J19">
        <f t="shared" si="2"/>
        <v>35.423941291654522</v>
      </c>
      <c r="K19">
        <f t="shared" si="3"/>
        <v>400.00495953410024</v>
      </c>
      <c r="L19">
        <f t="shared" si="4"/>
        <v>272.22620112178805</v>
      </c>
      <c r="M19">
        <f t="shared" si="5"/>
        <v>26.830325550564037</v>
      </c>
      <c r="N19">
        <f t="shared" si="6"/>
        <v>39.42406440641885</v>
      </c>
      <c r="O19">
        <f t="shared" si="7"/>
        <v>0.52144355782623297</v>
      </c>
      <c r="P19">
        <f t="shared" si="8"/>
        <v>2.2378968291552281</v>
      </c>
      <c r="Q19">
        <f t="shared" si="9"/>
        <v>0.46217715850620633</v>
      </c>
      <c r="R19">
        <f t="shared" si="10"/>
        <v>0.29362229519595162</v>
      </c>
      <c r="S19">
        <f t="shared" si="11"/>
        <v>289.55312311100283</v>
      </c>
      <c r="T19">
        <f t="shared" si="12"/>
        <v>24.910526021276855</v>
      </c>
      <c r="U19">
        <f t="shared" si="13"/>
        <v>24.910526021276855</v>
      </c>
      <c r="V19">
        <f t="shared" si="14"/>
        <v>3.1627555352601435</v>
      </c>
      <c r="W19">
        <f t="shared" si="15"/>
        <v>59.445456187376841</v>
      </c>
      <c r="X19">
        <f t="shared" si="16"/>
        <v>1.8676524704744</v>
      </c>
      <c r="Y19">
        <f t="shared" si="17"/>
        <v>3.1417918042169775</v>
      </c>
      <c r="Z19">
        <f t="shared" si="18"/>
        <v>1.2951030647857436</v>
      </c>
      <c r="AA19">
        <f t="shared" si="19"/>
        <v>-274.84153029106125</v>
      </c>
      <c r="AB19">
        <f t="shared" si="20"/>
        <v>-13.44349306915267</v>
      </c>
      <c r="AC19">
        <f t="shared" si="21"/>
        <v>-1.2688116462875403</v>
      </c>
      <c r="AD19">
        <f t="shared" si="22"/>
        <v>-7.1189549861472301E-4</v>
      </c>
      <c r="AE19">
        <v>125</v>
      </c>
      <c r="AF19">
        <v>25</v>
      </c>
      <c r="AG19">
        <f t="shared" si="23"/>
        <v>1.0047860837122191</v>
      </c>
      <c r="AH19">
        <f t="shared" si="24"/>
        <v>0.47860837122191136</v>
      </c>
      <c r="AI19">
        <f t="shared" si="25"/>
        <v>52484.77378001959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1513.11719953938</v>
      </c>
      <c r="AW19">
        <f t="shared" si="29"/>
        <v>35.423941291654522</v>
      </c>
      <c r="AX19" t="e">
        <f t="shared" si="30"/>
        <v>#DIV/0!</v>
      </c>
      <c r="AY19">
        <f t="shared" si="31"/>
        <v>2.3411234306528406E-2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1799.92</v>
      </c>
      <c r="CU19">
        <f t="shared" si="43"/>
        <v>1513.11719953938</v>
      </c>
      <c r="CV19">
        <f t="shared" si="44"/>
        <v>0.84065802898983277</v>
      </c>
      <c r="CW19">
        <f t="shared" si="45"/>
        <v>0.16086999595037715</v>
      </c>
      <c r="CX19">
        <v>6</v>
      </c>
      <c r="CY19">
        <v>0.5</v>
      </c>
      <c r="CZ19" t="s">
        <v>409</v>
      </c>
      <c r="DA19">
        <v>2</v>
      </c>
      <c r="DB19">
        <v>1678984395</v>
      </c>
      <c r="DC19">
        <v>400.005</v>
      </c>
      <c r="DD19">
        <v>445.28699999999998</v>
      </c>
      <c r="DE19">
        <v>18.9496</v>
      </c>
      <c r="DF19">
        <v>11.6508</v>
      </c>
      <c r="DG19">
        <v>399.91399999999999</v>
      </c>
      <c r="DH19">
        <v>18.800899999999999</v>
      </c>
      <c r="DI19">
        <v>500.17399999999998</v>
      </c>
      <c r="DJ19">
        <v>98.4589</v>
      </c>
      <c r="DK19">
        <v>0.100039</v>
      </c>
      <c r="DL19">
        <v>24.799099999999999</v>
      </c>
      <c r="DM19">
        <v>24.994</v>
      </c>
      <c r="DN19">
        <v>999.9</v>
      </c>
      <c r="DO19">
        <v>0</v>
      </c>
      <c r="DP19">
        <v>0</v>
      </c>
      <c r="DQ19">
        <v>10007.5</v>
      </c>
      <c r="DR19">
        <v>0</v>
      </c>
      <c r="DS19">
        <v>692.851</v>
      </c>
      <c r="DT19">
        <v>-45.281799999999997</v>
      </c>
      <c r="DU19">
        <v>407.73099999999999</v>
      </c>
      <c r="DV19">
        <v>450.536</v>
      </c>
      <c r="DW19">
        <v>7.2988499999999998</v>
      </c>
      <c r="DX19">
        <v>445.28699999999998</v>
      </c>
      <c r="DY19">
        <v>11.6508</v>
      </c>
      <c r="DZ19">
        <v>1.8657600000000001</v>
      </c>
      <c r="EA19">
        <v>1.1471199999999999</v>
      </c>
      <c r="EB19">
        <v>16.3489</v>
      </c>
      <c r="EC19">
        <v>8.9324300000000001</v>
      </c>
      <c r="ED19">
        <v>1799.92</v>
      </c>
      <c r="EE19">
        <v>0.97800600000000004</v>
      </c>
      <c r="EF19">
        <v>2.1994099999999999E-2</v>
      </c>
      <c r="EG19">
        <v>0</v>
      </c>
      <c r="EH19">
        <v>1143.46</v>
      </c>
      <c r="EI19">
        <v>5.0007000000000001</v>
      </c>
      <c r="EJ19">
        <v>19630.3</v>
      </c>
      <c r="EK19">
        <v>15473.3</v>
      </c>
      <c r="EL19">
        <v>45.811999999999998</v>
      </c>
      <c r="EM19">
        <v>47.5</v>
      </c>
      <c r="EN19">
        <v>46.686999999999998</v>
      </c>
      <c r="EO19">
        <v>46.5</v>
      </c>
      <c r="EP19">
        <v>48</v>
      </c>
      <c r="EQ19">
        <v>1755.44</v>
      </c>
      <c r="ER19">
        <v>39.479999999999997</v>
      </c>
      <c r="ES19">
        <v>0</v>
      </c>
      <c r="ET19">
        <v>1678984394.4000001</v>
      </c>
      <c r="EU19">
        <v>0</v>
      </c>
      <c r="EV19">
        <v>1143.5532000000001</v>
      </c>
      <c r="EW19">
        <v>0.28153844729349459</v>
      </c>
      <c r="EX19">
        <v>2.1307691185926392</v>
      </c>
      <c r="EY19">
        <v>19630.364000000001</v>
      </c>
      <c r="EZ19">
        <v>15</v>
      </c>
      <c r="FA19">
        <v>1678980789.5999999</v>
      </c>
      <c r="FB19" t="s">
        <v>410</v>
      </c>
      <c r="FC19">
        <v>1678980777.0999999</v>
      </c>
      <c r="FD19">
        <v>1678980789.5999999</v>
      </c>
      <c r="FE19">
        <v>3</v>
      </c>
      <c r="FF19">
        <v>0.373</v>
      </c>
      <c r="FG19">
        <v>-1.7000000000000001E-2</v>
      </c>
      <c r="FH19">
        <v>6.4000000000000001E-2</v>
      </c>
      <c r="FI19">
        <v>4.4999999999999998E-2</v>
      </c>
      <c r="FJ19">
        <v>438</v>
      </c>
      <c r="FK19">
        <v>15</v>
      </c>
      <c r="FL19">
        <v>0.02</v>
      </c>
      <c r="FM19">
        <v>0.03</v>
      </c>
      <c r="FN19">
        <v>-45.250412500000003</v>
      </c>
      <c r="FO19">
        <v>-0.30898874296426398</v>
      </c>
      <c r="FP19">
        <v>3.9484225885155731E-2</v>
      </c>
      <c r="FQ19">
        <v>-1</v>
      </c>
      <c r="FR19">
        <v>7.2273054999999999</v>
      </c>
      <c r="FS19">
        <v>0.2182455534709043</v>
      </c>
      <c r="FT19">
        <v>2.8585363033377831E-2</v>
      </c>
      <c r="FU19">
        <v>-1</v>
      </c>
      <c r="FV19">
        <v>0</v>
      </c>
      <c r="FW19">
        <v>0</v>
      </c>
      <c r="FX19" t="s">
        <v>411</v>
      </c>
      <c r="FY19">
        <v>2.93397</v>
      </c>
      <c r="FZ19">
        <v>2.70499</v>
      </c>
      <c r="GA19">
        <v>8.8947300000000007E-2</v>
      </c>
      <c r="GB19">
        <v>9.61727E-2</v>
      </c>
      <c r="GC19">
        <v>9.7966200000000003E-2</v>
      </c>
      <c r="GD19">
        <v>6.7677699999999993E-2</v>
      </c>
      <c r="GE19">
        <v>33185.699999999997</v>
      </c>
      <c r="GF19">
        <v>29055.599999999999</v>
      </c>
      <c r="GG19">
        <v>31102</v>
      </c>
      <c r="GH19">
        <v>28016.799999999999</v>
      </c>
      <c r="GI19">
        <v>38075.300000000003</v>
      </c>
      <c r="GJ19">
        <v>37133.1</v>
      </c>
      <c r="GK19">
        <v>44242.2</v>
      </c>
      <c r="GL19">
        <v>42458.7</v>
      </c>
      <c r="GM19">
        <v>1.5924199999999999</v>
      </c>
      <c r="GN19">
        <v>1.7950999999999999</v>
      </c>
      <c r="GO19">
        <v>8.1080899999999997E-2</v>
      </c>
      <c r="GP19">
        <v>0</v>
      </c>
      <c r="GQ19">
        <v>23.662199999999999</v>
      </c>
      <c r="GR19">
        <v>999.9</v>
      </c>
      <c r="GS19">
        <v>37.200000000000003</v>
      </c>
      <c r="GT19">
        <v>28.9</v>
      </c>
      <c r="GU19">
        <v>15.107200000000001</v>
      </c>
      <c r="GV19">
        <v>60.771099999999997</v>
      </c>
      <c r="GW19">
        <v>42.423900000000003</v>
      </c>
      <c r="GX19">
        <v>1</v>
      </c>
      <c r="GY19">
        <v>2.4664599999999998E-2</v>
      </c>
      <c r="GZ19">
        <v>3.2105000000000001</v>
      </c>
      <c r="HA19">
        <v>20.258500000000002</v>
      </c>
      <c r="HB19">
        <v>5.2411000000000003</v>
      </c>
      <c r="HC19">
        <v>12.039899999999999</v>
      </c>
      <c r="HD19">
        <v>5.0171999999999999</v>
      </c>
      <c r="HE19">
        <v>3.2879999999999998</v>
      </c>
      <c r="HF19">
        <v>6946.2</v>
      </c>
      <c r="HG19">
        <v>9999</v>
      </c>
      <c r="HH19">
        <v>9999</v>
      </c>
      <c r="HI19">
        <v>168.2</v>
      </c>
      <c r="HJ19">
        <v>1.8689</v>
      </c>
      <c r="HK19">
        <v>1.8645700000000001</v>
      </c>
      <c r="HL19">
        <v>1.8693200000000001</v>
      </c>
      <c r="HM19">
        <v>1.8672200000000001</v>
      </c>
      <c r="HN19">
        <v>1.86337</v>
      </c>
      <c r="HO19">
        <v>1.86426</v>
      </c>
      <c r="HP19">
        <v>1.87015</v>
      </c>
      <c r="HQ19">
        <v>1.86937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9.0999999999999998E-2</v>
      </c>
      <c r="IF19">
        <v>0.1487</v>
      </c>
      <c r="IG19">
        <v>0.35894302467429928</v>
      </c>
      <c r="IH19">
        <v>-6.1462078757559423E-4</v>
      </c>
      <c r="II19">
        <v>-1.8861989874597051E-7</v>
      </c>
      <c r="IJ19">
        <v>1.1980462299894961E-10</v>
      </c>
      <c r="IK19">
        <v>-5.367601504283874E-2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60.3</v>
      </c>
      <c r="IT19">
        <v>60.1</v>
      </c>
      <c r="IU19">
        <v>1.1303700000000001</v>
      </c>
      <c r="IV19">
        <v>2.5976599999999999</v>
      </c>
      <c r="IW19">
        <v>1.5490699999999999</v>
      </c>
      <c r="IX19">
        <v>2.34497</v>
      </c>
      <c r="IY19">
        <v>1.50146</v>
      </c>
      <c r="IZ19">
        <v>2.2888199999999999</v>
      </c>
      <c r="JA19">
        <v>33.423200000000001</v>
      </c>
      <c r="JB19">
        <v>23.947399999999998</v>
      </c>
      <c r="JC19">
        <v>18</v>
      </c>
      <c r="JD19">
        <v>343.32</v>
      </c>
      <c r="JE19">
        <v>420.01</v>
      </c>
      <c r="JF19">
        <v>19.503399999999999</v>
      </c>
      <c r="JG19">
        <v>27.633400000000002</v>
      </c>
      <c r="JH19">
        <v>30.0002</v>
      </c>
      <c r="JI19">
        <v>27.728100000000001</v>
      </c>
      <c r="JJ19">
        <v>27.718499999999999</v>
      </c>
      <c r="JK19">
        <v>22.5913</v>
      </c>
      <c r="JL19">
        <v>25.645199999999999</v>
      </c>
      <c r="JM19">
        <v>54.679900000000004</v>
      </c>
      <c r="JN19">
        <v>19.5063</v>
      </c>
      <c r="JO19">
        <v>445.21600000000001</v>
      </c>
      <c r="JP19">
        <v>11.7195</v>
      </c>
      <c r="JQ19">
        <v>99.488200000000006</v>
      </c>
      <c r="JR19">
        <v>99.330399999999997</v>
      </c>
    </row>
    <row r="20" spans="1:278" x14ac:dyDescent="0.25">
      <c r="A20">
        <v>17</v>
      </c>
      <c r="B20">
        <v>1678984575.0999999</v>
      </c>
      <c r="C20">
        <v>2880.5</v>
      </c>
      <c r="D20" t="s">
        <v>421</v>
      </c>
      <c r="E20" t="s">
        <v>422</v>
      </c>
      <c r="F20" t="s">
        <v>407</v>
      </c>
      <c r="G20">
        <v>1678984575.0999999</v>
      </c>
      <c r="H20">
        <f t="shared" si="0"/>
        <v>6.1879498013452661E-3</v>
      </c>
      <c r="I20">
        <f t="shared" si="1"/>
        <v>6.1879498013452663</v>
      </c>
      <c r="J20">
        <f t="shared" si="2"/>
        <v>35.510456778733023</v>
      </c>
      <c r="K20">
        <f t="shared" si="3"/>
        <v>400.00595935295064</v>
      </c>
      <c r="L20">
        <f t="shared" si="4"/>
        <v>270.24593721766092</v>
      </c>
      <c r="M20">
        <f t="shared" si="5"/>
        <v>26.635517943494456</v>
      </c>
      <c r="N20">
        <f t="shared" si="6"/>
        <v>39.424703355555032</v>
      </c>
      <c r="O20">
        <f t="shared" si="7"/>
        <v>0.51365664359689434</v>
      </c>
      <c r="P20">
        <f t="shared" si="8"/>
        <v>2.2363941213680092</v>
      </c>
      <c r="Q20">
        <f t="shared" si="9"/>
        <v>0.45600870385076997</v>
      </c>
      <c r="R20">
        <f t="shared" si="10"/>
        <v>0.28964390345637331</v>
      </c>
      <c r="S20">
        <f t="shared" si="11"/>
        <v>289.57809280698672</v>
      </c>
      <c r="T20">
        <f t="shared" si="12"/>
        <v>24.950281692530222</v>
      </c>
      <c r="U20">
        <f t="shared" si="13"/>
        <v>24.950281692530222</v>
      </c>
      <c r="V20">
        <f t="shared" si="14"/>
        <v>3.1702647138603139</v>
      </c>
      <c r="W20">
        <f t="shared" si="15"/>
        <v>59.337057415351047</v>
      </c>
      <c r="X20">
        <f t="shared" si="16"/>
        <v>1.866998005383</v>
      </c>
      <c r="Y20">
        <f t="shared" si="17"/>
        <v>3.1464283648484233</v>
      </c>
      <c r="Z20">
        <f t="shared" si="18"/>
        <v>1.303266708477314</v>
      </c>
      <c r="AA20">
        <f t="shared" si="19"/>
        <v>-272.88858623932623</v>
      </c>
      <c r="AB20">
        <f t="shared" si="20"/>
        <v>-15.249705399904558</v>
      </c>
      <c r="AC20">
        <f t="shared" si="21"/>
        <v>-1.4407186232447036</v>
      </c>
      <c r="AD20">
        <f t="shared" si="22"/>
        <v>-9.1745548879096361E-4</v>
      </c>
      <c r="AE20">
        <v>124</v>
      </c>
      <c r="AF20">
        <v>25</v>
      </c>
      <c r="AG20">
        <f t="shared" si="23"/>
        <v>1.0047525173616183</v>
      </c>
      <c r="AH20">
        <f t="shared" si="24"/>
        <v>0.47525173616183025</v>
      </c>
      <c r="AI20">
        <f t="shared" si="25"/>
        <v>52430.870914446961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1513.2513061176096</v>
      </c>
      <c r="AW20">
        <f t="shared" si="29"/>
        <v>35.510456778733023</v>
      </c>
      <c r="AX20" t="e">
        <f t="shared" si="30"/>
        <v>#DIV/0!</v>
      </c>
      <c r="AY20">
        <f t="shared" si="31"/>
        <v>2.3466331491124554E-2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1800.08</v>
      </c>
      <c r="CU20">
        <f t="shared" si="43"/>
        <v>1513.2513061176096</v>
      </c>
      <c r="CV20">
        <f t="shared" si="44"/>
        <v>0.84065780749611663</v>
      </c>
      <c r="CW20">
        <f t="shared" si="45"/>
        <v>0.16086956846750519</v>
      </c>
      <c r="CX20">
        <v>6</v>
      </c>
      <c r="CY20">
        <v>0.5</v>
      </c>
      <c r="CZ20" t="s">
        <v>409</v>
      </c>
      <c r="DA20">
        <v>2</v>
      </c>
      <c r="DB20">
        <v>1678984575.0999999</v>
      </c>
      <c r="DC20">
        <v>400.00599999999997</v>
      </c>
      <c r="DD20">
        <v>445.375</v>
      </c>
      <c r="DE20">
        <v>18.942699999999999</v>
      </c>
      <c r="DF20">
        <v>11.694900000000001</v>
      </c>
      <c r="DG20">
        <v>399.91500000000002</v>
      </c>
      <c r="DH20">
        <v>18.7942</v>
      </c>
      <c r="DI20">
        <v>500.13499999999999</v>
      </c>
      <c r="DJ20">
        <v>98.460300000000004</v>
      </c>
      <c r="DK20">
        <v>9.9989999999999996E-2</v>
      </c>
      <c r="DL20">
        <v>24.823799999999999</v>
      </c>
      <c r="DM20">
        <v>24.992100000000001</v>
      </c>
      <c r="DN20">
        <v>999.9</v>
      </c>
      <c r="DO20">
        <v>0</v>
      </c>
      <c r="DP20">
        <v>0</v>
      </c>
      <c r="DQ20">
        <v>9997.5</v>
      </c>
      <c r="DR20">
        <v>0</v>
      </c>
      <c r="DS20">
        <v>691.92899999999997</v>
      </c>
      <c r="DT20">
        <v>-45.368600000000001</v>
      </c>
      <c r="DU20">
        <v>407.72899999999998</v>
      </c>
      <c r="DV20">
        <v>450.64499999999998</v>
      </c>
      <c r="DW20">
        <v>7.2477299999999998</v>
      </c>
      <c r="DX20">
        <v>445.375</v>
      </c>
      <c r="DY20">
        <v>11.694900000000001</v>
      </c>
      <c r="DZ20">
        <v>1.8651</v>
      </c>
      <c r="EA20">
        <v>1.1514899999999999</v>
      </c>
      <c r="EB20">
        <v>16.343299999999999</v>
      </c>
      <c r="EC20">
        <v>8.9886900000000001</v>
      </c>
      <c r="ED20">
        <v>1800.08</v>
      </c>
      <c r="EE20">
        <v>0.97800900000000002</v>
      </c>
      <c r="EF20">
        <v>2.1990599999999999E-2</v>
      </c>
      <c r="EG20">
        <v>0</v>
      </c>
      <c r="EH20">
        <v>1143.06</v>
      </c>
      <c r="EI20">
        <v>5.0007000000000001</v>
      </c>
      <c r="EJ20">
        <v>19621.8</v>
      </c>
      <c r="EK20">
        <v>15474.8</v>
      </c>
      <c r="EL20">
        <v>45.875</v>
      </c>
      <c r="EM20">
        <v>47.5</v>
      </c>
      <c r="EN20">
        <v>46.75</v>
      </c>
      <c r="EO20">
        <v>46.436999999999998</v>
      </c>
      <c r="EP20">
        <v>48</v>
      </c>
      <c r="EQ20">
        <v>1755.6</v>
      </c>
      <c r="ER20">
        <v>39.47</v>
      </c>
      <c r="ES20">
        <v>0</v>
      </c>
      <c r="ET20">
        <v>1678984574.4000001</v>
      </c>
      <c r="EU20">
        <v>0</v>
      </c>
      <c r="EV20">
        <v>1142.9176</v>
      </c>
      <c r="EW20">
        <v>-0.5084615337855487</v>
      </c>
      <c r="EX20">
        <v>-9.6153846488898473</v>
      </c>
      <c r="EY20">
        <v>19621.367999999999</v>
      </c>
      <c r="EZ20">
        <v>15</v>
      </c>
      <c r="FA20">
        <v>1678980789.5999999</v>
      </c>
      <c r="FB20" t="s">
        <v>410</v>
      </c>
      <c r="FC20">
        <v>1678980777.0999999</v>
      </c>
      <c r="FD20">
        <v>1678980789.5999999</v>
      </c>
      <c r="FE20">
        <v>3</v>
      </c>
      <c r="FF20">
        <v>0.373</v>
      </c>
      <c r="FG20">
        <v>-1.7000000000000001E-2</v>
      </c>
      <c r="FH20">
        <v>6.4000000000000001E-2</v>
      </c>
      <c r="FI20">
        <v>4.4999999999999998E-2</v>
      </c>
      <c r="FJ20">
        <v>438</v>
      </c>
      <c r="FK20">
        <v>15</v>
      </c>
      <c r="FL20">
        <v>0.02</v>
      </c>
      <c r="FM20">
        <v>0.03</v>
      </c>
      <c r="FN20">
        <v>-45.336709999999997</v>
      </c>
      <c r="FO20">
        <v>-7.0349718574006723E-2</v>
      </c>
      <c r="FP20">
        <v>3.3598763370100433E-2</v>
      </c>
      <c r="FQ20">
        <v>-1</v>
      </c>
      <c r="FR20">
        <v>7.244237</v>
      </c>
      <c r="FS20">
        <v>1.6226341463408941E-2</v>
      </c>
      <c r="FT20">
        <v>1.648046115859639E-3</v>
      </c>
      <c r="FU20">
        <v>-1</v>
      </c>
      <c r="FV20">
        <v>0</v>
      </c>
      <c r="FW20">
        <v>0</v>
      </c>
      <c r="FX20" t="s">
        <v>411</v>
      </c>
      <c r="FY20">
        <v>2.9338299999999999</v>
      </c>
      <c r="FZ20">
        <v>2.7049400000000001</v>
      </c>
      <c r="GA20">
        <v>8.8939000000000004E-2</v>
      </c>
      <c r="GB20">
        <v>9.6178100000000002E-2</v>
      </c>
      <c r="GC20">
        <v>9.7932500000000006E-2</v>
      </c>
      <c r="GD20">
        <v>6.78642E-2</v>
      </c>
      <c r="GE20">
        <v>33185.1</v>
      </c>
      <c r="GF20">
        <v>29055.200000000001</v>
      </c>
      <c r="GG20">
        <v>31101.3</v>
      </c>
      <c r="GH20">
        <v>28016.7</v>
      </c>
      <c r="GI20">
        <v>38075.800000000003</v>
      </c>
      <c r="GJ20">
        <v>37126</v>
      </c>
      <c r="GK20">
        <v>44241.1</v>
      </c>
      <c r="GL20">
        <v>42459.1</v>
      </c>
      <c r="GM20">
        <v>1.5922799999999999</v>
      </c>
      <c r="GN20">
        <v>1.7948500000000001</v>
      </c>
      <c r="GO20">
        <v>8.2328899999999997E-2</v>
      </c>
      <c r="GP20">
        <v>0</v>
      </c>
      <c r="GQ20">
        <v>23.639700000000001</v>
      </c>
      <c r="GR20">
        <v>999.9</v>
      </c>
      <c r="GS20">
        <v>37</v>
      </c>
      <c r="GT20">
        <v>29</v>
      </c>
      <c r="GU20">
        <v>15.1113</v>
      </c>
      <c r="GV20">
        <v>60.8093</v>
      </c>
      <c r="GW20">
        <v>42.836500000000001</v>
      </c>
      <c r="GX20">
        <v>1</v>
      </c>
      <c r="GY20">
        <v>2.7810000000000001E-2</v>
      </c>
      <c r="GZ20">
        <v>3.1849400000000001</v>
      </c>
      <c r="HA20">
        <v>20.258800000000001</v>
      </c>
      <c r="HB20">
        <v>5.2424499999999998</v>
      </c>
      <c r="HC20">
        <v>12.039899999999999</v>
      </c>
      <c r="HD20">
        <v>5.0170000000000003</v>
      </c>
      <c r="HE20">
        <v>3.2879999999999998</v>
      </c>
      <c r="HF20">
        <v>6949.8</v>
      </c>
      <c r="HG20">
        <v>9999</v>
      </c>
      <c r="HH20">
        <v>9999</v>
      </c>
      <c r="HI20">
        <v>168.2</v>
      </c>
      <c r="HJ20">
        <v>1.8689</v>
      </c>
      <c r="HK20">
        <v>1.86456</v>
      </c>
      <c r="HL20">
        <v>1.8693200000000001</v>
      </c>
      <c r="HM20">
        <v>1.8672200000000001</v>
      </c>
      <c r="HN20">
        <v>1.86334</v>
      </c>
      <c r="HO20">
        <v>1.8642799999999999</v>
      </c>
      <c r="HP20">
        <v>1.87018</v>
      </c>
      <c r="HQ20">
        <v>1.8693599999999999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9.0999999999999998E-2</v>
      </c>
      <c r="IF20">
        <v>0.14849999999999999</v>
      </c>
      <c r="IG20">
        <v>0.35894302467429928</v>
      </c>
      <c r="IH20">
        <v>-6.1462078757559423E-4</v>
      </c>
      <c r="II20">
        <v>-1.8861989874597051E-7</v>
      </c>
      <c r="IJ20">
        <v>1.1980462299894961E-10</v>
      </c>
      <c r="IK20">
        <v>-5.367601504283874E-2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63.3</v>
      </c>
      <c r="IT20">
        <v>63.1</v>
      </c>
      <c r="IU20">
        <v>1.1315900000000001</v>
      </c>
      <c r="IV20">
        <v>2.5952099999999998</v>
      </c>
      <c r="IW20">
        <v>1.5490699999999999</v>
      </c>
      <c r="IX20">
        <v>2.34497</v>
      </c>
      <c r="IY20">
        <v>1.50146</v>
      </c>
      <c r="IZ20">
        <v>2.3742700000000001</v>
      </c>
      <c r="JA20">
        <v>33.400799999999997</v>
      </c>
      <c r="JB20">
        <v>23.956199999999999</v>
      </c>
      <c r="JC20">
        <v>18</v>
      </c>
      <c r="JD20">
        <v>343.47699999999998</v>
      </c>
      <c r="JE20">
        <v>420.19099999999997</v>
      </c>
      <c r="JF20">
        <v>19.551600000000001</v>
      </c>
      <c r="JG20">
        <v>27.669799999999999</v>
      </c>
      <c r="JH20">
        <v>30.000299999999999</v>
      </c>
      <c r="JI20">
        <v>27.770299999999999</v>
      </c>
      <c r="JJ20">
        <v>27.7623</v>
      </c>
      <c r="JK20">
        <v>22.598400000000002</v>
      </c>
      <c r="JL20">
        <v>25.361599999999999</v>
      </c>
      <c r="JM20">
        <v>54.679900000000004</v>
      </c>
      <c r="JN20">
        <v>19.551500000000001</v>
      </c>
      <c r="JO20">
        <v>445.286</v>
      </c>
      <c r="JP20">
        <v>11.7195</v>
      </c>
      <c r="JQ20">
        <v>99.485799999999998</v>
      </c>
      <c r="JR20">
        <v>99.3309</v>
      </c>
    </row>
    <row r="21" spans="1:278" x14ac:dyDescent="0.25">
      <c r="A21">
        <v>18</v>
      </c>
      <c r="B21">
        <v>1678984755.0999999</v>
      </c>
      <c r="C21">
        <v>3060.5</v>
      </c>
      <c r="D21" t="s">
        <v>423</v>
      </c>
      <c r="E21" t="s">
        <v>424</v>
      </c>
      <c r="F21" t="s">
        <v>407</v>
      </c>
      <c r="G21">
        <v>1678984755.0999999</v>
      </c>
      <c r="H21">
        <f t="shared" si="0"/>
        <v>6.1889482626057962E-3</v>
      </c>
      <c r="I21">
        <f t="shared" si="1"/>
        <v>6.1889482626057966</v>
      </c>
      <c r="J21">
        <f t="shared" si="2"/>
        <v>35.510640907948392</v>
      </c>
      <c r="K21">
        <f t="shared" si="3"/>
        <v>399.9769593545837</v>
      </c>
      <c r="L21">
        <f t="shared" si="4"/>
        <v>269.86513733311602</v>
      </c>
      <c r="M21">
        <f t="shared" si="5"/>
        <v>26.594312657259795</v>
      </c>
      <c r="N21">
        <f t="shared" si="6"/>
        <v>39.416400420946765</v>
      </c>
      <c r="O21">
        <f t="shared" si="7"/>
        <v>0.51210815401502696</v>
      </c>
      <c r="P21">
        <f t="shared" si="8"/>
        <v>2.2363741312460896</v>
      </c>
      <c r="Q21">
        <f t="shared" si="9"/>
        <v>0.45478611909617234</v>
      </c>
      <c r="R21">
        <f t="shared" si="10"/>
        <v>0.2888549969118494</v>
      </c>
      <c r="S21">
        <f t="shared" si="11"/>
        <v>289.57011280731467</v>
      </c>
      <c r="T21">
        <f t="shared" si="12"/>
        <v>24.96818654224295</v>
      </c>
      <c r="U21">
        <f t="shared" si="13"/>
        <v>24.96818654224295</v>
      </c>
      <c r="V21">
        <f t="shared" si="14"/>
        <v>3.1736517247194747</v>
      </c>
      <c r="W21">
        <f t="shared" si="15"/>
        <v>59.268466676149956</v>
      </c>
      <c r="X21">
        <f t="shared" si="16"/>
        <v>1.8668781132277499</v>
      </c>
      <c r="Y21">
        <f t="shared" si="17"/>
        <v>3.1498674049197137</v>
      </c>
      <c r="Z21">
        <f t="shared" si="18"/>
        <v>1.3067736114917248</v>
      </c>
      <c r="AA21">
        <f t="shared" si="19"/>
        <v>-272.93261838091559</v>
      </c>
      <c r="AB21">
        <f t="shared" si="20"/>
        <v>-15.20192684604126</v>
      </c>
      <c r="AC21">
        <f t="shared" si="21"/>
        <v>-1.436479423453529</v>
      </c>
      <c r="AD21">
        <f t="shared" si="22"/>
        <v>-9.1184309570735422E-4</v>
      </c>
      <c r="AE21">
        <v>124</v>
      </c>
      <c r="AF21">
        <v>25</v>
      </c>
      <c r="AG21">
        <f t="shared" si="23"/>
        <v>1.0047528977668299</v>
      </c>
      <c r="AH21">
        <f t="shared" si="24"/>
        <v>0.47528977668298555</v>
      </c>
      <c r="AI21">
        <f t="shared" si="25"/>
        <v>52426.694381093061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1513.2093061177795</v>
      </c>
      <c r="AW21">
        <f t="shared" si="29"/>
        <v>35.510640907948392</v>
      </c>
      <c r="AX21" t="e">
        <f t="shared" si="30"/>
        <v>#DIV/0!</v>
      </c>
      <c r="AY21">
        <f t="shared" si="31"/>
        <v>2.346710449399288E-2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1800.03</v>
      </c>
      <c r="CU21">
        <f t="shared" si="43"/>
        <v>1513.2093061177795</v>
      </c>
      <c r="CV21">
        <f t="shared" si="44"/>
        <v>0.84065782576833692</v>
      </c>
      <c r="CW21">
        <f t="shared" si="45"/>
        <v>0.16086960373289039</v>
      </c>
      <c r="CX21">
        <v>6</v>
      </c>
      <c r="CY21">
        <v>0.5</v>
      </c>
      <c r="CZ21" t="s">
        <v>409</v>
      </c>
      <c r="DA21">
        <v>2</v>
      </c>
      <c r="DB21">
        <v>1678984755.0999999</v>
      </c>
      <c r="DC21">
        <v>399.97699999999998</v>
      </c>
      <c r="DD21">
        <v>445.35300000000001</v>
      </c>
      <c r="DE21">
        <v>18.944099999999999</v>
      </c>
      <c r="DF21">
        <v>11.694100000000001</v>
      </c>
      <c r="DG21">
        <v>399.88600000000002</v>
      </c>
      <c r="DH21">
        <v>18.7956</v>
      </c>
      <c r="DI21">
        <v>500.06299999999999</v>
      </c>
      <c r="DJ21">
        <v>98.446700000000007</v>
      </c>
      <c r="DK21">
        <v>9.9977499999999997E-2</v>
      </c>
      <c r="DL21">
        <v>24.842099999999999</v>
      </c>
      <c r="DM21">
        <v>24.9955</v>
      </c>
      <c r="DN21">
        <v>999.9</v>
      </c>
      <c r="DO21">
        <v>0</v>
      </c>
      <c r="DP21">
        <v>0</v>
      </c>
      <c r="DQ21">
        <v>9998.75</v>
      </c>
      <c r="DR21">
        <v>0</v>
      </c>
      <c r="DS21">
        <v>690.88</v>
      </c>
      <c r="DT21">
        <v>-45.376600000000003</v>
      </c>
      <c r="DU21">
        <v>407.7</v>
      </c>
      <c r="DV21">
        <v>450.62299999999999</v>
      </c>
      <c r="DW21">
        <v>7.2500299999999998</v>
      </c>
      <c r="DX21">
        <v>445.35300000000001</v>
      </c>
      <c r="DY21">
        <v>11.694100000000001</v>
      </c>
      <c r="DZ21">
        <v>1.8649800000000001</v>
      </c>
      <c r="EA21">
        <v>1.15124</v>
      </c>
      <c r="EB21">
        <v>16.342400000000001</v>
      </c>
      <c r="EC21">
        <v>8.9855300000000007</v>
      </c>
      <c r="ED21">
        <v>1800.03</v>
      </c>
      <c r="EE21">
        <v>0.97800900000000002</v>
      </c>
      <c r="EF21">
        <v>2.1990599999999999E-2</v>
      </c>
      <c r="EG21">
        <v>0</v>
      </c>
      <c r="EH21">
        <v>1142.6400000000001</v>
      </c>
      <c r="EI21">
        <v>5.0007000000000001</v>
      </c>
      <c r="EJ21">
        <v>19613.400000000001</v>
      </c>
      <c r="EK21">
        <v>15474.4</v>
      </c>
      <c r="EL21">
        <v>45.936999999999998</v>
      </c>
      <c r="EM21">
        <v>47.5</v>
      </c>
      <c r="EN21">
        <v>46.811999999999998</v>
      </c>
      <c r="EO21">
        <v>46.561999999999998</v>
      </c>
      <c r="EP21">
        <v>48</v>
      </c>
      <c r="EQ21">
        <v>1755.55</v>
      </c>
      <c r="ER21">
        <v>39.47</v>
      </c>
      <c r="ES21">
        <v>0</v>
      </c>
      <c r="ET21">
        <v>1678984754.4000001</v>
      </c>
      <c r="EU21">
        <v>0</v>
      </c>
      <c r="EV21">
        <v>1142.4788000000001</v>
      </c>
      <c r="EW21">
        <v>2.1538458176081882E-2</v>
      </c>
      <c r="EX21">
        <v>-1.284615320108712</v>
      </c>
      <c r="EY21">
        <v>19613.82</v>
      </c>
      <c r="EZ21">
        <v>15</v>
      </c>
      <c r="FA21">
        <v>1678980789.5999999</v>
      </c>
      <c r="FB21" t="s">
        <v>410</v>
      </c>
      <c r="FC21">
        <v>1678980777.0999999</v>
      </c>
      <c r="FD21">
        <v>1678980789.5999999</v>
      </c>
      <c r="FE21">
        <v>3</v>
      </c>
      <c r="FF21">
        <v>0.373</v>
      </c>
      <c r="FG21">
        <v>-1.7000000000000001E-2</v>
      </c>
      <c r="FH21">
        <v>6.4000000000000001E-2</v>
      </c>
      <c r="FI21">
        <v>4.4999999999999998E-2</v>
      </c>
      <c r="FJ21">
        <v>438</v>
      </c>
      <c r="FK21">
        <v>15</v>
      </c>
      <c r="FL21">
        <v>0.02</v>
      </c>
      <c r="FM21">
        <v>0.03</v>
      </c>
      <c r="FN21">
        <v>-45.409992682926827</v>
      </c>
      <c r="FO21">
        <v>-0.2194891986063085</v>
      </c>
      <c r="FP21">
        <v>3.9124600147533183E-2</v>
      </c>
      <c r="FQ21">
        <v>-1</v>
      </c>
      <c r="FR21">
        <v>7.2608034146341467</v>
      </c>
      <c r="FS21">
        <v>-6.2685783972112885E-2</v>
      </c>
      <c r="FT21">
        <v>6.7355252605417922E-3</v>
      </c>
      <c r="FU21">
        <v>-1</v>
      </c>
      <c r="FV21">
        <v>0</v>
      </c>
      <c r="FW21">
        <v>0</v>
      </c>
      <c r="FX21" t="s">
        <v>411</v>
      </c>
      <c r="FY21">
        <v>2.93363</v>
      </c>
      <c r="FZ21">
        <v>2.7049300000000001</v>
      </c>
      <c r="GA21">
        <v>8.8916800000000004E-2</v>
      </c>
      <c r="GB21">
        <v>9.6155500000000005E-2</v>
      </c>
      <c r="GC21">
        <v>9.7919000000000006E-2</v>
      </c>
      <c r="GD21">
        <v>6.7846699999999996E-2</v>
      </c>
      <c r="GE21">
        <v>33185.9</v>
      </c>
      <c r="GF21">
        <v>29056.400000000001</v>
      </c>
      <c r="GG21">
        <v>31101.3</v>
      </c>
      <c r="GH21">
        <v>28017.200000000001</v>
      </c>
      <c r="GI21">
        <v>38076.400000000001</v>
      </c>
      <c r="GJ21">
        <v>37127.599999999999</v>
      </c>
      <c r="GK21">
        <v>44241.1</v>
      </c>
      <c r="GL21">
        <v>42460.2</v>
      </c>
      <c r="GM21">
        <v>1.59168</v>
      </c>
      <c r="GN21">
        <v>1.7942800000000001</v>
      </c>
      <c r="GO21">
        <v>8.4601300000000004E-2</v>
      </c>
      <c r="GP21">
        <v>0</v>
      </c>
      <c r="GQ21">
        <v>23.605899999999998</v>
      </c>
      <c r="GR21">
        <v>999.9</v>
      </c>
      <c r="GS21">
        <v>36.700000000000003</v>
      </c>
      <c r="GT21">
        <v>29</v>
      </c>
      <c r="GU21">
        <v>14.993</v>
      </c>
      <c r="GV21">
        <v>60.479300000000002</v>
      </c>
      <c r="GW21">
        <v>43.217100000000002</v>
      </c>
      <c r="GX21">
        <v>1</v>
      </c>
      <c r="GY21">
        <v>2.8727099999999998E-2</v>
      </c>
      <c r="GZ21">
        <v>3.1779899999999999</v>
      </c>
      <c r="HA21">
        <v>20.258900000000001</v>
      </c>
      <c r="HB21">
        <v>5.2423000000000002</v>
      </c>
      <c r="HC21">
        <v>12.039899999999999</v>
      </c>
      <c r="HD21">
        <v>5.0167000000000002</v>
      </c>
      <c r="HE21">
        <v>3.2879999999999998</v>
      </c>
      <c r="HF21">
        <v>6953.4</v>
      </c>
      <c r="HG21">
        <v>9999</v>
      </c>
      <c r="HH21">
        <v>9999</v>
      </c>
      <c r="HI21">
        <v>168.3</v>
      </c>
      <c r="HJ21">
        <v>1.8689</v>
      </c>
      <c r="HK21">
        <v>1.8645499999999999</v>
      </c>
      <c r="HL21">
        <v>1.8692800000000001</v>
      </c>
      <c r="HM21">
        <v>1.8672200000000001</v>
      </c>
      <c r="HN21">
        <v>1.8633299999999999</v>
      </c>
      <c r="HO21">
        <v>1.86429</v>
      </c>
      <c r="HP21">
        <v>1.8701300000000001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9.0999999999999998E-2</v>
      </c>
      <c r="IF21">
        <v>0.14849999999999999</v>
      </c>
      <c r="IG21">
        <v>0.35894302467429928</v>
      </c>
      <c r="IH21">
        <v>-6.1462078757559423E-4</v>
      </c>
      <c r="II21">
        <v>-1.8861989874597051E-7</v>
      </c>
      <c r="IJ21">
        <v>1.1980462299894961E-10</v>
      </c>
      <c r="IK21">
        <v>-5.367601504283874E-2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66.3</v>
      </c>
      <c r="IT21">
        <v>66.099999999999994</v>
      </c>
      <c r="IU21">
        <v>1.1315900000000001</v>
      </c>
      <c r="IV21">
        <v>2.5988799999999999</v>
      </c>
      <c r="IW21">
        <v>1.5490699999999999</v>
      </c>
      <c r="IX21">
        <v>2.34497</v>
      </c>
      <c r="IY21">
        <v>1.50146</v>
      </c>
      <c r="IZ21">
        <v>2.3144499999999999</v>
      </c>
      <c r="JA21">
        <v>33.423200000000001</v>
      </c>
      <c r="JB21">
        <v>23.947399999999998</v>
      </c>
      <c r="JC21">
        <v>18</v>
      </c>
      <c r="JD21">
        <v>343.30700000000002</v>
      </c>
      <c r="JE21">
        <v>420.02699999999999</v>
      </c>
      <c r="JF21">
        <v>19.581299999999999</v>
      </c>
      <c r="JG21">
        <v>27.686299999999999</v>
      </c>
      <c r="JH21">
        <v>29.9999</v>
      </c>
      <c r="JI21">
        <v>27.793800000000001</v>
      </c>
      <c r="JJ21">
        <v>27.788699999999999</v>
      </c>
      <c r="JK21">
        <v>22.601199999999999</v>
      </c>
      <c r="JL21">
        <v>24.755299999999998</v>
      </c>
      <c r="JM21">
        <v>54.309800000000003</v>
      </c>
      <c r="JN21">
        <v>19.592400000000001</v>
      </c>
      <c r="JO21">
        <v>445.416</v>
      </c>
      <c r="JP21">
        <v>11.7195</v>
      </c>
      <c r="JQ21">
        <v>99.485900000000001</v>
      </c>
      <c r="JR21">
        <v>99.333100000000002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2023-03-16T16:39:34Z</dcterms:created>
  <dcterms:modified xsi:type="dcterms:W3CDTF">2023-03-16T23:55:25Z</dcterms:modified>
</cp:coreProperties>
</file>