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W21" i="1" s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AH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CU21" i="1" l="1"/>
  <c r="AV21" i="1" s="1"/>
  <c r="AX21" i="1" s="1"/>
  <c r="AH19" i="1"/>
  <c r="J19" i="1"/>
  <c r="I19" i="1"/>
  <c r="H19" i="1" s="1"/>
  <c r="AA19" i="1" s="1"/>
  <c r="S21" i="1"/>
  <c r="W18" i="1"/>
  <c r="CU18" i="1"/>
  <c r="AV18" i="1" s="1"/>
  <c r="AX18" i="1" s="1"/>
  <c r="CU20" i="1"/>
  <c r="AV20" i="1" s="1"/>
  <c r="AX20" i="1" s="1"/>
  <c r="S20" i="1"/>
  <c r="CU17" i="1"/>
  <c r="AV17" i="1" s="1"/>
  <c r="AX17" i="1" s="1"/>
  <c r="BE19" i="1"/>
  <c r="BG19" i="1"/>
  <c r="BF19" i="1"/>
  <c r="BJ19" i="1" s="1"/>
  <c r="BK19" i="1" s="1"/>
  <c r="BE20" i="1"/>
  <c r="BG20" i="1"/>
  <c r="BG17" i="1"/>
  <c r="BF17" i="1"/>
  <c r="BJ17" i="1" s="1"/>
  <c r="BK17" i="1" s="1"/>
  <c r="BE17" i="1"/>
  <c r="BG21" i="1"/>
  <c r="BF21" i="1"/>
  <c r="BJ21" i="1" s="1"/>
  <c r="BK21" i="1" s="1"/>
  <c r="BE21" i="1"/>
  <c r="K19" i="1"/>
  <c r="N19" i="1"/>
  <c r="AW19" i="1"/>
  <c r="AY19" i="1" s="1"/>
  <c r="CU19" i="1"/>
  <c r="AV19" i="1" s="1"/>
  <c r="S19" i="1"/>
  <c r="BF20" i="1"/>
  <c r="BJ20" i="1" s="1"/>
  <c r="BK20" i="1" s="1"/>
  <c r="J18" i="1"/>
  <c r="AW18" i="1" s="1"/>
  <c r="I18" i="1"/>
  <c r="H18" i="1" s="1"/>
  <c r="AX19" i="1"/>
  <c r="BG18" i="1"/>
  <c r="BF18" i="1"/>
  <c r="BJ18" i="1" s="1"/>
  <c r="BK18" i="1" s="1"/>
  <c r="BE18" i="1"/>
  <c r="AH17" i="1"/>
  <c r="AH21" i="1"/>
  <c r="I17" i="1"/>
  <c r="H17" i="1" s="1"/>
  <c r="S18" i="1"/>
  <c r="I21" i="1"/>
  <c r="H21" i="1" s="1"/>
  <c r="J17" i="1"/>
  <c r="AH20" i="1"/>
  <c r="J21" i="1"/>
  <c r="S17" i="1"/>
  <c r="I20" i="1"/>
  <c r="H20" i="1" s="1"/>
  <c r="J20" i="1"/>
  <c r="AY18" i="1" l="1"/>
  <c r="K18" i="1"/>
  <c r="AW21" i="1"/>
  <c r="AY21" i="1" s="1"/>
  <c r="N21" i="1"/>
  <c r="AW20" i="1"/>
  <c r="AY20" i="1" s="1"/>
  <c r="N20" i="1"/>
  <c r="AA18" i="1"/>
  <c r="T19" i="1"/>
  <c r="U19" i="1" s="1"/>
  <c r="AW17" i="1"/>
  <c r="AY17" i="1" s="1"/>
  <c r="N17" i="1"/>
  <c r="AA20" i="1"/>
  <c r="T20" i="1"/>
  <c r="U20" i="1" s="1"/>
  <c r="Q20" i="1" s="1"/>
  <c r="O20" i="1" s="1"/>
  <c r="R20" i="1" s="1"/>
  <c r="L20" i="1" s="1"/>
  <c r="M20" i="1" s="1"/>
  <c r="T17" i="1"/>
  <c r="U17" i="1" s="1"/>
  <c r="Q17" i="1" s="1"/>
  <c r="O17" i="1" s="1"/>
  <c r="R17" i="1" s="1"/>
  <c r="L17" i="1" s="1"/>
  <c r="M17" i="1" s="1"/>
  <c r="K21" i="1"/>
  <c r="K20" i="1"/>
  <c r="T21" i="1"/>
  <c r="U21" i="1" s="1"/>
  <c r="Q21" i="1" s="1"/>
  <c r="O21" i="1" s="1"/>
  <c r="R21" i="1" s="1"/>
  <c r="L21" i="1" s="1"/>
  <c r="M21" i="1" s="1"/>
  <c r="AA21" i="1"/>
  <c r="T18" i="1"/>
  <c r="U18" i="1" s="1"/>
  <c r="Q18" i="1" s="1"/>
  <c r="O18" i="1" s="1"/>
  <c r="R18" i="1" s="1"/>
  <c r="L18" i="1" s="1"/>
  <c r="M18" i="1" s="1"/>
  <c r="N18" i="1"/>
  <c r="AA17" i="1"/>
  <c r="K17" i="1"/>
  <c r="AC20" i="1" l="1"/>
  <c r="V20" i="1"/>
  <c r="Z20" i="1" s="1"/>
  <c r="AB20" i="1"/>
  <c r="AC17" i="1"/>
  <c r="AB17" i="1"/>
  <c r="V17" i="1"/>
  <c r="Z17" i="1" s="1"/>
  <c r="AC21" i="1"/>
  <c r="V21" i="1"/>
  <c r="Z21" i="1" s="1"/>
  <c r="AB21" i="1"/>
  <c r="V19" i="1"/>
  <c r="Z19" i="1" s="1"/>
  <c r="AC19" i="1"/>
  <c r="Q19" i="1"/>
  <c r="O19" i="1" s="1"/>
  <c r="R19" i="1" s="1"/>
  <c r="L19" i="1" s="1"/>
  <c r="M19" i="1" s="1"/>
  <c r="AB19" i="1"/>
  <c r="V18" i="1"/>
  <c r="Z18" i="1" s="1"/>
  <c r="AC18" i="1"/>
  <c r="AB18" i="1"/>
  <c r="AD20" i="1" l="1"/>
  <c r="AD21" i="1"/>
  <c r="AD18" i="1"/>
  <c r="AD17" i="1"/>
  <c r="AD19" i="1"/>
</calcChain>
</file>

<file path=xl/sharedStrings.xml><?xml version="1.0" encoding="utf-8"?>
<sst xmlns="http://schemas.openxmlformats.org/spreadsheetml/2006/main" count="915" uniqueCount="425">
  <si>
    <t>File opened</t>
  </si>
  <si>
    <t>2023-03-16 12:37:00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</si>
  <si>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</si>
  <si>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</si>
  <si>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</si>
  <si>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</si>
  <si>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</si>
  <si>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</si>
  <si>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</si>
  <si>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</si>
  <si>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</si>
  <si>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</si>
  <si>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</si>
  <si>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</si>
  <si>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</si>
  <si>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</si>
  <si>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</si>
  <si>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</si>
  <si>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</si>
  <si>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</si>
  <si>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</si>
  <si>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</si>
  <si>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</si>
  <si>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</si>
  <si>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</si>
  <si>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</si>
  <si>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</si>
  <si>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</si>
  <si>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12:37:00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</si>
  <si>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</si>
  <si>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</si>
  <si>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</si>
  <si>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</si>
  <si>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</si>
  <si>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</si>
  <si>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</si>
  <si>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</si>
  <si>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</si>
  <si>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</si>
  <si>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</si>
  <si>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</si>
  <si>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</si>
  <si>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</si>
  <si>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</si>
  <si>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</si>
  <si>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</si>
  <si>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</si>
  <si>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</si>
  <si>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</si>
  <si>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</si>
  <si>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</si>
  <si>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</si>
  <si>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</si>
  <si>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</si>
  <si>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</si>
  <si>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</si>
  <si>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</si>
  <si>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</si>
  <si>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</si>
  <si>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</si>
  <si>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</si>
  <si>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</si>
  <si>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</si>
  <si>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</si>
  <si>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</si>
  <si>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</si>
  <si>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</si>
  <si>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</si>
  <si>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</si>
  <si>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</si>
  <si>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</si>
  <si>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</si>
  <si>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</si>
  <si>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</si>
  <si>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</si>
  <si>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</si>
  <si>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</si>
  <si>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</si>
  <si>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</si>
  <si>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</si>
  <si>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</si>
  <si>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</si>
  <si>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</si>
  <si>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</si>
  <si>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</si>
  <si>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</si>
  <si>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</si>
  <si>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</si>
  <si>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</si>
  <si>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</si>
  <si>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</si>
  <si>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</si>
  <si>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</si>
  <si>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</si>
  <si>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</si>
  <si>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</si>
  <si>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</si>
  <si>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</si>
  <si>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</si>
  <si>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</si>
  <si>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</si>
  <si>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</si>
  <si>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</si>
  <si>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</si>
  <si>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</si>
  <si>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</si>
  <si>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</si>
  <si>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</si>
  <si>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</si>
  <si>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</si>
  <si>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</si>
  <si>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</si>
  <si>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</si>
  <si>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</si>
  <si>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</si>
  <si>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</si>
  <si>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</si>
  <si>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</si>
  <si>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</si>
  <si>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</si>
  <si>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</si>
  <si>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</si>
  <si>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</si>
  <si>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</si>
  <si>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</si>
  <si>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</si>
  <si>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</si>
  <si>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</si>
  <si>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</si>
  <si>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</si>
  <si>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</si>
  <si>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</si>
  <si>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</si>
  <si>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</si>
  <si>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</si>
  <si>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</si>
  <si>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</si>
  <si>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</si>
  <si>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</si>
  <si>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</si>
  <si>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</si>
  <si>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</si>
  <si>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</si>
  <si>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</si>
  <si>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</si>
  <si>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</si>
  <si>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</si>
  <si>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</si>
  <si>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</si>
  <si>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</si>
  <si>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</si>
  <si>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</si>
  <si>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</si>
  <si>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</si>
  <si>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</si>
  <si>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</si>
  <si>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</si>
  <si>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</si>
  <si>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</si>
  <si>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</si>
  <si>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</si>
  <si>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</si>
  <si>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</si>
  <si>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</si>
  <si>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</si>
  <si>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</si>
  <si>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</si>
  <si>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</si>
  <si>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</si>
  <si>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</si>
  <si>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</si>
  <si>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</si>
  <si>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</si>
  <si>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</si>
  <si>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</si>
  <si>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</si>
  <si>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</si>
  <si>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</si>
  <si>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</si>
  <si>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</si>
  <si>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</si>
  <si>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</si>
  <si>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</si>
  <si>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</si>
  <si>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</si>
  <si>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</si>
  <si>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</si>
  <si>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</si>
  <si>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</si>
  <si>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</si>
  <si>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</si>
  <si>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</si>
  <si>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</si>
  <si>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</si>
  <si>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</si>
  <si>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</si>
  <si>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</si>
  <si>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</si>
  <si>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</si>
  <si>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</si>
  <si>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</si>
  <si>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</si>
  <si>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</si>
  <si>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</si>
  <si>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</si>
  <si>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</si>
  <si>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</si>
  <si>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</si>
  <si>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</si>
  <si>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</si>
  <si>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</si>
  <si>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</si>
  <si>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</si>
  <si>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</si>
  <si>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</si>
  <si>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</si>
  <si>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</si>
  <si>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</si>
  <si>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</si>
  <si>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</si>
  <si>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</si>
  <si>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</si>
  <si>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</si>
  <si>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</si>
  <si>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</si>
  <si>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</si>
  <si>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</si>
  <si>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</si>
  <si>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</si>
  <si>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</si>
  <si>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</si>
  <si>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</si>
  <si>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</si>
  <si>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</si>
  <si>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</si>
  <si>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</si>
  <si>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</si>
  <si>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</si>
  <si>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</si>
  <si>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</si>
  <si>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</si>
  <si>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</si>
  <si>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</si>
  <si>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</si>
  <si>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</si>
  <si>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</si>
  <si>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</si>
  <si>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</si>
  <si>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</si>
  <si>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</si>
  <si>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</si>
  <si>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</si>
  <si>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</si>
  <si>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</si>
  <si>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</si>
  <si>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</si>
  <si>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</si>
  <si>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</si>
  <si>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</si>
  <si>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</si>
  <si>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</si>
  <si>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</si>
  <si>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</si>
  <si>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</si>
  <si>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</si>
  <si>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</si>
  <si>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</si>
  <si>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</si>
  <si>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</si>
  <si>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</si>
  <si>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</si>
  <si>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</si>
  <si>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</si>
  <si>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</si>
  <si>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</si>
  <si>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</si>
  <si>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</si>
  <si>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</si>
  <si>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</si>
  <si>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</si>
  <si>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</si>
  <si>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</si>
  <si>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</si>
  <si>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</si>
  <si>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</si>
  <si>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</si>
  <si>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</si>
  <si>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</si>
  <si>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</si>
  <si>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</si>
  <si>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</si>
  <si>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</si>
  <si>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</si>
  <si>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</si>
  <si>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</si>
  <si>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</si>
  <si>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</si>
  <si>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</si>
  <si>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</si>
  <si>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</si>
  <si>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</si>
  <si>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</si>
  <si>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</si>
  <si>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</si>
  <si>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</si>
  <si>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</si>
  <si>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</si>
  <si>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</si>
  <si>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</si>
  <si>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</si>
  <si>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</si>
  <si>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</si>
  <si>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</si>
  <si>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</si>
  <si>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</si>
  <si>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</si>
  <si>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</si>
  <si>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</si>
  <si>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</si>
  <si>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</si>
  <si>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</si>
  <si>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</si>
  <si>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</si>
  <si>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</si>
  <si>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</si>
  <si>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</si>
  <si>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</si>
  <si>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</si>
  <si>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</si>
  <si>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</si>
  <si>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</si>
  <si>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</si>
  <si>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</si>
  <si>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</si>
  <si>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</si>
  <si>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</si>
  <si>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</si>
  <si>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</si>
  <si>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</si>
  <si>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</si>
  <si>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</si>
  <si>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</si>
  <si>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</si>
  <si>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</si>
  <si>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</si>
  <si>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</si>
  <si>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</si>
  <si>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</si>
  <si>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</si>
  <si>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</si>
  <si>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</si>
  <si>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</si>
  <si>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</si>
  <si>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</si>
  <si>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</si>
  <si>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</si>
  <si>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</si>
  <si>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</si>
  <si>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</si>
  <si>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</si>
  <si>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</si>
  <si>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</si>
  <si>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</si>
  <si>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</si>
  <si>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</si>
  <si>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</si>
  <si>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</si>
  <si>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</si>
  <si>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</si>
  <si>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</si>
  <si>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</si>
  <si>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</si>
  <si>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</si>
  <si>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</si>
  <si>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</si>
  <si>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</si>
  <si>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</si>
  <si>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</si>
  <si>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</si>
  <si>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</si>
  <si>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</si>
  <si>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</si>
  <si>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</si>
  <si>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</si>
  <si>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</si>
  <si>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</si>
  <si>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</si>
  <si>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</si>
  <si>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</si>
  <si>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</si>
  <si>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</si>
  <si>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</si>
  <si>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</si>
  <si>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</si>
  <si>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</si>
  <si>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</si>
  <si>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</si>
  <si>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</si>
  <si>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</si>
  <si>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</si>
  <si>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</si>
  <si>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</si>
  <si>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</si>
  <si>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</si>
  <si>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</si>
  <si>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</si>
  <si>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</si>
  <si>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</si>
  <si>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</si>
  <si>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</si>
  <si>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12:38:19</t>
  </si>
  <si>
    <t>0/0</t>
  </si>
  <si>
    <t>00000000</t>
  </si>
  <si>
    <t>iiiiiiii</t>
  </si>
  <si>
    <t>off</t>
  </si>
  <si>
    <t>20230316 13:30:14</t>
  </si>
  <si>
    <t>13:30:14</t>
  </si>
  <si>
    <t>20230316 13:33:14</t>
  </si>
  <si>
    <t>13:33:14</t>
  </si>
  <si>
    <t>20230316 13:36:14</t>
  </si>
  <si>
    <t>13:36:14</t>
  </si>
  <si>
    <t>20230316 13:39:14</t>
  </si>
  <si>
    <t>13:39:14</t>
  </si>
  <si>
    <t>20230316 13:42:14</t>
  </si>
  <si>
    <t>13:42:14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</si>
</sst>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10</v>
      </c>
      <c r="B17">
        <v>1678991414.0999999</v>
      </c>
      <c r="C17">
        <v>1620.099999904633</v>
      </c>
      <c r="D17" t="s">
        <v>415</v>
      </c>
      <c r="E17" t="s">
        <v>416</v>
      </c>
      <c r="F17" t="s">
        <v>407</v>
      </c>
      <c r="G17">
        <v>1678991414.0999999</v>
      </c>
      <c r="H17">
        <f t="shared" ref="H17:H21" si="0">(I17)/1000</f>
        <v>5.8789450101310063E-3</v>
      </c>
      <c r="I17">
        <f t="shared" ref="I17:I21" si="1">1000*DI17*AG17*(DE17-DF17)/(100*CX17*(1000-AG17*DE17))</f>
        <v>5.8789450101310061</v>
      </c>
      <c r="J17">
        <f t="shared" ref="J17:J21" si="2">DI17*AG17*(DD17-DC17*(1000-AG17*DF17)/(1000-AG17*DE17))/(100*CX17)</f>
        <v>33.122786992262547</v>
      </c>
      <c r="K17">
        <f t="shared" ref="K17:K21" si="3">DC17 - IF(AG17&gt;1, J17*CX17*100/(AI17*DQ17), 0)</f>
        <v>399.99296201162457</v>
      </c>
      <c r="L17">
        <f t="shared" ref="L17:L21" si="4">((R17-H17/2)*K17-J17)/(R17+H17/2)</f>
        <v>272.16691401050207</v>
      </c>
      <c r="M17">
        <f t="shared" ref="M17:M21" si="5">L17*(DJ17+DK17)/1000</f>
        <v>26.755673036579186</v>
      </c>
      <c r="N17">
        <f t="shared" ref="N17:N21" si="6">(DC17 - IF(AG17&gt;1, J17*CX17*100/(AI17*DQ17), 0))*(DJ17+DK17)/1000</f>
        <v>39.321755722677246</v>
      </c>
      <c r="O17">
        <f t="shared" ref="O17:O21" si="7">2/((1/Q17-1/P17)+SIGN(Q17)*SQRT((1/Q17-1/P17)*(1/Q17-1/P17) + 4*CY17/((CY17+1)*(CY17+1))*(2*1/Q17*1/P17-1/P17*1/P17)))</f>
        <v>0.48432236079504792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2.2324552305443737</v>
      </c>
      <c r="Q17">
        <f t="shared" ref="Q17:Q21" si="9">H17*(1000-(1000*0.61365*EXP(17.502*U17/(240.97+U17))/(DJ17+DK17)+DE17)/2)/(1000*0.61365*EXP(17.502*U17/(240.97+U17))/(DJ17+DK17)-DE17)</f>
        <v>0.43263708127937295</v>
      </c>
      <c r="R17">
        <f t="shared" ref="R17:R21" si="10">1/((CY17+1)/(O17/1.6)+1/(P17/1.37)) + CY17/((CY17+1)/(O17/1.6) + CY17/(P17/1.37))</f>
        <v>0.27458083086891333</v>
      </c>
      <c r="S17">
        <f t="shared" ref="S17:S21" si="11">(CT17*CW17)</f>
        <v>289.57169611128722</v>
      </c>
      <c r="T17">
        <f t="shared" ref="T17:T21" si="12">(DL17+(S17+2*0.95*0.0000000567*(((DL17+$B$7)+273)^4-(DL17+273)^4)-44100*H17)/(1.84*29.3*P17+8*0.95*0.0000000567*(DL17+273)^3))</f>
        <v>24.867714035179411</v>
      </c>
      <c r="U17">
        <f t="shared" ref="U17:U21" si="13">($C$7*DM17+$D$7*DN17+$E$7*T17)</f>
        <v>24.867714035179411</v>
      </c>
      <c r="V17">
        <f t="shared" ref="V17:V21" si="14">0.61365*EXP(17.502*U17/(240.97+U17))</f>
        <v>3.154686456754543</v>
      </c>
      <c r="W17">
        <f t="shared" ref="W17:W21" si="15">(X17/Y17*100)</f>
        <v>59.546547380118518</v>
      </c>
      <c r="X17">
        <f t="shared" ref="X17:X21" si="16">DE17*(DJ17+DK17)/1000</f>
        <v>1.8528639003001002</v>
      </c>
      <c r="Y17">
        <f t="shared" ref="Y17:Y21" si="17">0.61365*EXP(17.502*DL17/(240.97+DL17))</f>
        <v>3.1116227251132562</v>
      </c>
      <c r="Z17">
        <f t="shared" ref="Z17:Z21" si="18">(V17-DE17*(DJ17+DK17)/1000)</f>
        <v>1.3018225564544428</v>
      </c>
      <c r="AA17">
        <f t="shared" ref="AA17:AA21" si="19">(-H17*44100)</f>
        <v>-259.26147494677735</v>
      </c>
      <c r="AB17">
        <f t="shared" ref="AB17:AB21" si="20">2*29.3*P17*0.92*(DL17-U17)</f>
        <v>-27.695633901960992</v>
      </c>
      <c r="AC17">
        <f t="shared" ref="AC17:AC21" si="21">2*0.95*0.0000000567*(((DL17+$B$7)+273)^4-(U17+273)^4)</f>
        <v>-2.6176209689320338</v>
      </c>
      <c r="AD17">
        <f t="shared" ref="AD17:AD21" si="22">S17+AC17+AA17+AB17</f>
        <v>-3.0337063831673561E-3</v>
      </c>
      <c r="AE17">
        <v>124</v>
      </c>
      <c r="AF17">
        <v>25</v>
      </c>
      <c r="AG17">
        <f t="shared" ref="AG17:AG21" si="23">IF(AE17*$H$13&gt;=AI17,1,(AI17/(AI17-AE17*$H$13)))</f>
        <v>1.0047618843581392</v>
      </c>
      <c r="AH17">
        <f t="shared" ref="AH17:AH21" si="24">(AG17-1)*100</f>
        <v>0.4761884358139179</v>
      </c>
      <c r="AI17">
        <f t="shared" ref="AI17:AI21" si="25">MAX(0,($B$13+$C$13*DQ17)/(1+$D$13*DQ17)*DJ17/(DL17+273)*$E$13)</f>
        <v>52328.223152860148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1513.2176995395268</v>
      </c>
      <c r="AW17">
        <f t="shared" ref="AW17:AW21" si="29">J17</f>
        <v>33.122786992262547</v>
      </c>
      <c r="AX17" t="e">
        <f t="shared" ref="AX17:AX21" si="30">AT17*AU17*AV17</f>
        <v>#DIV/0!</v>
      </c>
      <c r="AY17">
        <f t="shared" ref="AY17:AY21" si="31">(AW17-AO17)/AV17</f>
        <v>2.1888976716530499E-2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1800.04</v>
      </c>
      <c r="CU17">
        <f t="shared" ref="CU17:CU21" si="43">CT17*CV17</f>
        <v>1513.2176995395268</v>
      </c>
      <c r="CV17">
        <f t="shared" ref="CV17:CV21" si="44">($B$11*$D$9+$C$11*$D$9+$F$11*((EQ17+EI17)/MAX(EQ17+EI17+ER17, 0.1)*$I$9+ER17/MAX(EQ17+EI17+ER17, 0.1)*$J$9))/($B$11+$C$11+$F$11)</f>
        <v>0.84065781845932697</v>
      </c>
      <c r="CW17">
        <f t="shared" ref="CW17:CW21" si="45">($B$11*$K$9+$C$11*$K$9+$F$11*((EQ17+EI17)/MAX(EQ17+EI17+ER17, 0.1)*$P$9+ER17/MAX(EQ17+EI17+ER17, 0.1)*$Q$9))/($B$11+$C$11+$F$11)</f>
        <v>0.16086958962650122</v>
      </c>
      <c r="CX17">
        <v>6</v>
      </c>
      <c r="CY17">
        <v>0.5</v>
      </c>
      <c r="CZ17" t="s">
        <v>409</v>
      </c>
      <c r="DA17">
        <v>2</v>
      </c>
      <c r="DB17">
        <v>1678991414.0999999</v>
      </c>
      <c r="DC17">
        <v>399.99299999999999</v>
      </c>
      <c r="DD17">
        <v>442.36500000000001</v>
      </c>
      <c r="DE17">
        <v>18.847899999999999</v>
      </c>
      <c r="DF17">
        <v>11.961</v>
      </c>
      <c r="DG17">
        <v>399.863</v>
      </c>
      <c r="DH17">
        <v>18.683</v>
      </c>
      <c r="DI17">
        <v>500.10399999999998</v>
      </c>
      <c r="DJ17">
        <v>98.206100000000006</v>
      </c>
      <c r="DK17">
        <v>0.100019</v>
      </c>
      <c r="DL17">
        <v>24.637599999999999</v>
      </c>
      <c r="DM17">
        <v>25.000399999999999</v>
      </c>
      <c r="DN17">
        <v>999.9</v>
      </c>
      <c r="DO17">
        <v>0</v>
      </c>
      <c r="DP17">
        <v>0</v>
      </c>
      <c r="DQ17">
        <v>9997.5</v>
      </c>
      <c r="DR17">
        <v>0</v>
      </c>
      <c r="DS17">
        <v>670.60400000000004</v>
      </c>
      <c r="DT17">
        <v>-42.371200000000002</v>
      </c>
      <c r="DU17">
        <v>407.67700000000002</v>
      </c>
      <c r="DV17">
        <v>447.72</v>
      </c>
      <c r="DW17">
        <v>6.8868999999999998</v>
      </c>
      <c r="DX17">
        <v>442.36500000000001</v>
      </c>
      <c r="DY17">
        <v>11.961</v>
      </c>
      <c r="DZ17">
        <v>1.8509800000000001</v>
      </c>
      <c r="EA17">
        <v>1.1746399999999999</v>
      </c>
      <c r="EB17">
        <v>16.2241</v>
      </c>
      <c r="EC17">
        <v>9.2839899999999993</v>
      </c>
      <c r="ED17">
        <v>1800.04</v>
      </c>
      <c r="EE17">
        <v>0.97801000000000005</v>
      </c>
      <c r="EF17">
        <v>2.1990200000000001E-2</v>
      </c>
      <c r="EG17">
        <v>0</v>
      </c>
      <c r="EH17">
        <v>1146.08</v>
      </c>
      <c r="EI17">
        <v>5.0007000000000001</v>
      </c>
      <c r="EJ17">
        <v>19668.2</v>
      </c>
      <c r="EK17">
        <v>15474.4</v>
      </c>
      <c r="EL17">
        <v>46.811999999999998</v>
      </c>
      <c r="EM17">
        <v>48.061999999999998</v>
      </c>
      <c r="EN17">
        <v>47.436999999999998</v>
      </c>
      <c r="EO17">
        <v>47.125</v>
      </c>
      <c r="EP17">
        <v>48.5</v>
      </c>
      <c r="EQ17">
        <v>1755.57</v>
      </c>
      <c r="ER17">
        <v>39.47</v>
      </c>
      <c r="ES17">
        <v>0</v>
      </c>
      <c r="ET17">
        <v>1678991413.8</v>
      </c>
      <c r="EU17">
        <v>0</v>
      </c>
      <c r="EV17">
        <v>1146.1938461538459</v>
      </c>
      <c r="EW17">
        <v>-1.444786329395201</v>
      </c>
      <c r="EX17">
        <v>-9.5589743562261393</v>
      </c>
      <c r="EY17">
        <v>19670.007692307689</v>
      </c>
      <c r="EZ17">
        <v>15</v>
      </c>
      <c r="FA17">
        <v>1678988299.0999999</v>
      </c>
      <c r="FB17" t="s">
        <v>410</v>
      </c>
      <c r="FC17">
        <v>1678988290.0999999</v>
      </c>
      <c r="FD17">
        <v>1678988299.0999999</v>
      </c>
      <c r="FE17">
        <v>5</v>
      </c>
      <c r="FF17">
        <v>9.7000000000000003E-2</v>
      </c>
      <c r="FG17">
        <v>3.0000000000000001E-3</v>
      </c>
      <c r="FH17">
        <v>0.14099999999999999</v>
      </c>
      <c r="FI17">
        <v>0.13800000000000001</v>
      </c>
      <c r="FJ17">
        <v>384</v>
      </c>
      <c r="FK17">
        <v>18</v>
      </c>
      <c r="FL17">
        <v>0.02</v>
      </c>
      <c r="FM17">
        <v>0.02</v>
      </c>
      <c r="FN17">
        <v>-42.315985365853663</v>
      </c>
      <c r="FO17">
        <v>-0.1509951219512157</v>
      </c>
      <c r="FP17">
        <v>3.0899084846939089E-2</v>
      </c>
      <c r="FQ17">
        <v>-1</v>
      </c>
      <c r="FR17">
        <v>6.8791278048780473</v>
      </c>
      <c r="FS17">
        <v>4.2059372822286292E-2</v>
      </c>
      <c r="FT17">
        <v>4.8046255721706666E-3</v>
      </c>
      <c r="FU17">
        <v>-1</v>
      </c>
      <c r="FV17">
        <v>0</v>
      </c>
      <c r="FW17">
        <v>0</v>
      </c>
      <c r="FX17" t="s">
        <v>411</v>
      </c>
      <c r="FY17">
        <v>2.9335900000000001</v>
      </c>
      <c r="FZ17">
        <v>2.7049699999999999</v>
      </c>
      <c r="GA17">
        <v>8.86628E-2</v>
      </c>
      <c r="GB17">
        <v>9.5403299999999996E-2</v>
      </c>
      <c r="GC17">
        <v>9.7226599999999996E-2</v>
      </c>
      <c r="GD17">
        <v>6.8812700000000004E-2</v>
      </c>
      <c r="GE17">
        <v>33199.4</v>
      </c>
      <c r="GF17">
        <v>29092.400000000001</v>
      </c>
      <c r="GG17">
        <v>31105.9</v>
      </c>
      <c r="GH17">
        <v>28029.1</v>
      </c>
      <c r="GI17">
        <v>38114</v>
      </c>
      <c r="GJ17">
        <v>37110.800000000003</v>
      </c>
      <c r="GK17">
        <v>44250.3</v>
      </c>
      <c r="GL17">
        <v>42485.2</v>
      </c>
      <c r="GM17">
        <v>1.5908500000000001</v>
      </c>
      <c r="GN17">
        <v>1.7903199999999999</v>
      </c>
      <c r="GO17">
        <v>8.1509399999999996E-2</v>
      </c>
      <c r="GP17">
        <v>0</v>
      </c>
      <c r="GQ17">
        <v>23.6616</v>
      </c>
      <c r="GR17">
        <v>999.9</v>
      </c>
      <c r="GS17">
        <v>36.4</v>
      </c>
      <c r="GT17">
        <v>29.3</v>
      </c>
      <c r="GU17">
        <v>15.167400000000001</v>
      </c>
      <c r="GV17">
        <v>60.336799999999997</v>
      </c>
      <c r="GW17">
        <v>42.7804</v>
      </c>
      <c r="GX17">
        <v>1</v>
      </c>
      <c r="GY17">
        <v>4.1244900000000001E-2</v>
      </c>
      <c r="GZ17">
        <v>3.5779299999999998</v>
      </c>
      <c r="HA17">
        <v>20.2516</v>
      </c>
      <c r="HB17">
        <v>5.2411000000000003</v>
      </c>
      <c r="HC17">
        <v>12.039899999999999</v>
      </c>
      <c r="HD17">
        <v>5.0168499999999998</v>
      </c>
      <c r="HE17">
        <v>3.2879999999999998</v>
      </c>
      <c r="HF17">
        <v>7087.6</v>
      </c>
      <c r="HG17">
        <v>9999</v>
      </c>
      <c r="HH17">
        <v>9999</v>
      </c>
      <c r="HI17">
        <v>170.1</v>
      </c>
      <c r="HJ17">
        <v>1.8688800000000001</v>
      </c>
      <c r="HK17">
        <v>1.86449</v>
      </c>
      <c r="HL17">
        <v>1.8692599999999999</v>
      </c>
      <c r="HM17">
        <v>1.8672200000000001</v>
      </c>
      <c r="HN17">
        <v>1.86331</v>
      </c>
      <c r="HO17">
        <v>1.86426</v>
      </c>
      <c r="HP17">
        <v>1.8701399999999999</v>
      </c>
      <c r="HQ17">
        <v>1.86934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0.13</v>
      </c>
      <c r="IF17">
        <v>0.16489999999999999</v>
      </c>
      <c r="IG17">
        <v>0.39843324667913232</v>
      </c>
      <c r="IH17">
        <v>-6.1462078757559423E-4</v>
      </c>
      <c r="II17">
        <v>-1.8861989874597051E-7</v>
      </c>
      <c r="IJ17">
        <v>1.1980462299894961E-10</v>
      </c>
      <c r="IK17">
        <v>-3.4064217471199462E-2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52.1</v>
      </c>
      <c r="IT17">
        <v>51.9</v>
      </c>
      <c r="IU17">
        <v>1.1254900000000001</v>
      </c>
      <c r="IV17">
        <v>2.6074199999999998</v>
      </c>
      <c r="IW17">
        <v>1.5490699999999999</v>
      </c>
      <c r="IX17">
        <v>2.34619</v>
      </c>
      <c r="IY17">
        <v>1.50146</v>
      </c>
      <c r="IZ17">
        <v>2.3571800000000001</v>
      </c>
      <c r="JA17">
        <v>33.400799999999997</v>
      </c>
      <c r="JB17">
        <v>23.947399999999998</v>
      </c>
      <c r="JC17">
        <v>18</v>
      </c>
      <c r="JD17">
        <v>343.81200000000001</v>
      </c>
      <c r="JE17">
        <v>418.82499999999999</v>
      </c>
      <c r="JF17">
        <v>18.8505</v>
      </c>
      <c r="JG17">
        <v>27.841999999999999</v>
      </c>
      <c r="JH17">
        <v>30</v>
      </c>
      <c r="JI17">
        <v>27.961300000000001</v>
      </c>
      <c r="JJ17">
        <v>27.960100000000001</v>
      </c>
      <c r="JK17">
        <v>22.478000000000002</v>
      </c>
      <c r="JL17">
        <v>24.088899999999999</v>
      </c>
      <c r="JM17">
        <v>55.0655</v>
      </c>
      <c r="JN17">
        <v>18.8491</v>
      </c>
      <c r="JO17">
        <v>442.26100000000002</v>
      </c>
      <c r="JP17">
        <v>11.9458</v>
      </c>
      <c r="JQ17">
        <v>99.504000000000005</v>
      </c>
      <c r="JR17">
        <v>99.385099999999994</v>
      </c>
    </row>
    <row r="18" spans="1:278" x14ac:dyDescent="0.25">
      <c r="A18">
        <v>11</v>
      </c>
      <c r="B18">
        <v>1678991594.0999999</v>
      </c>
      <c r="C18">
        <v>1800.099999904633</v>
      </c>
      <c r="D18" t="s">
        <v>417</v>
      </c>
      <c r="E18" t="s">
        <v>418</v>
      </c>
      <c r="F18" t="s">
        <v>407</v>
      </c>
      <c r="G18">
        <v>1678991594.0999999</v>
      </c>
      <c r="H18">
        <f t="shared" si="0"/>
        <v>5.8105518912703776E-3</v>
      </c>
      <c r="I18">
        <f t="shared" si="1"/>
        <v>5.8105518912703777</v>
      </c>
      <c r="J18">
        <f t="shared" si="2"/>
        <v>33.145638630113702</v>
      </c>
      <c r="K18">
        <f t="shared" si="3"/>
        <v>400.03696205021748</v>
      </c>
      <c r="L18">
        <f t="shared" si="4"/>
        <v>270.89317370211023</v>
      </c>
      <c r="M18">
        <f t="shared" si="5"/>
        <v>26.627793121474163</v>
      </c>
      <c r="N18">
        <f t="shared" si="6"/>
        <v>39.322147992292585</v>
      </c>
      <c r="O18">
        <f t="shared" si="7"/>
        <v>0.47880302411070774</v>
      </c>
      <c r="P18">
        <f t="shared" si="8"/>
        <v>2.2336281225223851</v>
      </c>
      <c r="Q18">
        <f t="shared" si="9"/>
        <v>0.42824692558800248</v>
      </c>
      <c r="R18">
        <f t="shared" si="10"/>
        <v>0.27175039747260926</v>
      </c>
      <c r="S18">
        <f t="shared" si="11"/>
        <v>289.52541211114402</v>
      </c>
      <c r="T18">
        <f t="shared" si="12"/>
        <v>24.859846456175717</v>
      </c>
      <c r="U18">
        <f t="shared" si="13"/>
        <v>24.859846456175717</v>
      </c>
      <c r="V18">
        <f t="shared" si="14"/>
        <v>3.1532055569291173</v>
      </c>
      <c r="W18">
        <f t="shared" si="15"/>
        <v>59.673871060287389</v>
      </c>
      <c r="X18">
        <f t="shared" si="16"/>
        <v>1.8534649561577099</v>
      </c>
      <c r="Y18">
        <f t="shared" si="17"/>
        <v>3.105990818469258</v>
      </c>
      <c r="Z18">
        <f t="shared" si="18"/>
        <v>1.2997406007714074</v>
      </c>
      <c r="AA18">
        <f t="shared" si="19"/>
        <v>-256.24533840502363</v>
      </c>
      <c r="AB18">
        <f t="shared" si="20"/>
        <v>-30.411482456627716</v>
      </c>
      <c r="AC18">
        <f t="shared" si="21"/>
        <v>-2.8722447006162861</v>
      </c>
      <c r="AD18">
        <f t="shared" si="22"/>
        <v>-3.6534511236325784E-3</v>
      </c>
      <c r="AE18">
        <v>124</v>
      </c>
      <c r="AF18">
        <v>25</v>
      </c>
      <c r="AG18">
        <f t="shared" si="23"/>
        <v>1.004757884913176</v>
      </c>
      <c r="AH18">
        <f t="shared" si="24"/>
        <v>0.47578849131759693</v>
      </c>
      <c r="AI18">
        <f t="shared" si="25"/>
        <v>52372.001426184026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1512.9740995394527</v>
      </c>
      <c r="AW18">
        <f t="shared" si="29"/>
        <v>33.145638630113702</v>
      </c>
      <c r="AX18" t="e">
        <f t="shared" si="30"/>
        <v>#DIV/0!</v>
      </c>
      <c r="AY18">
        <f t="shared" si="31"/>
        <v>2.1907604789932089E-2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1799.75</v>
      </c>
      <c r="CU18">
        <f t="shared" si="43"/>
        <v>1512.9740995394527</v>
      </c>
      <c r="CV18">
        <f t="shared" si="44"/>
        <v>0.8406579244558704</v>
      </c>
      <c r="CW18">
        <f t="shared" si="45"/>
        <v>0.16086979419983</v>
      </c>
      <c r="CX18">
        <v>6</v>
      </c>
      <c r="CY18">
        <v>0.5</v>
      </c>
      <c r="CZ18" t="s">
        <v>409</v>
      </c>
      <c r="DA18">
        <v>2</v>
      </c>
      <c r="DB18">
        <v>1678991594.0999999</v>
      </c>
      <c r="DC18">
        <v>400.03699999999998</v>
      </c>
      <c r="DD18">
        <v>442.39800000000002</v>
      </c>
      <c r="DE18">
        <v>18.855899999999998</v>
      </c>
      <c r="DF18">
        <v>12.0501</v>
      </c>
      <c r="DG18">
        <v>399.90600000000001</v>
      </c>
      <c r="DH18">
        <v>18.690799999999999</v>
      </c>
      <c r="DI18">
        <v>500.17399999999998</v>
      </c>
      <c r="DJ18">
        <v>98.196299999999994</v>
      </c>
      <c r="DK18">
        <v>9.9986900000000004E-2</v>
      </c>
      <c r="DL18">
        <v>24.607299999999999</v>
      </c>
      <c r="DM18">
        <v>24.9969</v>
      </c>
      <c r="DN18">
        <v>999.9</v>
      </c>
      <c r="DO18">
        <v>0</v>
      </c>
      <c r="DP18">
        <v>0</v>
      </c>
      <c r="DQ18">
        <v>10006.200000000001</v>
      </c>
      <c r="DR18">
        <v>0</v>
      </c>
      <c r="DS18">
        <v>668.24400000000003</v>
      </c>
      <c r="DT18">
        <v>-42.361899999999999</v>
      </c>
      <c r="DU18">
        <v>407.72500000000002</v>
      </c>
      <c r="DV18">
        <v>447.79399999999998</v>
      </c>
      <c r="DW18">
        <v>6.8058300000000003</v>
      </c>
      <c r="DX18">
        <v>442.39800000000002</v>
      </c>
      <c r="DY18">
        <v>12.0501</v>
      </c>
      <c r="DZ18">
        <v>1.85158</v>
      </c>
      <c r="EA18">
        <v>1.18327</v>
      </c>
      <c r="EB18">
        <v>16.229199999999999</v>
      </c>
      <c r="EC18">
        <v>9.3927499999999995</v>
      </c>
      <c r="ED18">
        <v>1799.75</v>
      </c>
      <c r="EE18">
        <v>0.97800600000000004</v>
      </c>
      <c r="EF18">
        <v>2.1993700000000001E-2</v>
      </c>
      <c r="EG18">
        <v>0</v>
      </c>
      <c r="EH18">
        <v>1143.57</v>
      </c>
      <c r="EI18">
        <v>5.0007000000000001</v>
      </c>
      <c r="EJ18">
        <v>19627.400000000001</v>
      </c>
      <c r="EK18">
        <v>15471.9</v>
      </c>
      <c r="EL18">
        <v>46.686999999999998</v>
      </c>
      <c r="EM18">
        <v>48.061999999999998</v>
      </c>
      <c r="EN18">
        <v>47.561999999999998</v>
      </c>
      <c r="EO18">
        <v>47.25</v>
      </c>
      <c r="EP18">
        <v>48.625</v>
      </c>
      <c r="EQ18">
        <v>1755.28</v>
      </c>
      <c r="ER18">
        <v>39.47</v>
      </c>
      <c r="ES18">
        <v>0</v>
      </c>
      <c r="ET18">
        <v>1678991593.8</v>
      </c>
      <c r="EU18">
        <v>0</v>
      </c>
      <c r="EV18">
        <v>1143.78</v>
      </c>
      <c r="EW18">
        <v>-0.45401710099761972</v>
      </c>
      <c r="EX18">
        <v>-14.905982973752719</v>
      </c>
      <c r="EY18">
        <v>19631.369230769229</v>
      </c>
      <c r="EZ18">
        <v>15</v>
      </c>
      <c r="FA18">
        <v>1678988299.0999999</v>
      </c>
      <c r="FB18" t="s">
        <v>410</v>
      </c>
      <c r="FC18">
        <v>1678988290.0999999</v>
      </c>
      <c r="FD18">
        <v>1678988299.0999999</v>
      </c>
      <c r="FE18">
        <v>5</v>
      </c>
      <c r="FF18">
        <v>9.7000000000000003E-2</v>
      </c>
      <c r="FG18">
        <v>3.0000000000000001E-3</v>
      </c>
      <c r="FH18">
        <v>0.14099999999999999</v>
      </c>
      <c r="FI18">
        <v>0.13800000000000001</v>
      </c>
      <c r="FJ18">
        <v>384</v>
      </c>
      <c r="FK18">
        <v>18</v>
      </c>
      <c r="FL18">
        <v>0.02</v>
      </c>
      <c r="FM18">
        <v>0.02</v>
      </c>
      <c r="FN18">
        <v>-42.403843902439029</v>
      </c>
      <c r="FO18">
        <v>-0.25274216027884949</v>
      </c>
      <c r="FP18">
        <v>3.6313022919490859E-2</v>
      </c>
      <c r="FQ18">
        <v>-1</v>
      </c>
      <c r="FR18">
        <v>6.7918626829268289</v>
      </c>
      <c r="FS18">
        <v>2.486571428572126E-2</v>
      </c>
      <c r="FT18">
        <v>6.9060581479862661E-3</v>
      </c>
      <c r="FU18">
        <v>-1</v>
      </c>
      <c r="FV18">
        <v>0</v>
      </c>
      <c r="FW18">
        <v>0</v>
      </c>
      <c r="FX18" t="s">
        <v>411</v>
      </c>
      <c r="FY18">
        <v>2.9337300000000002</v>
      </c>
      <c r="FZ18">
        <v>2.7049400000000001</v>
      </c>
      <c r="GA18">
        <v>8.8655200000000003E-2</v>
      </c>
      <c r="GB18">
        <v>9.5394199999999998E-2</v>
      </c>
      <c r="GC18">
        <v>9.7239599999999995E-2</v>
      </c>
      <c r="GD18">
        <v>6.9185399999999994E-2</v>
      </c>
      <c r="GE18">
        <v>33197.599999999999</v>
      </c>
      <c r="GF18">
        <v>29091.1</v>
      </c>
      <c r="GG18">
        <v>31104</v>
      </c>
      <c r="GH18">
        <v>28027.599999999999</v>
      </c>
      <c r="GI18">
        <v>38111</v>
      </c>
      <c r="GJ18">
        <v>37094.300000000003</v>
      </c>
      <c r="GK18">
        <v>44247.4</v>
      </c>
      <c r="GL18">
        <v>42483.5</v>
      </c>
      <c r="GM18">
        <v>1.5905499999999999</v>
      </c>
      <c r="GN18">
        <v>1.7900199999999999</v>
      </c>
      <c r="GO18">
        <v>8.0689800000000006E-2</v>
      </c>
      <c r="GP18">
        <v>0</v>
      </c>
      <c r="GQ18">
        <v>23.671500000000002</v>
      </c>
      <c r="GR18">
        <v>999.9</v>
      </c>
      <c r="GS18">
        <v>36.4</v>
      </c>
      <c r="GT18">
        <v>29.3</v>
      </c>
      <c r="GU18">
        <v>15.17</v>
      </c>
      <c r="GV18">
        <v>60.6068</v>
      </c>
      <c r="GW18">
        <v>42.299700000000001</v>
      </c>
      <c r="GX18">
        <v>1</v>
      </c>
      <c r="GY18">
        <v>4.4161600000000002E-2</v>
      </c>
      <c r="GZ18">
        <v>3.6448499999999999</v>
      </c>
      <c r="HA18">
        <v>20.25</v>
      </c>
      <c r="HB18">
        <v>5.2409499999999998</v>
      </c>
      <c r="HC18">
        <v>12.039899999999999</v>
      </c>
      <c r="HD18">
        <v>5.01715</v>
      </c>
      <c r="HE18">
        <v>3.2879999999999998</v>
      </c>
      <c r="HF18">
        <v>7091.4</v>
      </c>
      <c r="HG18">
        <v>9999</v>
      </c>
      <c r="HH18">
        <v>9999</v>
      </c>
      <c r="HI18">
        <v>170.2</v>
      </c>
      <c r="HJ18">
        <v>1.8689</v>
      </c>
      <c r="HK18">
        <v>1.8645</v>
      </c>
      <c r="HL18">
        <v>1.8693</v>
      </c>
      <c r="HM18">
        <v>1.8672299999999999</v>
      </c>
      <c r="HN18">
        <v>1.8632899999999999</v>
      </c>
      <c r="HO18">
        <v>1.8642700000000001</v>
      </c>
      <c r="HP18">
        <v>1.87015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0.13100000000000001</v>
      </c>
      <c r="IF18">
        <v>0.1651</v>
      </c>
      <c r="IG18">
        <v>0.39843324667913232</v>
      </c>
      <c r="IH18">
        <v>-6.1462078757559423E-4</v>
      </c>
      <c r="II18">
        <v>-1.8861989874597051E-7</v>
      </c>
      <c r="IJ18">
        <v>1.1980462299894961E-10</v>
      </c>
      <c r="IK18">
        <v>-3.4064217471199462E-2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55.1</v>
      </c>
      <c r="IT18">
        <v>54.9</v>
      </c>
      <c r="IU18">
        <v>1.1254900000000001</v>
      </c>
      <c r="IV18">
        <v>2.6049799999999999</v>
      </c>
      <c r="IW18">
        <v>1.5490699999999999</v>
      </c>
      <c r="IX18">
        <v>2.34619</v>
      </c>
      <c r="IY18">
        <v>1.50146</v>
      </c>
      <c r="IZ18">
        <v>2.36694</v>
      </c>
      <c r="JA18">
        <v>33.355899999999998</v>
      </c>
      <c r="JB18">
        <v>23.956199999999999</v>
      </c>
      <c r="JC18">
        <v>18</v>
      </c>
      <c r="JD18">
        <v>343.81700000000001</v>
      </c>
      <c r="JE18">
        <v>418.83300000000003</v>
      </c>
      <c r="JF18">
        <v>18.749400000000001</v>
      </c>
      <c r="JG18">
        <v>27.8752</v>
      </c>
      <c r="JH18">
        <v>30.0001</v>
      </c>
      <c r="JI18">
        <v>27.989699999999999</v>
      </c>
      <c r="JJ18">
        <v>27.9861</v>
      </c>
      <c r="JK18">
        <v>22.483899999999998</v>
      </c>
      <c r="JL18">
        <v>23.523399999999999</v>
      </c>
      <c r="JM18">
        <v>55.0655</v>
      </c>
      <c r="JN18">
        <v>18.748000000000001</v>
      </c>
      <c r="JO18">
        <v>442.36399999999998</v>
      </c>
      <c r="JP18">
        <v>12.0589</v>
      </c>
      <c r="JQ18">
        <v>99.497799999999998</v>
      </c>
      <c r="JR18">
        <v>99.380600000000001</v>
      </c>
    </row>
    <row r="19" spans="1:278" x14ac:dyDescent="0.25">
      <c r="A19">
        <v>12</v>
      </c>
      <c r="B19">
        <v>1678991774.0999999</v>
      </c>
      <c r="C19">
        <v>1980.099999904633</v>
      </c>
      <c r="D19" t="s">
        <v>419</v>
      </c>
      <c r="E19" t="s">
        <v>420</v>
      </c>
      <c r="F19" t="s">
        <v>407</v>
      </c>
      <c r="G19">
        <v>1678991774.0999999</v>
      </c>
      <c r="H19">
        <f t="shared" si="0"/>
        <v>5.7484747483098168E-3</v>
      </c>
      <c r="I19">
        <f t="shared" si="1"/>
        <v>5.7484747483098166</v>
      </c>
      <c r="J19">
        <f t="shared" si="2"/>
        <v>33.218645981660487</v>
      </c>
      <c r="K19">
        <f t="shared" si="3"/>
        <v>399.99296201463011</v>
      </c>
      <c r="L19">
        <f t="shared" si="4"/>
        <v>269.17854593570172</v>
      </c>
      <c r="M19">
        <f t="shared" si="5"/>
        <v>26.456679739121277</v>
      </c>
      <c r="N19">
        <f t="shared" si="6"/>
        <v>39.31400125941461</v>
      </c>
      <c r="O19">
        <f t="shared" si="7"/>
        <v>0.47276254992828876</v>
      </c>
      <c r="P19">
        <f t="shared" si="8"/>
        <v>2.2344396552330834</v>
      </c>
      <c r="Q19">
        <f t="shared" si="9"/>
        <v>0.42341972650069143</v>
      </c>
      <c r="R19">
        <f t="shared" si="10"/>
        <v>0.26864014527517821</v>
      </c>
      <c r="S19">
        <f t="shared" si="11"/>
        <v>289.57010011128227</v>
      </c>
      <c r="T19">
        <f t="shared" si="12"/>
        <v>24.84317804580941</v>
      </c>
      <c r="U19">
        <f t="shared" si="13"/>
        <v>24.84317804580941</v>
      </c>
      <c r="V19">
        <f t="shared" si="14"/>
        <v>3.1500700998395006</v>
      </c>
      <c r="W19">
        <f t="shared" si="15"/>
        <v>59.685085722437869</v>
      </c>
      <c r="X19">
        <f t="shared" si="16"/>
        <v>1.8496383615709999</v>
      </c>
      <c r="Y19">
        <f t="shared" si="17"/>
        <v>3.0989959035539281</v>
      </c>
      <c r="Z19">
        <f t="shared" si="18"/>
        <v>1.3004317382685007</v>
      </c>
      <c r="AA19">
        <f t="shared" si="19"/>
        <v>-253.50773640046293</v>
      </c>
      <c r="AB19">
        <f t="shared" si="20"/>
        <v>-32.956062415493143</v>
      </c>
      <c r="AC19">
        <f t="shared" si="21"/>
        <v>-3.1105877050808965</v>
      </c>
      <c r="AD19">
        <f t="shared" si="22"/>
        <v>-4.2864097546910784E-3</v>
      </c>
      <c r="AE19">
        <v>124</v>
      </c>
      <c r="AF19">
        <v>25</v>
      </c>
      <c r="AG19">
        <f t="shared" si="23"/>
        <v>1.0047548575183396</v>
      </c>
      <c r="AH19">
        <f t="shared" si="24"/>
        <v>0.47548575183395947</v>
      </c>
      <c r="AI19">
        <f t="shared" si="25"/>
        <v>52405.188526355611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1513.2092995395244</v>
      </c>
      <c r="AW19">
        <f t="shared" si="29"/>
        <v>33.218645981660487</v>
      </c>
      <c r="AX19" t="e">
        <f t="shared" si="30"/>
        <v>#DIV/0!</v>
      </c>
      <c r="AY19">
        <f t="shared" si="31"/>
        <v>2.1952446361365247E-2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1800.03</v>
      </c>
      <c r="CU19">
        <f t="shared" si="43"/>
        <v>1513.2092995395244</v>
      </c>
      <c r="CV19">
        <f t="shared" si="44"/>
        <v>0.84065782211381168</v>
      </c>
      <c r="CW19">
        <f t="shared" si="45"/>
        <v>0.16086959667965661</v>
      </c>
      <c r="CX19">
        <v>6</v>
      </c>
      <c r="CY19">
        <v>0.5</v>
      </c>
      <c r="CZ19" t="s">
        <v>409</v>
      </c>
      <c r="DA19">
        <v>2</v>
      </c>
      <c r="DB19">
        <v>1678991774.0999999</v>
      </c>
      <c r="DC19">
        <v>399.99299999999999</v>
      </c>
      <c r="DD19">
        <v>442.42399999999998</v>
      </c>
      <c r="DE19">
        <v>18.8188</v>
      </c>
      <c r="DF19">
        <v>12.083399999999999</v>
      </c>
      <c r="DG19">
        <v>399.863</v>
      </c>
      <c r="DH19">
        <v>18.654699999999998</v>
      </c>
      <c r="DI19">
        <v>500.02300000000002</v>
      </c>
      <c r="DJ19">
        <v>98.186800000000005</v>
      </c>
      <c r="DK19">
        <v>9.9932499999999994E-2</v>
      </c>
      <c r="DL19">
        <v>24.569600000000001</v>
      </c>
      <c r="DM19">
        <v>24.9953</v>
      </c>
      <c r="DN19">
        <v>999.9</v>
      </c>
      <c r="DO19">
        <v>0</v>
      </c>
      <c r="DP19">
        <v>0</v>
      </c>
      <c r="DQ19">
        <v>10012.5</v>
      </c>
      <c r="DR19">
        <v>0</v>
      </c>
      <c r="DS19">
        <v>667.49099999999999</v>
      </c>
      <c r="DT19">
        <v>-42.430300000000003</v>
      </c>
      <c r="DU19">
        <v>407.66500000000002</v>
      </c>
      <c r="DV19">
        <v>447.83499999999998</v>
      </c>
      <c r="DW19">
        <v>6.7353300000000003</v>
      </c>
      <c r="DX19">
        <v>442.42399999999998</v>
      </c>
      <c r="DY19">
        <v>12.083399999999999</v>
      </c>
      <c r="DZ19">
        <v>1.84775</v>
      </c>
      <c r="EA19">
        <v>1.1864300000000001</v>
      </c>
      <c r="EB19">
        <v>16.1967</v>
      </c>
      <c r="EC19">
        <v>9.4323999999999995</v>
      </c>
      <c r="ED19">
        <v>1800.03</v>
      </c>
      <c r="EE19">
        <v>0.97801000000000005</v>
      </c>
      <c r="EF19">
        <v>2.1990200000000001E-2</v>
      </c>
      <c r="EG19">
        <v>0</v>
      </c>
      <c r="EH19">
        <v>1141.96</v>
      </c>
      <c r="EI19">
        <v>5.0007000000000001</v>
      </c>
      <c r="EJ19">
        <v>19600</v>
      </c>
      <c r="EK19">
        <v>15474.3</v>
      </c>
      <c r="EL19">
        <v>46.561999999999998</v>
      </c>
      <c r="EM19">
        <v>48.061999999999998</v>
      </c>
      <c r="EN19">
        <v>47.561999999999998</v>
      </c>
      <c r="EO19">
        <v>47.125</v>
      </c>
      <c r="EP19">
        <v>48.561999999999998</v>
      </c>
      <c r="EQ19">
        <v>1755.56</v>
      </c>
      <c r="ER19">
        <v>39.47</v>
      </c>
      <c r="ES19">
        <v>0</v>
      </c>
      <c r="ET19">
        <v>1678991773.8</v>
      </c>
      <c r="EU19">
        <v>0</v>
      </c>
      <c r="EV19">
        <v>1141.9561538461539</v>
      </c>
      <c r="EW19">
        <v>-0.35829059266554242</v>
      </c>
      <c r="EX19">
        <v>-10.37264952043944</v>
      </c>
      <c r="EY19">
        <v>19601.207692307689</v>
      </c>
      <c r="EZ19">
        <v>15</v>
      </c>
      <c r="FA19">
        <v>1678988299.0999999</v>
      </c>
      <c r="FB19" t="s">
        <v>410</v>
      </c>
      <c r="FC19">
        <v>1678988290.0999999</v>
      </c>
      <c r="FD19">
        <v>1678988299.0999999</v>
      </c>
      <c r="FE19">
        <v>5</v>
      </c>
      <c r="FF19">
        <v>9.7000000000000003E-2</v>
      </c>
      <c r="FG19">
        <v>3.0000000000000001E-3</v>
      </c>
      <c r="FH19">
        <v>0.14099999999999999</v>
      </c>
      <c r="FI19">
        <v>0.13800000000000001</v>
      </c>
      <c r="FJ19">
        <v>384</v>
      </c>
      <c r="FK19">
        <v>18</v>
      </c>
      <c r="FL19">
        <v>0.02</v>
      </c>
      <c r="FM19">
        <v>0.02</v>
      </c>
      <c r="FN19">
        <v>-42.404875609756097</v>
      </c>
      <c r="FO19">
        <v>-0.26191777003488109</v>
      </c>
      <c r="FP19">
        <v>5.0043433722862692E-2</v>
      </c>
      <c r="FQ19">
        <v>-1</v>
      </c>
      <c r="FR19">
        <v>6.7597668292682913</v>
      </c>
      <c r="FS19">
        <v>-8.0017003484322308E-2</v>
      </c>
      <c r="FT19">
        <v>9.1255929146561235E-3</v>
      </c>
      <c r="FU19">
        <v>-1</v>
      </c>
      <c r="FV19">
        <v>0</v>
      </c>
      <c r="FW19">
        <v>0</v>
      </c>
      <c r="FX19" t="s">
        <v>411</v>
      </c>
      <c r="FY19">
        <v>2.9333200000000001</v>
      </c>
      <c r="FZ19">
        <v>2.7048800000000002</v>
      </c>
      <c r="GA19">
        <v>8.8632799999999998E-2</v>
      </c>
      <c r="GB19">
        <v>9.5382999999999996E-2</v>
      </c>
      <c r="GC19">
        <v>9.7088999999999995E-2</v>
      </c>
      <c r="GD19">
        <v>6.9317500000000004E-2</v>
      </c>
      <c r="GE19">
        <v>33195.9</v>
      </c>
      <c r="GF19">
        <v>29089.4</v>
      </c>
      <c r="GG19">
        <v>31101.8</v>
      </c>
      <c r="GH19">
        <v>28025.7</v>
      </c>
      <c r="GI19">
        <v>38114.5</v>
      </c>
      <c r="GJ19">
        <v>37086.800000000003</v>
      </c>
      <c r="GK19">
        <v>44244</v>
      </c>
      <c r="GL19">
        <v>42480.9</v>
      </c>
      <c r="GM19">
        <v>1.5904</v>
      </c>
      <c r="GN19">
        <v>1.7900700000000001</v>
      </c>
      <c r="GO19">
        <v>8.2049499999999997E-2</v>
      </c>
      <c r="GP19">
        <v>0</v>
      </c>
      <c r="GQ19">
        <v>23.647600000000001</v>
      </c>
      <c r="GR19">
        <v>999.9</v>
      </c>
      <c r="GS19">
        <v>36.4</v>
      </c>
      <c r="GT19">
        <v>29.2</v>
      </c>
      <c r="GU19">
        <v>15.085800000000001</v>
      </c>
      <c r="GV19">
        <v>59.976799999999997</v>
      </c>
      <c r="GW19">
        <v>43.020800000000001</v>
      </c>
      <c r="GX19">
        <v>1</v>
      </c>
      <c r="GY19">
        <v>4.6554900000000003E-2</v>
      </c>
      <c r="GZ19">
        <v>3.6371000000000002</v>
      </c>
      <c r="HA19">
        <v>20.25</v>
      </c>
      <c r="HB19">
        <v>5.2411000000000003</v>
      </c>
      <c r="HC19">
        <v>12.039899999999999</v>
      </c>
      <c r="HD19">
        <v>5.0168499999999998</v>
      </c>
      <c r="HE19">
        <v>3.28803</v>
      </c>
      <c r="HF19">
        <v>7095</v>
      </c>
      <c r="HG19">
        <v>9999</v>
      </c>
      <c r="HH19">
        <v>9999</v>
      </c>
      <c r="HI19">
        <v>170.2</v>
      </c>
      <c r="HJ19">
        <v>1.8689</v>
      </c>
      <c r="HK19">
        <v>1.8645099999999999</v>
      </c>
      <c r="HL19">
        <v>1.8693200000000001</v>
      </c>
      <c r="HM19">
        <v>1.8672200000000001</v>
      </c>
      <c r="HN19">
        <v>1.8633</v>
      </c>
      <c r="HO19">
        <v>1.8642399999999999</v>
      </c>
      <c r="HP19">
        <v>1.8701399999999999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0.13</v>
      </c>
      <c r="IF19">
        <v>0.1641</v>
      </c>
      <c r="IG19">
        <v>0.39843324667913232</v>
      </c>
      <c r="IH19">
        <v>-6.1462078757559423E-4</v>
      </c>
      <c r="II19">
        <v>-1.8861989874597051E-7</v>
      </c>
      <c r="IJ19">
        <v>1.1980462299894961E-10</v>
      </c>
      <c r="IK19">
        <v>-3.4064217471199462E-2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58.1</v>
      </c>
      <c r="IT19">
        <v>57.9</v>
      </c>
      <c r="IU19">
        <v>1.1254900000000001</v>
      </c>
      <c r="IV19">
        <v>2.6049799999999999</v>
      </c>
      <c r="IW19">
        <v>1.5490699999999999</v>
      </c>
      <c r="IX19">
        <v>2.34619</v>
      </c>
      <c r="IY19">
        <v>1.50146</v>
      </c>
      <c r="IZ19">
        <v>2.2912599999999999</v>
      </c>
      <c r="JA19">
        <v>33.355899999999998</v>
      </c>
      <c r="JB19">
        <v>23.947399999999998</v>
      </c>
      <c r="JC19">
        <v>18</v>
      </c>
      <c r="JD19">
        <v>343.89800000000002</v>
      </c>
      <c r="JE19">
        <v>419.07900000000001</v>
      </c>
      <c r="JF19">
        <v>18.719000000000001</v>
      </c>
      <c r="JG19">
        <v>27.905999999999999</v>
      </c>
      <c r="JH19">
        <v>30.0001</v>
      </c>
      <c r="JI19">
        <v>28.0182</v>
      </c>
      <c r="JJ19">
        <v>28.013999999999999</v>
      </c>
      <c r="JK19">
        <v>22.484500000000001</v>
      </c>
      <c r="JL19">
        <v>23.244299999999999</v>
      </c>
      <c r="JM19">
        <v>55.0655</v>
      </c>
      <c r="JN19">
        <v>18.7285</v>
      </c>
      <c r="JO19">
        <v>442.43299999999999</v>
      </c>
      <c r="JP19">
        <v>12.137499999999999</v>
      </c>
      <c r="JQ19">
        <v>99.490300000000005</v>
      </c>
      <c r="JR19">
        <v>99.374200000000002</v>
      </c>
    </row>
    <row r="20" spans="1:278" x14ac:dyDescent="0.25">
      <c r="A20">
        <v>13</v>
      </c>
      <c r="B20">
        <v>1678991954.0999999</v>
      </c>
      <c r="C20">
        <v>2160.099999904633</v>
      </c>
      <c r="D20" t="s">
        <v>421</v>
      </c>
      <c r="E20" t="s">
        <v>422</v>
      </c>
      <c r="F20" t="s">
        <v>407</v>
      </c>
      <c r="G20">
        <v>1678991954.0999999</v>
      </c>
      <c r="H20">
        <f t="shared" si="0"/>
        <v>5.7092338320072853E-3</v>
      </c>
      <c r="I20">
        <f t="shared" si="1"/>
        <v>5.7092338320072855</v>
      </c>
      <c r="J20">
        <f t="shared" si="2"/>
        <v>33.237600967088646</v>
      </c>
      <c r="K20">
        <f t="shared" si="3"/>
        <v>400.01596174126934</v>
      </c>
      <c r="L20">
        <f t="shared" si="4"/>
        <v>268.43975320529614</v>
      </c>
      <c r="M20">
        <f t="shared" si="5"/>
        <v>26.383017609447016</v>
      </c>
      <c r="N20">
        <f t="shared" si="6"/>
        <v>39.314699245043023</v>
      </c>
      <c r="O20">
        <f t="shared" si="7"/>
        <v>0.46991931298468453</v>
      </c>
      <c r="P20">
        <f t="shared" si="8"/>
        <v>2.2292379030651581</v>
      </c>
      <c r="Q20">
        <f t="shared" si="9"/>
        <v>0.4210343190678324</v>
      </c>
      <c r="R20">
        <f t="shared" si="10"/>
        <v>0.26711353328717857</v>
      </c>
      <c r="S20">
        <f t="shared" si="11"/>
        <v>289.58288080679</v>
      </c>
      <c r="T20">
        <f t="shared" si="12"/>
        <v>24.840718732315221</v>
      </c>
      <c r="U20">
        <f t="shared" si="13"/>
        <v>24.840718732315221</v>
      </c>
      <c r="V20">
        <f t="shared" si="14"/>
        <v>3.1496077146715287</v>
      </c>
      <c r="W20">
        <f t="shared" si="15"/>
        <v>59.780614538996005</v>
      </c>
      <c r="X20">
        <f t="shared" si="16"/>
        <v>1.85079338502006</v>
      </c>
      <c r="Y20">
        <f t="shared" si="17"/>
        <v>3.0959758431602489</v>
      </c>
      <c r="Z20">
        <f t="shared" si="18"/>
        <v>1.2988143296514687</v>
      </c>
      <c r="AA20">
        <f t="shared" si="19"/>
        <v>-251.77721199152128</v>
      </c>
      <c r="AB20">
        <f t="shared" si="20"/>
        <v>-34.542751758486276</v>
      </c>
      <c r="AC20">
        <f t="shared" si="21"/>
        <v>-3.267647776712054</v>
      </c>
      <c r="AD20">
        <f t="shared" si="22"/>
        <v>-4.7307199296255931E-3</v>
      </c>
      <c r="AE20">
        <v>124</v>
      </c>
      <c r="AF20">
        <v>25</v>
      </c>
      <c r="AG20">
        <f t="shared" si="23"/>
        <v>1.0047702840781019</v>
      </c>
      <c r="AH20">
        <f t="shared" si="24"/>
        <v>0.47702840781018718</v>
      </c>
      <c r="AI20">
        <f t="shared" si="25"/>
        <v>52236.51807137765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1513.2765061175078</v>
      </c>
      <c r="AW20">
        <f t="shared" si="29"/>
        <v>33.237600967088646</v>
      </c>
      <c r="AX20" t="e">
        <f t="shared" si="30"/>
        <v>#DIV/0!</v>
      </c>
      <c r="AY20">
        <f t="shared" si="31"/>
        <v>2.1963997215792171E-2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1800.11</v>
      </c>
      <c r="CU20">
        <f t="shared" si="43"/>
        <v>1513.2765061175078</v>
      </c>
      <c r="CV20">
        <f t="shared" si="44"/>
        <v>0.84065779653327177</v>
      </c>
      <c r="CW20">
        <f t="shared" si="45"/>
        <v>0.16086954730921443</v>
      </c>
      <c r="CX20">
        <v>6</v>
      </c>
      <c r="CY20">
        <v>0.5</v>
      </c>
      <c r="CZ20" t="s">
        <v>409</v>
      </c>
      <c r="DA20">
        <v>2</v>
      </c>
      <c r="DB20">
        <v>1678991954.0999999</v>
      </c>
      <c r="DC20">
        <v>400.01600000000002</v>
      </c>
      <c r="DD20">
        <v>442.44</v>
      </c>
      <c r="DE20">
        <v>18.831299999999999</v>
      </c>
      <c r="DF20">
        <v>12.143700000000001</v>
      </c>
      <c r="DG20">
        <v>399.88600000000002</v>
      </c>
      <c r="DH20">
        <v>18.666899999999998</v>
      </c>
      <c r="DI20">
        <v>500.14499999999998</v>
      </c>
      <c r="DJ20">
        <v>98.182900000000004</v>
      </c>
      <c r="DK20">
        <v>9.9926200000000007E-2</v>
      </c>
      <c r="DL20">
        <v>24.5533</v>
      </c>
      <c r="DM20">
        <v>24.991399999999999</v>
      </c>
      <c r="DN20">
        <v>999.9</v>
      </c>
      <c r="DO20">
        <v>0</v>
      </c>
      <c r="DP20">
        <v>0</v>
      </c>
      <c r="DQ20">
        <v>9978.75</v>
      </c>
      <c r="DR20">
        <v>0</v>
      </c>
      <c r="DS20">
        <v>648.60900000000004</v>
      </c>
      <c r="DT20">
        <v>-42.4236</v>
      </c>
      <c r="DU20">
        <v>407.69400000000002</v>
      </c>
      <c r="DV20">
        <v>447.87900000000002</v>
      </c>
      <c r="DW20">
        <v>6.6876300000000004</v>
      </c>
      <c r="DX20">
        <v>442.44</v>
      </c>
      <c r="DY20">
        <v>12.143700000000001</v>
      </c>
      <c r="DZ20">
        <v>1.8489100000000001</v>
      </c>
      <c r="EA20">
        <v>1.1922999999999999</v>
      </c>
      <c r="EB20">
        <v>16.206600000000002</v>
      </c>
      <c r="EC20">
        <v>9.5057899999999993</v>
      </c>
      <c r="ED20">
        <v>1800.11</v>
      </c>
      <c r="EE20">
        <v>0.97801000000000005</v>
      </c>
      <c r="EF20">
        <v>2.1990200000000001E-2</v>
      </c>
      <c r="EG20">
        <v>0</v>
      </c>
      <c r="EH20">
        <v>1140.4000000000001</v>
      </c>
      <c r="EI20">
        <v>5.0007000000000001</v>
      </c>
      <c r="EJ20">
        <v>19564.900000000001</v>
      </c>
      <c r="EK20">
        <v>15475</v>
      </c>
      <c r="EL20">
        <v>46.561999999999998</v>
      </c>
      <c r="EM20">
        <v>48</v>
      </c>
      <c r="EN20">
        <v>47.5</v>
      </c>
      <c r="EO20">
        <v>47.061999999999998</v>
      </c>
      <c r="EP20">
        <v>48.561999999999998</v>
      </c>
      <c r="EQ20">
        <v>1755.63</v>
      </c>
      <c r="ER20">
        <v>39.47</v>
      </c>
      <c r="ES20">
        <v>0</v>
      </c>
      <c r="ET20">
        <v>1678991953.8</v>
      </c>
      <c r="EU20">
        <v>0</v>
      </c>
      <c r="EV20">
        <v>1140.427692307692</v>
      </c>
      <c r="EW20">
        <v>0.1046153768618609</v>
      </c>
      <c r="EX20">
        <v>-14.376068399940189</v>
      </c>
      <c r="EY20">
        <v>19564.711538461539</v>
      </c>
      <c r="EZ20">
        <v>15</v>
      </c>
      <c r="FA20">
        <v>1678988299.0999999</v>
      </c>
      <c r="FB20" t="s">
        <v>410</v>
      </c>
      <c r="FC20">
        <v>1678988290.0999999</v>
      </c>
      <c r="FD20">
        <v>1678988299.0999999</v>
      </c>
      <c r="FE20">
        <v>5</v>
      </c>
      <c r="FF20">
        <v>9.7000000000000003E-2</v>
      </c>
      <c r="FG20">
        <v>3.0000000000000001E-3</v>
      </c>
      <c r="FH20">
        <v>0.14099999999999999</v>
      </c>
      <c r="FI20">
        <v>0.13800000000000001</v>
      </c>
      <c r="FJ20">
        <v>384</v>
      </c>
      <c r="FK20">
        <v>18</v>
      </c>
      <c r="FL20">
        <v>0.02</v>
      </c>
      <c r="FM20">
        <v>0.02</v>
      </c>
      <c r="FN20">
        <v>-42.420307317073167</v>
      </c>
      <c r="FO20">
        <v>-0.23425714285719201</v>
      </c>
      <c r="FP20">
        <v>4.0675092098139333E-2</v>
      </c>
      <c r="FQ20">
        <v>-1</v>
      </c>
      <c r="FR20">
        <v>6.6901565853658536</v>
      </c>
      <c r="FS20">
        <v>-1.176355400695731E-2</v>
      </c>
      <c r="FT20">
        <v>1.214376503187243E-3</v>
      </c>
      <c r="FU20">
        <v>-1</v>
      </c>
      <c r="FV20">
        <v>0</v>
      </c>
      <c r="FW20">
        <v>0</v>
      </c>
      <c r="FX20" t="s">
        <v>411</v>
      </c>
      <c r="FY20">
        <v>2.93364</v>
      </c>
      <c r="FZ20">
        <v>2.7048800000000002</v>
      </c>
      <c r="GA20">
        <v>8.8632600000000006E-2</v>
      </c>
      <c r="GB20">
        <v>9.5381900000000006E-2</v>
      </c>
      <c r="GC20">
        <v>9.7129999999999994E-2</v>
      </c>
      <c r="GD20">
        <v>6.9573099999999999E-2</v>
      </c>
      <c r="GE20">
        <v>33198</v>
      </c>
      <c r="GF20">
        <v>29091.599999999999</v>
      </c>
      <c r="GG20">
        <v>31103.7</v>
      </c>
      <c r="GH20">
        <v>28027.8</v>
      </c>
      <c r="GI20">
        <v>38115.199999999997</v>
      </c>
      <c r="GJ20">
        <v>37079.1</v>
      </c>
      <c r="GK20">
        <v>44246.9</v>
      </c>
      <c r="GL20">
        <v>42483.8</v>
      </c>
      <c r="GM20">
        <v>1.58995</v>
      </c>
      <c r="GN20">
        <v>1.7905800000000001</v>
      </c>
      <c r="GO20">
        <v>8.8196200000000002E-2</v>
      </c>
      <c r="GP20">
        <v>0</v>
      </c>
      <c r="GQ20">
        <v>23.5426</v>
      </c>
      <c r="GR20">
        <v>999.9</v>
      </c>
      <c r="GS20">
        <v>36.4</v>
      </c>
      <c r="GT20">
        <v>29.2</v>
      </c>
      <c r="GU20">
        <v>15.0855</v>
      </c>
      <c r="GV20">
        <v>60.516800000000003</v>
      </c>
      <c r="GW20">
        <v>42.3718</v>
      </c>
      <c r="GX20">
        <v>1</v>
      </c>
      <c r="GY20">
        <v>4.5218500000000002E-2</v>
      </c>
      <c r="GZ20">
        <v>3.4263400000000002</v>
      </c>
      <c r="HA20">
        <v>20.2545</v>
      </c>
      <c r="HB20">
        <v>5.24125</v>
      </c>
      <c r="HC20">
        <v>12.039899999999999</v>
      </c>
      <c r="HD20">
        <v>5.0172499999999998</v>
      </c>
      <c r="HE20">
        <v>3.2879999999999998</v>
      </c>
      <c r="HF20">
        <v>7098.6</v>
      </c>
      <c r="HG20">
        <v>9999</v>
      </c>
      <c r="HH20">
        <v>9999</v>
      </c>
      <c r="HI20">
        <v>170.3</v>
      </c>
      <c r="HJ20">
        <v>1.8689</v>
      </c>
      <c r="HK20">
        <v>1.8645</v>
      </c>
      <c r="HL20">
        <v>1.8693299999999999</v>
      </c>
      <c r="HM20">
        <v>1.8672200000000001</v>
      </c>
      <c r="HN20">
        <v>1.8633200000000001</v>
      </c>
      <c r="HO20">
        <v>1.8642799999999999</v>
      </c>
      <c r="HP20">
        <v>1.8701399999999999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0.13</v>
      </c>
      <c r="IF20">
        <v>0.16439999999999999</v>
      </c>
      <c r="IG20">
        <v>0.39843324667913232</v>
      </c>
      <c r="IH20">
        <v>-6.1462078757559423E-4</v>
      </c>
      <c r="II20">
        <v>-1.8861989874597051E-7</v>
      </c>
      <c r="IJ20">
        <v>1.1980462299894961E-10</v>
      </c>
      <c r="IK20">
        <v>-3.4064217471199462E-2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61.1</v>
      </c>
      <c r="IT20">
        <v>60.9</v>
      </c>
      <c r="IU20">
        <v>1.1254900000000001</v>
      </c>
      <c r="IV20">
        <v>2.6000999999999999</v>
      </c>
      <c r="IW20">
        <v>1.5490699999999999</v>
      </c>
      <c r="IX20">
        <v>2.34619</v>
      </c>
      <c r="IY20">
        <v>1.50146</v>
      </c>
      <c r="IZ20">
        <v>2.4060100000000002</v>
      </c>
      <c r="JA20">
        <v>33.333500000000001</v>
      </c>
      <c r="JB20">
        <v>23.956199999999999</v>
      </c>
      <c r="JC20">
        <v>18</v>
      </c>
      <c r="JD20">
        <v>343.69400000000002</v>
      </c>
      <c r="JE20">
        <v>419.42200000000003</v>
      </c>
      <c r="JF20">
        <v>18.915700000000001</v>
      </c>
      <c r="JG20">
        <v>27.901299999999999</v>
      </c>
      <c r="JH20">
        <v>30</v>
      </c>
      <c r="JI20">
        <v>28.021999999999998</v>
      </c>
      <c r="JJ20">
        <v>28.0168</v>
      </c>
      <c r="JK20">
        <v>22.484500000000001</v>
      </c>
      <c r="JL20">
        <v>22.953800000000001</v>
      </c>
      <c r="JM20">
        <v>55.0655</v>
      </c>
      <c r="JN20">
        <v>18.9194</v>
      </c>
      <c r="JO20">
        <v>442.38299999999998</v>
      </c>
      <c r="JP20">
        <v>12.1678</v>
      </c>
      <c r="JQ20">
        <v>99.496600000000001</v>
      </c>
      <c r="JR20">
        <v>99.381299999999996</v>
      </c>
    </row>
    <row r="21" spans="1:278" x14ac:dyDescent="0.25">
      <c r="A21">
        <v>14</v>
      </c>
      <c r="B21">
        <v>1678992134.0999999</v>
      </c>
      <c r="C21">
        <v>2340.099999904633</v>
      </c>
      <c r="D21" t="s">
        <v>423</v>
      </c>
      <c r="E21" t="s">
        <v>424</v>
      </c>
      <c r="F21" t="s">
        <v>407</v>
      </c>
      <c r="G21">
        <v>1678992134.0999999</v>
      </c>
      <c r="H21">
        <f t="shared" si="0"/>
        <v>5.6175965529567714E-3</v>
      </c>
      <c r="I21">
        <f t="shared" si="1"/>
        <v>5.6175965529567717</v>
      </c>
      <c r="J21">
        <f t="shared" si="2"/>
        <v>33.291945896405444</v>
      </c>
      <c r="K21">
        <f t="shared" si="3"/>
        <v>400.01796180636609</v>
      </c>
      <c r="L21">
        <f t="shared" si="4"/>
        <v>265.82732741047238</v>
      </c>
      <c r="M21">
        <f t="shared" si="5"/>
        <v>26.126147723487012</v>
      </c>
      <c r="N21">
        <f t="shared" si="6"/>
        <v>39.314725329437991</v>
      </c>
      <c r="O21">
        <f t="shared" si="7"/>
        <v>0.46006280559905077</v>
      </c>
      <c r="P21">
        <f t="shared" si="8"/>
        <v>2.2318013106603423</v>
      </c>
      <c r="Q21">
        <f t="shared" si="9"/>
        <v>0.41314562503293023</v>
      </c>
      <c r="R21">
        <f t="shared" si="10"/>
        <v>0.26203148345973493</v>
      </c>
      <c r="S21">
        <f t="shared" si="11"/>
        <v>289.59940711114604</v>
      </c>
      <c r="T21">
        <f t="shared" si="12"/>
        <v>24.861736334756607</v>
      </c>
      <c r="U21">
        <f t="shared" si="13"/>
        <v>24.861736334756607</v>
      </c>
      <c r="V21">
        <f t="shared" si="14"/>
        <v>3.1535612298220945</v>
      </c>
      <c r="W21">
        <f t="shared" si="15"/>
        <v>59.828632136327961</v>
      </c>
      <c r="X21">
        <f t="shared" si="16"/>
        <v>1.8512276299199999</v>
      </c>
      <c r="Y21">
        <f t="shared" si="17"/>
        <v>3.0942168721185488</v>
      </c>
      <c r="Z21">
        <f t="shared" si="18"/>
        <v>1.3023335999020946</v>
      </c>
      <c r="AA21">
        <f t="shared" si="19"/>
        <v>-247.73600798539363</v>
      </c>
      <c r="AB21">
        <f t="shared" si="20"/>
        <v>-38.254377121164048</v>
      </c>
      <c r="AC21">
        <f t="shared" si="21"/>
        <v>-3.6148106825921209</v>
      </c>
      <c r="AD21">
        <f t="shared" si="22"/>
        <v>-5.7886780037605945E-3</v>
      </c>
      <c r="AE21">
        <v>124</v>
      </c>
      <c r="AF21">
        <v>25</v>
      </c>
      <c r="AG21">
        <f t="shared" si="23"/>
        <v>1.0047623941989077</v>
      </c>
      <c r="AH21">
        <f t="shared" si="24"/>
        <v>0.47623941989076712</v>
      </c>
      <c r="AI21">
        <f t="shared" si="25"/>
        <v>52322.647675508553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1513.3607995394541</v>
      </c>
      <c r="AW21">
        <f t="shared" si="29"/>
        <v>33.291945896405444</v>
      </c>
      <c r="AX21" t="e">
        <f t="shared" si="30"/>
        <v>#DIV/0!</v>
      </c>
      <c r="AY21">
        <f t="shared" si="31"/>
        <v>2.1998683926884356E-2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1800.21</v>
      </c>
      <c r="CU21">
        <f t="shared" si="43"/>
        <v>1513.3607995394541</v>
      </c>
      <c r="CV21">
        <f t="shared" si="44"/>
        <v>0.84065792298645936</v>
      </c>
      <c r="CW21">
        <f t="shared" si="45"/>
        <v>0.16086979136386645</v>
      </c>
      <c r="CX21">
        <v>6</v>
      </c>
      <c r="CY21">
        <v>0.5</v>
      </c>
      <c r="CZ21" t="s">
        <v>409</v>
      </c>
      <c r="DA21">
        <v>2</v>
      </c>
      <c r="DB21">
        <v>1678992134.0999999</v>
      </c>
      <c r="DC21">
        <v>400.01799999999997</v>
      </c>
      <c r="DD21">
        <v>442.464</v>
      </c>
      <c r="DE21">
        <v>18.835799999999999</v>
      </c>
      <c r="DF21">
        <v>12.2554</v>
      </c>
      <c r="DG21">
        <v>399.88799999999998</v>
      </c>
      <c r="DH21">
        <v>18.671199999999999</v>
      </c>
      <c r="DI21">
        <v>500.13600000000002</v>
      </c>
      <c r="DJ21">
        <v>98.182400000000001</v>
      </c>
      <c r="DK21">
        <v>0.1</v>
      </c>
      <c r="DL21">
        <v>24.543800000000001</v>
      </c>
      <c r="DM21">
        <v>24.995899999999999</v>
      </c>
      <c r="DN21">
        <v>999.9</v>
      </c>
      <c r="DO21">
        <v>0</v>
      </c>
      <c r="DP21">
        <v>0</v>
      </c>
      <c r="DQ21">
        <v>9995.6200000000008</v>
      </c>
      <c r="DR21">
        <v>0</v>
      </c>
      <c r="DS21">
        <v>647.26099999999997</v>
      </c>
      <c r="DT21">
        <v>-42.445500000000003</v>
      </c>
      <c r="DU21">
        <v>407.697</v>
      </c>
      <c r="DV21">
        <v>447.95400000000001</v>
      </c>
      <c r="DW21">
        <v>6.5804</v>
      </c>
      <c r="DX21">
        <v>442.464</v>
      </c>
      <c r="DY21">
        <v>12.2554</v>
      </c>
      <c r="DZ21">
        <v>1.84934</v>
      </c>
      <c r="EA21">
        <v>1.20326</v>
      </c>
      <c r="EB21">
        <v>16.2102</v>
      </c>
      <c r="EC21">
        <v>9.6419899999999998</v>
      </c>
      <c r="ED21">
        <v>1800.21</v>
      </c>
      <c r="EE21">
        <v>0.97801000000000005</v>
      </c>
      <c r="EF21">
        <v>2.1990200000000001E-2</v>
      </c>
      <c r="EG21">
        <v>0</v>
      </c>
      <c r="EH21">
        <v>1139.02</v>
      </c>
      <c r="EI21">
        <v>5.0007000000000001</v>
      </c>
      <c r="EJ21">
        <v>19532.599999999999</v>
      </c>
      <c r="EK21">
        <v>15475.8</v>
      </c>
      <c r="EL21">
        <v>46.625</v>
      </c>
      <c r="EM21">
        <v>47.936999999999998</v>
      </c>
      <c r="EN21">
        <v>47.5</v>
      </c>
      <c r="EO21">
        <v>47.061999999999998</v>
      </c>
      <c r="EP21">
        <v>48.561999999999998</v>
      </c>
      <c r="EQ21">
        <v>1755.73</v>
      </c>
      <c r="ER21">
        <v>39.479999999999997</v>
      </c>
      <c r="ES21">
        <v>0</v>
      </c>
      <c r="ET21">
        <v>1678992133.8</v>
      </c>
      <c r="EU21">
        <v>0</v>
      </c>
      <c r="EV21">
        <v>1138.8996153846149</v>
      </c>
      <c r="EW21">
        <v>-3.111111132443559E-2</v>
      </c>
      <c r="EX21">
        <v>-6.1264957617681226</v>
      </c>
      <c r="EY21">
        <v>19531.24615384615</v>
      </c>
      <c r="EZ21">
        <v>15</v>
      </c>
      <c r="FA21">
        <v>1678988299.0999999</v>
      </c>
      <c r="FB21" t="s">
        <v>410</v>
      </c>
      <c r="FC21">
        <v>1678988290.0999999</v>
      </c>
      <c r="FD21">
        <v>1678988299.0999999</v>
      </c>
      <c r="FE21">
        <v>5</v>
      </c>
      <c r="FF21">
        <v>9.7000000000000003E-2</v>
      </c>
      <c r="FG21">
        <v>3.0000000000000001E-3</v>
      </c>
      <c r="FH21">
        <v>0.14099999999999999</v>
      </c>
      <c r="FI21">
        <v>0.13800000000000001</v>
      </c>
      <c r="FJ21">
        <v>384</v>
      </c>
      <c r="FK21">
        <v>18</v>
      </c>
      <c r="FL21">
        <v>0.02</v>
      </c>
      <c r="FM21">
        <v>0.02</v>
      </c>
      <c r="FN21">
        <v>-42.453204878048787</v>
      </c>
      <c r="FO21">
        <v>-0.26346480836234898</v>
      </c>
      <c r="FP21">
        <v>3.7307031647545702E-2</v>
      </c>
      <c r="FQ21">
        <v>-1</v>
      </c>
      <c r="FR21">
        <v>6.5787597560975586</v>
      </c>
      <c r="FS21">
        <v>7.5637630663265537E-4</v>
      </c>
      <c r="FT21">
        <v>9.7183630008877112E-4</v>
      </c>
      <c r="FU21">
        <v>-1</v>
      </c>
      <c r="FV21">
        <v>0</v>
      </c>
      <c r="FW21">
        <v>0</v>
      </c>
      <c r="FX21" t="s">
        <v>411</v>
      </c>
      <c r="FY21">
        <v>2.9336500000000001</v>
      </c>
      <c r="FZ21">
        <v>2.7049500000000002</v>
      </c>
      <c r="GA21">
        <v>8.8638700000000001E-2</v>
      </c>
      <c r="GB21">
        <v>9.5392000000000005E-2</v>
      </c>
      <c r="GC21">
        <v>9.7152100000000005E-2</v>
      </c>
      <c r="GD21">
        <v>7.0055199999999998E-2</v>
      </c>
      <c r="GE21">
        <v>33199.1</v>
      </c>
      <c r="GF21">
        <v>29093.5</v>
      </c>
      <c r="GG21">
        <v>31104.9</v>
      </c>
      <c r="GH21">
        <v>28029.8</v>
      </c>
      <c r="GI21">
        <v>38116.199999999997</v>
      </c>
      <c r="GJ21">
        <v>37062.800000000003</v>
      </c>
      <c r="GK21">
        <v>44249.1</v>
      </c>
      <c r="GL21">
        <v>42487.1</v>
      </c>
      <c r="GM21">
        <v>1.5905</v>
      </c>
      <c r="GN21">
        <v>1.7912999999999999</v>
      </c>
      <c r="GO21">
        <v>9.3318499999999999E-2</v>
      </c>
      <c r="GP21">
        <v>0</v>
      </c>
      <c r="GQ21">
        <v>23.462900000000001</v>
      </c>
      <c r="GR21">
        <v>999.9</v>
      </c>
      <c r="GS21">
        <v>36.5</v>
      </c>
      <c r="GT21">
        <v>29.2</v>
      </c>
      <c r="GU21">
        <v>15.1266</v>
      </c>
      <c r="GV21">
        <v>60.696800000000003</v>
      </c>
      <c r="GW21">
        <v>42.636200000000002</v>
      </c>
      <c r="GX21">
        <v>1</v>
      </c>
      <c r="GY21">
        <v>4.2667700000000003E-2</v>
      </c>
      <c r="GZ21">
        <v>3.4900600000000002</v>
      </c>
      <c r="HA21">
        <v>20.2532</v>
      </c>
      <c r="HB21">
        <v>5.2415500000000002</v>
      </c>
      <c r="HC21">
        <v>12.039899999999999</v>
      </c>
      <c r="HD21">
        <v>5.0172999999999996</v>
      </c>
      <c r="HE21">
        <v>3.2879999999999998</v>
      </c>
      <c r="HF21">
        <v>7102.2</v>
      </c>
      <c r="HG21">
        <v>9999</v>
      </c>
      <c r="HH21">
        <v>9999</v>
      </c>
      <c r="HI21">
        <v>170.3</v>
      </c>
      <c r="HJ21">
        <v>1.8688899999999999</v>
      </c>
      <c r="HK21">
        <v>1.8644799999999999</v>
      </c>
      <c r="HL21">
        <v>1.8693</v>
      </c>
      <c r="HM21">
        <v>1.8672200000000001</v>
      </c>
      <c r="HN21">
        <v>1.86328</v>
      </c>
      <c r="HO21">
        <v>1.8642799999999999</v>
      </c>
      <c r="HP21">
        <v>1.8701399999999999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0.13</v>
      </c>
      <c r="IF21">
        <v>0.1646</v>
      </c>
      <c r="IG21">
        <v>0.39843324667913232</v>
      </c>
      <c r="IH21">
        <v>-6.1462078757559423E-4</v>
      </c>
      <c r="II21">
        <v>-1.8861989874597051E-7</v>
      </c>
      <c r="IJ21">
        <v>1.1980462299894961E-10</v>
      </c>
      <c r="IK21">
        <v>-3.4064217471199462E-2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64.099999999999994</v>
      </c>
      <c r="IT21">
        <v>63.9</v>
      </c>
      <c r="IU21">
        <v>1.1254900000000001</v>
      </c>
      <c r="IV21">
        <v>2.5988799999999999</v>
      </c>
      <c r="IW21">
        <v>1.5490699999999999</v>
      </c>
      <c r="IX21">
        <v>2.34619</v>
      </c>
      <c r="IY21">
        <v>1.50146</v>
      </c>
      <c r="IZ21">
        <v>2.3877000000000002</v>
      </c>
      <c r="JA21">
        <v>33.311100000000003</v>
      </c>
      <c r="JB21">
        <v>23.956199999999999</v>
      </c>
      <c r="JC21">
        <v>18</v>
      </c>
      <c r="JD21">
        <v>343.81799999999998</v>
      </c>
      <c r="JE21">
        <v>419.70499999999998</v>
      </c>
      <c r="JF21">
        <v>18.884499999999999</v>
      </c>
      <c r="JG21">
        <v>27.863299999999999</v>
      </c>
      <c r="JH21">
        <v>29.9999</v>
      </c>
      <c r="JI21">
        <v>27.994399999999999</v>
      </c>
      <c r="JJ21">
        <v>27.993200000000002</v>
      </c>
      <c r="JK21">
        <v>22.4864</v>
      </c>
      <c r="JL21">
        <v>22.078199999999999</v>
      </c>
      <c r="JM21">
        <v>55.0655</v>
      </c>
      <c r="JN21">
        <v>18.892099999999999</v>
      </c>
      <c r="JO21">
        <v>442.41800000000001</v>
      </c>
      <c r="JP21">
        <v>12.302099999999999</v>
      </c>
      <c r="JQ21">
        <v>99.501199999999997</v>
      </c>
      <c r="JR21">
        <v>99.388800000000003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2023-03-16T18:43:31Z</dcterms:created>
  <dcterms:modified xsi:type="dcterms:W3CDTF">2023-03-16T23:55:07Z</dcterms:modified>
</cp:coreProperties>
</file>