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S21" i="1" s="1"/>
  <c r="CV21" i="1"/>
  <c r="CT21" i="1"/>
  <c r="BI21" i="1"/>
  <c r="BH21" i="1"/>
  <c r="AZ21" i="1"/>
  <c r="AT21" i="1"/>
  <c r="AN21" i="1"/>
  <c r="BA21" i="1" s="1"/>
  <c r="BD21" i="1" s="1"/>
  <c r="AI21" i="1"/>
  <c r="AG21" i="1"/>
  <c r="K21" i="1" s="1"/>
  <c r="Y21" i="1"/>
  <c r="X21" i="1"/>
  <c r="W21" i="1"/>
  <c r="P21" i="1"/>
  <c r="CW20" i="1"/>
  <c r="CV20" i="1"/>
  <c r="CT20" i="1"/>
  <c r="CU20" i="1" s="1"/>
  <c r="AV20" i="1" s="1"/>
  <c r="AX20" i="1" s="1"/>
  <c r="BI20" i="1"/>
  <c r="BH20" i="1"/>
  <c r="AZ20" i="1"/>
  <c r="AT20" i="1"/>
  <c r="AN20" i="1"/>
  <c r="BA20" i="1" s="1"/>
  <c r="BD20" i="1" s="1"/>
  <c r="AI20" i="1"/>
  <c r="AG20" i="1"/>
  <c r="K20" i="1" s="1"/>
  <c r="Y20" i="1"/>
  <c r="W20" i="1" s="1"/>
  <c r="X20" i="1"/>
  <c r="P20" i="1"/>
  <c r="CW19" i="1"/>
  <c r="CV19" i="1"/>
  <c r="CT19" i="1"/>
  <c r="CU19" i="1" s="1"/>
  <c r="AV19" i="1" s="1"/>
  <c r="BI19" i="1"/>
  <c r="BH19" i="1"/>
  <c r="AZ19" i="1"/>
  <c r="AT19" i="1"/>
  <c r="AN19" i="1"/>
  <c r="BA19" i="1" s="1"/>
  <c r="BD19" i="1" s="1"/>
  <c r="AI19" i="1"/>
  <c r="AG19" i="1" s="1"/>
  <c r="Y19" i="1"/>
  <c r="X19" i="1"/>
  <c r="W19" i="1" s="1"/>
  <c r="P19" i="1"/>
  <c r="CW18" i="1"/>
  <c r="CV18" i="1"/>
  <c r="CT18" i="1"/>
  <c r="CU18" i="1" s="1"/>
  <c r="AV18" i="1" s="1"/>
  <c r="BI18" i="1"/>
  <c r="BH18" i="1"/>
  <c r="BA18" i="1"/>
  <c r="BD18" i="1" s="1"/>
  <c r="AZ18" i="1"/>
  <c r="AT18" i="1"/>
  <c r="AN18" i="1"/>
  <c r="AI18" i="1"/>
  <c r="AG18" i="1" s="1"/>
  <c r="Y18" i="1"/>
  <c r="X18" i="1"/>
  <c r="W18" i="1" s="1"/>
  <c r="P18" i="1"/>
  <c r="CW17" i="1"/>
  <c r="CV17" i="1"/>
  <c r="CT17" i="1"/>
  <c r="CU17" i="1" s="1"/>
  <c r="AV17" i="1" s="1"/>
  <c r="BI17" i="1"/>
  <c r="BH17" i="1"/>
  <c r="AZ17" i="1"/>
  <c r="AT17" i="1"/>
  <c r="AN17" i="1"/>
  <c r="BA17" i="1" s="1"/>
  <c r="BD17" i="1" s="1"/>
  <c r="AI17" i="1"/>
  <c r="AG17" i="1" s="1"/>
  <c r="K17" i="1" s="1"/>
  <c r="Y17" i="1"/>
  <c r="X17" i="1"/>
  <c r="W17" i="1" s="1"/>
  <c r="P17" i="1"/>
  <c r="S20" i="1" l="1"/>
  <c r="AX18" i="1"/>
  <c r="AX19" i="1"/>
  <c r="N20" i="1"/>
  <c r="AX17" i="1"/>
  <c r="S19" i="1"/>
  <c r="CU21" i="1"/>
  <c r="AV21" i="1" s="1"/>
  <c r="AX21" i="1" s="1"/>
  <c r="BG21" i="1"/>
  <c r="BF21" i="1"/>
  <c r="BJ21" i="1" s="1"/>
  <c r="BK21" i="1" s="1"/>
  <c r="BE21" i="1"/>
  <c r="BG19" i="1"/>
  <c r="BF19" i="1"/>
  <c r="BJ19" i="1" s="1"/>
  <c r="BK19" i="1" s="1"/>
  <c r="BE19" i="1"/>
  <c r="BE20" i="1"/>
  <c r="BG20" i="1"/>
  <c r="BF20" i="1"/>
  <c r="BJ20" i="1" s="1"/>
  <c r="BK20" i="1" s="1"/>
  <c r="N18" i="1"/>
  <c r="K18" i="1"/>
  <c r="I18" i="1"/>
  <c r="H18" i="1" s="1"/>
  <c r="J18" i="1"/>
  <c r="AW18" i="1" s="1"/>
  <c r="AY18" i="1" s="1"/>
  <c r="AH18" i="1"/>
  <c r="I19" i="1"/>
  <c r="H19" i="1" s="1"/>
  <c r="AH19" i="1"/>
  <c r="K19" i="1"/>
  <c r="N19" i="1"/>
  <c r="J19" i="1"/>
  <c r="AW19" i="1" s="1"/>
  <c r="AY19" i="1" s="1"/>
  <c r="BG18" i="1"/>
  <c r="BF18" i="1"/>
  <c r="BJ18" i="1" s="1"/>
  <c r="BK18" i="1" s="1"/>
  <c r="BE18" i="1"/>
  <c r="BG17" i="1"/>
  <c r="BF17" i="1"/>
  <c r="BJ17" i="1" s="1"/>
  <c r="BK17" i="1" s="1"/>
  <c r="BE17" i="1"/>
  <c r="N17" i="1"/>
  <c r="N21" i="1"/>
  <c r="AH17" i="1"/>
  <c r="AH21" i="1"/>
  <c r="I17" i="1"/>
  <c r="H17" i="1" s="1"/>
  <c r="S18" i="1"/>
  <c r="I21" i="1"/>
  <c r="H21" i="1" s="1"/>
  <c r="J17" i="1"/>
  <c r="AW17" i="1" s="1"/>
  <c r="AY17" i="1" s="1"/>
  <c r="AH20" i="1"/>
  <c r="J21" i="1"/>
  <c r="AW21" i="1" s="1"/>
  <c r="AY21" i="1" s="1"/>
  <c r="S17" i="1"/>
  <c r="I20" i="1"/>
  <c r="H20" i="1" s="1"/>
  <c r="J20" i="1"/>
  <c r="AW20" i="1" s="1"/>
  <c r="AY20" i="1" s="1"/>
  <c r="T20" i="1" l="1"/>
  <c r="U20" i="1" s="1"/>
  <c r="V20" i="1" s="1"/>
  <c r="Z20" i="1" s="1"/>
  <c r="AA19" i="1"/>
  <c r="T19" i="1"/>
  <c r="U19" i="1" s="1"/>
  <c r="AA18" i="1"/>
  <c r="AA20" i="1"/>
  <c r="T17" i="1"/>
  <c r="U17" i="1" s="1"/>
  <c r="Q17" i="1" s="1"/>
  <c r="O17" i="1" s="1"/>
  <c r="R17" i="1" s="1"/>
  <c r="L17" i="1" s="1"/>
  <c r="M17" i="1" s="1"/>
  <c r="T18" i="1"/>
  <c r="U18" i="1" s="1"/>
  <c r="T21" i="1"/>
  <c r="U21" i="1" s="1"/>
  <c r="AA21" i="1"/>
  <c r="Q21" i="1"/>
  <c r="O21" i="1" s="1"/>
  <c r="R21" i="1" s="1"/>
  <c r="L21" i="1" s="1"/>
  <c r="M21" i="1" s="1"/>
  <c r="AA17" i="1"/>
  <c r="AB20" i="1" l="1"/>
  <c r="AD20" i="1" s="1"/>
  <c r="AC20" i="1"/>
  <c r="Q20" i="1"/>
  <c r="O20" i="1" s="1"/>
  <c r="R20" i="1" s="1"/>
  <c r="L20" i="1" s="1"/>
  <c r="M20" i="1" s="1"/>
  <c r="V19" i="1"/>
  <c r="Z19" i="1" s="1"/>
  <c r="AC19" i="1"/>
  <c r="AB19" i="1"/>
  <c r="AC21" i="1"/>
  <c r="V21" i="1"/>
  <c r="Z21" i="1" s="1"/>
  <c r="AB21" i="1"/>
  <c r="V18" i="1"/>
  <c r="Z18" i="1" s="1"/>
  <c r="AC18" i="1"/>
  <c r="AB18" i="1"/>
  <c r="Q19" i="1"/>
  <c r="O19" i="1" s="1"/>
  <c r="R19" i="1" s="1"/>
  <c r="L19" i="1" s="1"/>
  <c r="M19" i="1" s="1"/>
  <c r="AC17" i="1"/>
  <c r="V17" i="1"/>
  <c r="Z17" i="1" s="1"/>
  <c r="AB17" i="1"/>
  <c r="Q18" i="1"/>
  <c r="O18" i="1" s="1"/>
  <c r="R18" i="1" s="1"/>
  <c r="L18" i="1" s="1"/>
  <c r="M18" i="1" s="1"/>
  <c r="AD21" i="1" l="1"/>
  <c r="AD17" i="1"/>
  <c r="AD19" i="1"/>
  <c r="AD18" i="1"/>
</calcChain>
</file>

<file path=xl/sharedStrings.xml><?xml version="1.0" encoding="utf-8"?>
<sst xmlns="http://schemas.openxmlformats.org/spreadsheetml/2006/main" count="915" uniqueCount="424">
  <si>
    <t>File opened</t>
  </si>
  <si>
    <t>2023-03-16 11:50:31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</si>
  <si>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</si>
  <si>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</si>
  <si>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</si>
  <si>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</si>
  <si>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</si>
  <si>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</si>
  <si>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</si>
  <si>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</si>
  <si>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</si>
  <si>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</si>
  <si>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</si>
  <si>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</si>
  <si>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</si>
  <si>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</si>
  <si>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</si>
  <si>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</si>
  <si>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</si>
  <si>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</si>
  <si>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</si>
  <si>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</si>
  <si>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</si>
  <si>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</si>
  <si>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</si>
  <si>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</si>
  <si>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</si>
  <si>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11:50:31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</si>
  <si>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</si>
  <si>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</si>
  <si>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</si>
  <si>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</si>
  <si>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</si>
  <si>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</si>
  <si>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</si>
  <si>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</si>
  <si>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</si>
  <si>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</si>
  <si>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</si>
  <si>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</si>
  <si>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</si>
  <si>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</si>
  <si>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</si>
  <si>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</si>
  <si>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</si>
  <si>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</si>
  <si>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</si>
  <si>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</si>
  <si>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</si>
  <si>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</si>
  <si>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</si>
  <si>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</si>
  <si>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</si>
  <si>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</si>
  <si>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</si>
  <si>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</si>
  <si>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</si>
  <si>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</si>
  <si>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</si>
  <si>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</si>
  <si>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</si>
  <si>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</si>
  <si>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</si>
  <si>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</si>
  <si>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</si>
  <si>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</si>
  <si>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</si>
  <si>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</si>
  <si>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</si>
  <si>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</si>
  <si>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</si>
  <si>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</si>
  <si>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</si>
  <si>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</si>
  <si>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</si>
  <si>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</si>
  <si>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</si>
  <si>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</si>
  <si>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</si>
  <si>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</si>
  <si>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</si>
  <si>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-0.0831964 81.8729 362.892 599.356 841.233 1026.44 1217.25 1359.84</t>
  </si>
  <si>
    <t>Fs_true</t>
  </si>
  <si>
    <t>0.382363 100.695 400.712 600.957 800.18 1000.67 1200.22 1400.47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</si>
  <si>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</si>
  <si>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</si>
  <si>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</si>
  <si>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</si>
  <si>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</si>
  <si>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</si>
  <si>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</si>
  <si>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</si>
  <si>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</si>
  <si>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</si>
  <si>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</si>
  <si>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</si>
  <si>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</si>
  <si>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</si>
  <si>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</si>
  <si>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</si>
  <si>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</si>
  <si>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</si>
  <si>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</si>
  <si>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</si>
  <si>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</si>
  <si>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</si>
  <si>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</si>
  <si>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</si>
  <si>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</si>
  <si>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</si>
  <si>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</si>
  <si>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</si>
  <si>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</si>
  <si>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</si>
  <si>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</si>
  <si>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</si>
  <si>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</si>
  <si>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</si>
  <si>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</si>
  <si>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</si>
  <si>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</si>
  <si>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</si>
  <si>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</si>
  <si>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</si>
  <si>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</si>
  <si>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</si>
  <si>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</si>
  <si>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</si>
  <si>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</si>
  <si>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</si>
  <si>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</si>
  <si>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</si>
  <si>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</si>
  <si>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</si>
  <si>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</si>
  <si>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</si>
  <si>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</si>
  <si>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</si>
  <si>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</si>
  <si>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</si>
  <si>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</si>
  <si>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</si>
  <si>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</si>
  <si>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</si>
  <si>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</si>
  <si>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</si>
  <si>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</si>
  <si>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</si>
  <si>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</si>
  <si>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</si>
  <si>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</si>
  <si>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</si>
  <si>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</si>
  <si>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</si>
  <si>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</si>
  <si>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</si>
  <si>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</si>
  <si>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</si>
  <si>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</si>
  <si>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</si>
  <si>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</si>
  <si>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</si>
  <si>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</si>
  <si>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</si>
  <si>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</si>
  <si>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</si>
  <si>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</si>
  <si>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</si>
  <si>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</si>
  <si>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</si>
  <si>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</si>
  <si>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</si>
  <si>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</si>
  <si>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</si>
  <si>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</si>
  <si>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</si>
  <si>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</si>
  <si>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</si>
  <si>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</si>
  <si>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</si>
  <si>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</si>
  <si>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</si>
  <si>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</si>
  <si>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</si>
  <si>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</si>
  <si>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</si>
  <si>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</si>
  <si>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</si>
  <si>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</si>
  <si>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</si>
  <si>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</si>
  <si>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</si>
  <si>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</si>
  <si>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</si>
  <si>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</si>
  <si>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</si>
  <si>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</si>
  <si>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</si>
  <si>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</si>
  <si>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</si>
  <si>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</si>
  <si>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</si>
  <si>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</si>
  <si>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</si>
  <si>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</si>
  <si>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</si>
  <si>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</si>
  <si>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</si>
  <si>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</si>
  <si>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</si>
  <si>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</si>
  <si>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</si>
  <si>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</si>
  <si>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</si>
  <si>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</si>
  <si>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</si>
  <si>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</si>
  <si>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</si>
  <si>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</si>
  <si>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</si>
  <si>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</si>
  <si>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</si>
  <si>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</si>
  <si>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</si>
  <si>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</si>
  <si>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</si>
  <si>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</si>
  <si>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</si>
  <si>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</si>
  <si>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</si>
  <si>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</si>
  <si>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</si>
  <si>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</si>
  <si>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</si>
  <si>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</si>
  <si>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</si>
  <si>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</si>
  <si>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</si>
  <si>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</si>
  <si>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</si>
  <si>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</si>
  <si>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</si>
  <si>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</si>
  <si>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</si>
  <si>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</si>
  <si>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</si>
  <si>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</si>
  <si>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</si>
  <si>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</si>
  <si>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</si>
  <si>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</si>
  <si>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</si>
  <si>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</si>
  <si>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</si>
  <si>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</si>
  <si>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</si>
  <si>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</si>
  <si>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</si>
  <si>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</si>
  <si>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</si>
  <si>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</si>
  <si>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</si>
  <si>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</si>
  <si>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</si>
  <si>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</si>
  <si>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</si>
  <si>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</si>
  <si>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</si>
  <si>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</si>
  <si>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</si>
  <si>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</si>
  <si>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</si>
  <si>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</si>
  <si>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</si>
  <si>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</si>
  <si>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</si>
  <si>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</si>
  <si>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</si>
  <si>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</si>
  <si>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</si>
  <si>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</si>
  <si>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</si>
  <si>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</si>
  <si>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</si>
  <si>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</si>
  <si>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</si>
  <si>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</si>
  <si>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</si>
  <si>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</si>
  <si>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</si>
  <si>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</si>
  <si>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</si>
  <si>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</si>
  <si>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</si>
  <si>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</si>
  <si>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</si>
  <si>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</si>
  <si>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</si>
  <si>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</si>
  <si>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</si>
  <si>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</si>
  <si>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</si>
  <si>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</si>
  <si>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</si>
  <si>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</si>
  <si>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</si>
  <si>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</si>
  <si>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</si>
  <si>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</si>
  <si>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</si>
  <si>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</si>
  <si>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</si>
  <si>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</si>
  <si>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</si>
  <si>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</si>
  <si>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</si>
  <si>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</si>
  <si>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</si>
  <si>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</si>
  <si>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</si>
  <si>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</si>
  <si>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</si>
  <si>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</si>
  <si>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</si>
  <si>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</si>
  <si>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</si>
  <si>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</si>
  <si>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</si>
  <si>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</si>
  <si>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</si>
  <si>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</si>
  <si>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</si>
  <si>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</si>
  <si>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</si>
  <si>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</si>
  <si>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</si>
  <si>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</si>
  <si>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</si>
  <si>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</si>
  <si>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</si>
  <si>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</si>
  <si>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</si>
  <si>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</si>
  <si>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</si>
  <si>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</si>
  <si>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</si>
  <si>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</si>
  <si>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</si>
  <si>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</si>
  <si>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</si>
  <si>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</si>
  <si>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</si>
  <si>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</si>
  <si>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</si>
  <si>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</si>
  <si>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</si>
  <si>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</si>
  <si>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</si>
  <si>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</si>
  <si>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</si>
  <si>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</si>
  <si>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</si>
  <si>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</si>
  <si>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</si>
  <si>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</si>
  <si>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</si>
  <si>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</si>
  <si>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</si>
  <si>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</si>
  <si>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</si>
  <si>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</si>
  <si>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</si>
  <si>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</si>
  <si>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</si>
  <si>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</si>
  <si>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</si>
  <si>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</si>
  <si>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</si>
  <si>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</si>
  <si>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</si>
  <si>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</si>
  <si>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</si>
  <si>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</si>
  <si>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</si>
  <si>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</si>
  <si>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</si>
  <si>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</si>
  <si>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</si>
  <si>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</si>
  <si>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</si>
  <si>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</si>
  <si>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</si>
  <si>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</si>
  <si>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</si>
  <si>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</si>
  <si>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</si>
  <si>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</si>
  <si>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</si>
  <si>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</si>
  <si>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</si>
  <si>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</si>
  <si>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</si>
  <si>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</si>
  <si>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</si>
  <si>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</si>
  <si>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</si>
  <si>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</si>
  <si>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</si>
  <si>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</si>
  <si>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11:52:07</t>
  </si>
  <si>
    <t>0/0</t>
  </si>
  <si>
    <t>00000000</t>
  </si>
  <si>
    <t>iiiiiiii</t>
  </si>
  <si>
    <t>off</t>
  </si>
  <si>
    <t>20230316 12:27:53</t>
  </si>
  <si>
    <t>12:27:53</t>
  </si>
  <si>
    <t>20230316 12:30:53</t>
  </si>
  <si>
    <t>12:30:53</t>
  </si>
  <si>
    <t>20230316 12:33:53</t>
  </si>
  <si>
    <t>12:33:53</t>
  </si>
  <si>
    <t>20230316 12:36:53</t>
  </si>
  <si>
    <t>12:36:53</t>
  </si>
  <si>
    <t>20230316 12:39:53</t>
  </si>
  <si>
    <t>12:39:53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</si>
</sst>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6</v>
      </c>
      <c r="B17">
        <v>1678987673</v>
      </c>
      <c r="C17">
        <v>900</v>
      </c>
      <c r="D17" t="s">
        <v>414</v>
      </c>
      <c r="E17" t="s">
        <v>415</v>
      </c>
      <c r="F17" t="s">
        <v>406</v>
      </c>
      <c r="G17">
        <v>1678987673</v>
      </c>
      <c r="H17">
        <f t="shared" ref="H17:H21" si="0">(I17)/1000</f>
        <v>7.3730672051684765E-3</v>
      </c>
      <c r="I17">
        <f t="shared" ref="I17:I21" si="1">1000*DI17*AG17*(DE17-DF17)/(100*CX17*(1000-AG17*DE17))</f>
        <v>7.3730672051684767</v>
      </c>
      <c r="J17">
        <f t="shared" ref="J17:J21" si="2">DI17*AG17*(DD17-DC17*(1000-AG17*DF17)/(1000-AG17*DE17))/(100*CX17)</f>
        <v>30.449714929327481</v>
      </c>
      <c r="K17">
        <f t="shared" ref="K17:K21" si="3">DC17 - IF(AG17&gt;1, J17*CX17*100/(AI17*DQ17), 0)</f>
        <v>400.38099999999997</v>
      </c>
      <c r="L17">
        <f t="shared" ref="L17:L21" si="4">((R17-H17/2)*K17-J17)/(R17+H17/2)</f>
        <v>305.01309323295811</v>
      </c>
      <c r="M17">
        <f t="shared" ref="M17:M21" si="5">L17*(DJ17+DK17)/1000</f>
        <v>30.025648114687066</v>
      </c>
      <c r="N17">
        <f t="shared" ref="N17:N21" si="6">(DC17 - IF(AG17&gt;1, J17*CX17*100/(AI17*DQ17), 0))*(DJ17+DK17)/1000</f>
        <v>39.413714638881999</v>
      </c>
      <c r="O17">
        <f t="shared" ref="O17:O21" si="7">2/((1/Q17-1/P17)+SIGN(Q17)*SQRT((1/Q17-1/P17)*(1/Q17-1/P17) + 4*CY17/((CY17+1)*(CY17+1))*(2*1/Q17*1/P17-1/P17*1/P17)))</f>
        <v>0.60948157859626673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2.9015818853949225</v>
      </c>
      <c r="Q17">
        <f t="shared" ref="Q17:Q21" si="9">H17*(1000-(1000*0.61365*EXP(17.502*U17/(240.97+U17))/(DJ17+DK17)+DE17)/2)/(1000*0.61365*EXP(17.502*U17/(240.97+U17))/(DJ17+DK17)-DE17)</f>
        <v>0.54627785077152702</v>
      </c>
      <c r="R17">
        <f t="shared" ref="R17:R21" si="10">1/((CY17+1)/(O17/1.6)+1/(P17/1.37)) + CY17/((CY17+1)/(O17/1.6) + CY17/(P17/1.37))</f>
        <v>0.34655446551666397</v>
      </c>
      <c r="S17">
        <f t="shared" ref="S17:S21" si="11">(CT17*CW17)</f>
        <v>289.55849092378219</v>
      </c>
      <c r="T17">
        <f t="shared" ref="T17:T21" si="12">(DL17+(S17+2*0.95*0.0000000567*(((DL17+$B$7)+273)^4-(DL17+273)^4)-44100*H17)/(1.84*29.3*P17+8*0.95*0.0000000567*(DL17+273)^3))</f>
        <v>25.230586748250623</v>
      </c>
      <c r="U17">
        <f t="shared" ref="U17:U21" si="13">($C$7*DM17+$D$7*DN17+$E$7*T17)</f>
        <v>24.989599999999999</v>
      </c>
      <c r="V17">
        <f t="shared" ref="V17:V21" si="14">0.61365*EXP(17.502*U17/(240.97+U17))</f>
        <v>3.177706601343127</v>
      </c>
      <c r="W17">
        <f t="shared" ref="W17:W21" si="15">(X17/Y17*100)</f>
        <v>57.686776993053655</v>
      </c>
      <c r="X17">
        <f t="shared" ref="X17:X21" si="16">DE17*(DJ17+DK17)/1000</f>
        <v>1.8832164061210002</v>
      </c>
      <c r="Y17">
        <f t="shared" ref="Y17:Y21" si="17">0.61365*EXP(17.502*DL17/(240.97+DL17))</f>
        <v>3.2645547286300416</v>
      </c>
      <c r="Z17">
        <f t="shared" ref="Z17:Z21" si="18">(V17-DE17*(DJ17+DK17)/1000)</f>
        <v>1.2944901952221268</v>
      </c>
      <c r="AA17">
        <f t="shared" ref="AA17:AA21" si="19">(-H17*44100)</f>
        <v>-325.15226374792979</v>
      </c>
      <c r="AB17">
        <f t="shared" ref="AB17:AB21" si="20">2*29.3*P17*0.92*(DL17-U17)</f>
        <v>70.862827420251122</v>
      </c>
      <c r="AC17">
        <f t="shared" ref="AC17:AC21" si="21">2*0.95*0.0000000567*(((DL17+$B$7)+273)^4-(U17+273)^4)</f>
        <v>5.1771215624406599</v>
      </c>
      <c r="AD17">
        <f t="shared" ref="AD17:AD21" si="22">S17+AC17+AA17+AB17</f>
        <v>40.446176158544191</v>
      </c>
      <c r="AE17">
        <v>101</v>
      </c>
      <c r="AF17">
        <v>20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52308.627906548303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1513.1426999605089</v>
      </c>
      <c r="AW17">
        <f t="shared" ref="AW17:AW21" si="29">J17</f>
        <v>30.449714929327481</v>
      </c>
      <c r="AX17" t="e">
        <f t="shared" ref="AX17:AX21" si="30">AT17*AU17*AV17</f>
        <v>#DIV/0!</v>
      </c>
      <c r="AY17">
        <f t="shared" ref="AY17:AY21" si="31">(AW17-AO17)/AV17</f>
        <v>2.0123491941719824E-2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1799.95</v>
      </c>
      <c r="CU17">
        <f t="shared" ref="CU17:CU21" si="43">CT17*CV17</f>
        <v>1513.1426999605089</v>
      </c>
      <c r="CV17">
        <f t="shared" ref="CV17:CV21" si="44">($B$11*$D$9+$C$11*$D$9+$F$11*((EQ17+EI17)/MAX(EQ17+EI17+ER17, 0.1)*$I$9+ER17/MAX(EQ17+EI17+ER17, 0.1)*$J$9))/($B$11+$C$11+$F$11)</f>
        <v>0.84065818492764177</v>
      </c>
      <c r="CW17">
        <f t="shared" ref="CW17:CW21" si="45">($B$11*$K$9+$C$11*$K$9+$F$11*((EQ17+EI17)/MAX(EQ17+EI17+ER17, 0.1)*$P$9+ER17/MAX(EQ17+EI17+ER17, 0.1)*$Q$9))/($B$11+$C$11+$F$11)</f>
        <v>0.16087029691034871</v>
      </c>
      <c r="CX17">
        <v>6</v>
      </c>
      <c r="CY17">
        <v>0.5</v>
      </c>
      <c r="CZ17" t="s">
        <v>408</v>
      </c>
      <c r="DA17">
        <v>2</v>
      </c>
      <c r="DB17">
        <v>1678987673</v>
      </c>
      <c r="DC17">
        <v>400.38099999999997</v>
      </c>
      <c r="DD17">
        <v>440.45100000000002</v>
      </c>
      <c r="DE17">
        <v>19.130500000000001</v>
      </c>
      <c r="DF17">
        <v>10.454700000000001</v>
      </c>
      <c r="DG17">
        <v>402.47800000000001</v>
      </c>
      <c r="DH17">
        <v>18.790600000000001</v>
      </c>
      <c r="DI17">
        <v>500.15100000000001</v>
      </c>
      <c r="DJ17">
        <v>98.340500000000006</v>
      </c>
      <c r="DK17">
        <v>0.100022</v>
      </c>
      <c r="DL17">
        <v>25.442599999999999</v>
      </c>
      <c r="DM17">
        <v>24.989599999999999</v>
      </c>
      <c r="DN17">
        <v>999.9</v>
      </c>
      <c r="DO17">
        <v>0</v>
      </c>
      <c r="DP17">
        <v>0</v>
      </c>
      <c r="DQ17">
        <v>10007.5</v>
      </c>
      <c r="DR17">
        <v>0</v>
      </c>
      <c r="DS17">
        <v>1.91117E-3</v>
      </c>
      <c r="DT17">
        <v>-40.069699999999997</v>
      </c>
      <c r="DU17">
        <v>408.19</v>
      </c>
      <c r="DV17">
        <v>445.10399999999998</v>
      </c>
      <c r="DW17">
        <v>8.6758299999999995</v>
      </c>
      <c r="DX17">
        <v>440.45100000000002</v>
      </c>
      <c r="DY17">
        <v>10.454700000000001</v>
      </c>
      <c r="DZ17">
        <v>1.88131</v>
      </c>
      <c r="EA17">
        <v>1.0281199999999999</v>
      </c>
      <c r="EB17">
        <v>16.479199999999999</v>
      </c>
      <c r="EC17">
        <v>7.3211199999999996</v>
      </c>
      <c r="ED17">
        <v>1799.95</v>
      </c>
      <c r="EE17">
        <v>0.97799999999999998</v>
      </c>
      <c r="EF17">
        <v>2.1999999999999999E-2</v>
      </c>
      <c r="EG17">
        <v>0</v>
      </c>
      <c r="EH17">
        <v>1039.8800000000001</v>
      </c>
      <c r="EI17">
        <v>5.0000600000000004</v>
      </c>
      <c r="EJ17">
        <v>17206</v>
      </c>
      <c r="EK17">
        <v>16013.4</v>
      </c>
      <c r="EL17">
        <v>45.875</v>
      </c>
      <c r="EM17">
        <v>47.125</v>
      </c>
      <c r="EN17">
        <v>46.561999999999998</v>
      </c>
      <c r="EO17">
        <v>46.375</v>
      </c>
      <c r="EP17">
        <v>47.311999999999998</v>
      </c>
      <c r="EQ17">
        <v>1755.46</v>
      </c>
      <c r="ER17">
        <v>39.49</v>
      </c>
      <c r="ES17">
        <v>0</v>
      </c>
      <c r="ET17">
        <v>1678987673.5999999</v>
      </c>
      <c r="EU17">
        <v>0</v>
      </c>
      <c r="EV17">
        <v>1039.8344</v>
      </c>
      <c r="EW17">
        <v>-1.5269230811622461</v>
      </c>
      <c r="EX17">
        <v>-21.61538468755603</v>
      </c>
      <c r="EY17">
        <v>17209.2</v>
      </c>
      <c r="EZ17">
        <v>15</v>
      </c>
      <c r="FA17">
        <v>1678985527.0999999</v>
      </c>
      <c r="FB17" t="s">
        <v>409</v>
      </c>
      <c r="FC17">
        <v>1678985518.5999999</v>
      </c>
      <c r="FD17">
        <v>1678985527.0999999</v>
      </c>
      <c r="FE17">
        <v>4</v>
      </c>
      <c r="FF17">
        <v>0.309</v>
      </c>
      <c r="FG17">
        <v>-0.01</v>
      </c>
      <c r="FH17">
        <v>-2.198</v>
      </c>
      <c r="FI17">
        <v>-0.01</v>
      </c>
      <c r="FJ17">
        <v>434</v>
      </c>
      <c r="FK17">
        <v>13</v>
      </c>
      <c r="FL17">
        <v>0.12</v>
      </c>
      <c r="FM17">
        <v>0.01</v>
      </c>
      <c r="FN17">
        <v>-40.37039</v>
      </c>
      <c r="FO17">
        <v>-2.7776735459660848</v>
      </c>
      <c r="FP17">
        <v>0.38579796189197202</v>
      </c>
      <c r="FQ17">
        <v>-1</v>
      </c>
      <c r="FR17">
        <v>8.6970347500000003</v>
      </c>
      <c r="FS17">
        <v>-1.7450994371505789E-2</v>
      </c>
      <c r="FT17">
        <v>3.5589942311699042E-3</v>
      </c>
      <c r="FU17">
        <v>-1</v>
      </c>
      <c r="FV17">
        <v>0</v>
      </c>
      <c r="FW17">
        <v>0</v>
      </c>
      <c r="FX17" t="s">
        <v>410</v>
      </c>
      <c r="FY17">
        <v>2.9325700000000001</v>
      </c>
      <c r="FZ17">
        <v>2.8290999999999999</v>
      </c>
      <c r="GA17">
        <v>9.9867800000000007E-2</v>
      </c>
      <c r="GB17">
        <v>0.105351</v>
      </c>
      <c r="GC17">
        <v>0.10031900000000001</v>
      </c>
      <c r="GD17">
        <v>6.3156299999999999E-2</v>
      </c>
      <c r="GE17">
        <v>23944.2</v>
      </c>
      <c r="GF17">
        <v>25393.8</v>
      </c>
      <c r="GG17">
        <v>24463.7</v>
      </c>
      <c r="GH17">
        <v>27687.9</v>
      </c>
      <c r="GI17">
        <v>29323.8</v>
      </c>
      <c r="GJ17">
        <v>37783.800000000003</v>
      </c>
      <c r="GK17">
        <v>33534.1</v>
      </c>
      <c r="GL17">
        <v>42575.199999999997</v>
      </c>
      <c r="GM17">
        <v>1.7943</v>
      </c>
      <c r="GN17">
        <v>1.7384500000000001</v>
      </c>
      <c r="GO17">
        <v>7.7460000000000001E-2</v>
      </c>
      <c r="GP17">
        <v>0</v>
      </c>
      <c r="GQ17">
        <v>23.717300000000002</v>
      </c>
      <c r="GR17">
        <v>999.9</v>
      </c>
      <c r="GS17">
        <v>32.1</v>
      </c>
      <c r="GT17">
        <v>29.8</v>
      </c>
      <c r="GU17">
        <v>13.748900000000001</v>
      </c>
      <c r="GV17">
        <v>62.063699999999997</v>
      </c>
      <c r="GW17">
        <v>26.722799999999999</v>
      </c>
      <c r="GX17">
        <v>1</v>
      </c>
      <c r="GY17">
        <v>0.100732</v>
      </c>
      <c r="GZ17">
        <v>2.3351500000000001</v>
      </c>
      <c r="HA17">
        <v>20.2089</v>
      </c>
      <c r="HB17">
        <v>5.2279200000000001</v>
      </c>
      <c r="HC17">
        <v>11.992000000000001</v>
      </c>
      <c r="HD17">
        <v>4.9947999999999997</v>
      </c>
      <c r="HE17">
        <v>3.2909999999999999</v>
      </c>
      <c r="HF17">
        <v>6910.2</v>
      </c>
      <c r="HG17">
        <v>9999</v>
      </c>
      <c r="HH17">
        <v>9999</v>
      </c>
      <c r="HI17">
        <v>134.6</v>
      </c>
      <c r="HJ17">
        <v>1.8782000000000001</v>
      </c>
      <c r="HK17">
        <v>1.87409</v>
      </c>
      <c r="HL17">
        <v>1.8705799999999999</v>
      </c>
      <c r="HM17">
        <v>1.87256</v>
      </c>
      <c r="HN17">
        <v>1.8779600000000001</v>
      </c>
      <c r="HO17">
        <v>1.8742399999999999</v>
      </c>
      <c r="HP17">
        <v>1.8720300000000001</v>
      </c>
      <c r="HQ17">
        <v>1.8709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-2.097</v>
      </c>
      <c r="IF17">
        <v>0.33989999999999998</v>
      </c>
      <c r="IG17">
        <v>-0.73101743876918368</v>
      </c>
      <c r="IH17">
        <v>-3.8409413047910609E-3</v>
      </c>
      <c r="II17">
        <v>1.222025474305011E-6</v>
      </c>
      <c r="IJ17">
        <v>-2.7416089085140852E-10</v>
      </c>
      <c r="IK17">
        <v>-7.9921098075472471E-2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35.9</v>
      </c>
      <c r="IT17">
        <v>35.799999999999997</v>
      </c>
      <c r="IU17">
        <v>1.07056</v>
      </c>
      <c r="IV17">
        <v>2.5158700000000001</v>
      </c>
      <c r="IW17">
        <v>1.4477500000000001</v>
      </c>
      <c r="IX17">
        <v>2.2973599999999998</v>
      </c>
      <c r="IY17">
        <v>1.64673</v>
      </c>
      <c r="IZ17">
        <v>2.3706100000000001</v>
      </c>
      <c r="JA17">
        <v>33.512999999999998</v>
      </c>
      <c r="JB17">
        <v>23.938700000000001</v>
      </c>
      <c r="JC17">
        <v>18</v>
      </c>
      <c r="JD17">
        <v>360.97199999999998</v>
      </c>
      <c r="JE17">
        <v>401.46100000000001</v>
      </c>
      <c r="JF17">
        <v>21.270600000000002</v>
      </c>
      <c r="JG17">
        <v>28.4681</v>
      </c>
      <c r="JH17">
        <v>30</v>
      </c>
      <c r="JI17">
        <v>28.6463</v>
      </c>
      <c r="JJ17">
        <v>28.660599999999999</v>
      </c>
      <c r="JK17">
        <v>21.456199999999999</v>
      </c>
      <c r="JL17">
        <v>28.632100000000001</v>
      </c>
      <c r="JM17">
        <v>51.341000000000001</v>
      </c>
      <c r="JN17">
        <v>21.273599999999998</v>
      </c>
      <c r="JO17">
        <v>439.63299999999998</v>
      </c>
      <c r="JP17">
        <v>10.4819</v>
      </c>
      <c r="JQ17">
        <v>99.498400000000004</v>
      </c>
      <c r="JR17">
        <v>99.580299999999994</v>
      </c>
    </row>
    <row r="18" spans="1:278" x14ac:dyDescent="0.25">
      <c r="A18">
        <v>7</v>
      </c>
      <c r="B18">
        <v>1678987853</v>
      </c>
      <c r="C18">
        <v>1080</v>
      </c>
      <c r="D18" t="s">
        <v>416</v>
      </c>
      <c r="E18" t="s">
        <v>417</v>
      </c>
      <c r="F18" t="s">
        <v>406</v>
      </c>
      <c r="G18">
        <v>1678987853</v>
      </c>
      <c r="H18">
        <f t="shared" si="0"/>
        <v>7.4317181073283826E-3</v>
      </c>
      <c r="I18">
        <f t="shared" si="1"/>
        <v>7.4317181073283827</v>
      </c>
      <c r="J18">
        <f t="shared" si="2"/>
        <v>30.736733023622151</v>
      </c>
      <c r="K18">
        <f t="shared" si="3"/>
        <v>400.06700000000001</v>
      </c>
      <c r="L18">
        <f t="shared" si="4"/>
        <v>304.52137870905528</v>
      </c>
      <c r="M18">
        <f t="shared" si="5"/>
        <v>29.975611245689205</v>
      </c>
      <c r="N18">
        <f t="shared" si="6"/>
        <v>39.380659955854</v>
      </c>
      <c r="O18">
        <f t="shared" si="7"/>
        <v>0.61447611807072555</v>
      </c>
      <c r="P18">
        <f t="shared" si="8"/>
        <v>2.8979963156366937</v>
      </c>
      <c r="Q18">
        <f t="shared" si="9"/>
        <v>0.55021998118650728</v>
      </c>
      <c r="R18">
        <f t="shared" si="10"/>
        <v>0.34909903435748502</v>
      </c>
      <c r="S18">
        <f t="shared" si="11"/>
        <v>289.61115892379615</v>
      </c>
      <c r="T18">
        <f t="shared" si="12"/>
        <v>25.23293499297321</v>
      </c>
      <c r="U18">
        <f t="shared" si="13"/>
        <v>24.999400000000001</v>
      </c>
      <c r="V18">
        <f t="shared" si="14"/>
        <v>3.1795638500633912</v>
      </c>
      <c r="W18">
        <f t="shared" si="15"/>
        <v>57.656738425257274</v>
      </c>
      <c r="X18">
        <f t="shared" si="16"/>
        <v>1.8842163404553998</v>
      </c>
      <c r="Y18">
        <f t="shared" si="17"/>
        <v>3.2679898168329182</v>
      </c>
      <c r="Z18">
        <f t="shared" si="18"/>
        <v>1.2953475096079914</v>
      </c>
      <c r="AA18">
        <f t="shared" si="19"/>
        <v>-327.73876853318166</v>
      </c>
      <c r="AB18">
        <f t="shared" si="20"/>
        <v>72.009530689190058</v>
      </c>
      <c r="AC18">
        <f t="shared" si="21"/>
        <v>5.2681356465411024</v>
      </c>
      <c r="AD18">
        <f t="shared" si="22"/>
        <v>39.150056726345667</v>
      </c>
      <c r="AE18">
        <v>101</v>
      </c>
      <c r="AF18">
        <v>20</v>
      </c>
      <c r="AG18">
        <f t="shared" si="23"/>
        <v>1</v>
      </c>
      <c r="AH18">
        <f t="shared" si="24"/>
        <v>0</v>
      </c>
      <c r="AI18">
        <f t="shared" si="25"/>
        <v>52202.388603346131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1513.4198999605162</v>
      </c>
      <c r="AW18">
        <f t="shared" si="29"/>
        <v>30.736733023622151</v>
      </c>
      <c r="AX18" t="e">
        <f t="shared" si="30"/>
        <v>#DIV/0!</v>
      </c>
      <c r="AY18">
        <f t="shared" si="31"/>
        <v>2.0309454781468148E-2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1800.28</v>
      </c>
      <c r="CU18">
        <f t="shared" si="43"/>
        <v>1513.4198999605162</v>
      </c>
      <c r="CV18">
        <f t="shared" si="44"/>
        <v>0.84065806427917666</v>
      </c>
      <c r="CW18">
        <f t="shared" si="45"/>
        <v>0.16087006405881094</v>
      </c>
      <c r="CX18">
        <v>6</v>
      </c>
      <c r="CY18">
        <v>0.5</v>
      </c>
      <c r="CZ18" t="s">
        <v>408</v>
      </c>
      <c r="DA18">
        <v>2</v>
      </c>
      <c r="DB18">
        <v>1678987853</v>
      </c>
      <c r="DC18">
        <v>400.06700000000001</v>
      </c>
      <c r="DD18">
        <v>440.50200000000001</v>
      </c>
      <c r="DE18">
        <v>19.1417</v>
      </c>
      <c r="DF18">
        <v>10.398</v>
      </c>
      <c r="DG18">
        <v>402.16300000000001</v>
      </c>
      <c r="DH18">
        <v>18.800999999999998</v>
      </c>
      <c r="DI18">
        <v>500.209</v>
      </c>
      <c r="DJ18">
        <v>98.335099999999997</v>
      </c>
      <c r="DK18">
        <v>0.100062</v>
      </c>
      <c r="DL18">
        <v>25.4603</v>
      </c>
      <c r="DM18">
        <v>24.999400000000001</v>
      </c>
      <c r="DN18">
        <v>999.9</v>
      </c>
      <c r="DO18">
        <v>0</v>
      </c>
      <c r="DP18">
        <v>0</v>
      </c>
      <c r="DQ18">
        <v>9987.5</v>
      </c>
      <c r="DR18">
        <v>0</v>
      </c>
      <c r="DS18">
        <v>1.91117E-3</v>
      </c>
      <c r="DT18">
        <v>-40.435600000000001</v>
      </c>
      <c r="DU18">
        <v>407.87400000000002</v>
      </c>
      <c r="DV18">
        <v>445.13099999999997</v>
      </c>
      <c r="DW18">
        <v>8.7436500000000006</v>
      </c>
      <c r="DX18">
        <v>440.50200000000001</v>
      </c>
      <c r="DY18">
        <v>10.398</v>
      </c>
      <c r="DZ18">
        <v>1.8823000000000001</v>
      </c>
      <c r="EA18">
        <v>1.0224899999999999</v>
      </c>
      <c r="EB18">
        <v>16.487500000000001</v>
      </c>
      <c r="EC18">
        <v>7.2408799999999998</v>
      </c>
      <c r="ED18">
        <v>1800.28</v>
      </c>
      <c r="EE18">
        <v>0.97800399999999998</v>
      </c>
      <c r="EF18">
        <v>2.1996399999999999E-2</v>
      </c>
      <c r="EG18">
        <v>0</v>
      </c>
      <c r="EH18">
        <v>1038.4000000000001</v>
      </c>
      <c r="EI18">
        <v>5.0000600000000004</v>
      </c>
      <c r="EJ18">
        <v>17196</v>
      </c>
      <c r="EK18">
        <v>16016.4</v>
      </c>
      <c r="EL18">
        <v>45.875</v>
      </c>
      <c r="EM18">
        <v>47.125</v>
      </c>
      <c r="EN18">
        <v>46.561999999999998</v>
      </c>
      <c r="EO18">
        <v>46.375</v>
      </c>
      <c r="EP18">
        <v>47.311999999999998</v>
      </c>
      <c r="EQ18">
        <v>1755.79</v>
      </c>
      <c r="ER18">
        <v>39.49</v>
      </c>
      <c r="ES18">
        <v>0</v>
      </c>
      <c r="ET18">
        <v>1678987853.5999999</v>
      </c>
      <c r="EU18">
        <v>0</v>
      </c>
      <c r="EV18">
        <v>1038.8696</v>
      </c>
      <c r="EW18">
        <v>-0.28076921463132998</v>
      </c>
      <c r="EX18">
        <v>2.484615399579214</v>
      </c>
      <c r="EY18">
        <v>17191.835999999999</v>
      </c>
      <c r="EZ18">
        <v>15</v>
      </c>
      <c r="FA18">
        <v>1678985527.0999999</v>
      </c>
      <c r="FB18" t="s">
        <v>409</v>
      </c>
      <c r="FC18">
        <v>1678985518.5999999</v>
      </c>
      <c r="FD18">
        <v>1678985527.0999999</v>
      </c>
      <c r="FE18">
        <v>4</v>
      </c>
      <c r="FF18">
        <v>0.309</v>
      </c>
      <c r="FG18">
        <v>-0.01</v>
      </c>
      <c r="FH18">
        <v>-2.198</v>
      </c>
      <c r="FI18">
        <v>-0.01</v>
      </c>
      <c r="FJ18">
        <v>434</v>
      </c>
      <c r="FK18">
        <v>13</v>
      </c>
      <c r="FL18">
        <v>0.12</v>
      </c>
      <c r="FM18">
        <v>0.01</v>
      </c>
      <c r="FN18">
        <v>-40.708112195121949</v>
      </c>
      <c r="FO18">
        <v>1.085251567944294</v>
      </c>
      <c r="FP18">
        <v>0.2345251353684113</v>
      </c>
      <c r="FQ18">
        <v>-1</v>
      </c>
      <c r="FR18">
        <v>8.7406731707317071</v>
      </c>
      <c r="FS18">
        <v>1.7146411149825139E-2</v>
      </c>
      <c r="FT18">
        <v>3.2877403011679178E-3</v>
      </c>
      <c r="FU18">
        <v>-1</v>
      </c>
      <c r="FV18">
        <v>0</v>
      </c>
      <c r="FW18">
        <v>0</v>
      </c>
      <c r="FX18" t="s">
        <v>410</v>
      </c>
      <c r="FY18">
        <v>2.9327399999999999</v>
      </c>
      <c r="FZ18">
        <v>2.82897</v>
      </c>
      <c r="GA18">
        <v>9.9813299999999994E-2</v>
      </c>
      <c r="GB18">
        <v>0.105365</v>
      </c>
      <c r="GC18">
        <v>0.10036299999999999</v>
      </c>
      <c r="GD18">
        <v>6.29001E-2</v>
      </c>
      <c r="GE18">
        <v>23947.3</v>
      </c>
      <c r="GF18">
        <v>25397.200000000001</v>
      </c>
      <c r="GG18">
        <v>24465.200000000001</v>
      </c>
      <c r="GH18">
        <v>27691.8</v>
      </c>
      <c r="GI18">
        <v>29323.200000000001</v>
      </c>
      <c r="GJ18">
        <v>37798.9</v>
      </c>
      <c r="GK18">
        <v>33535.4</v>
      </c>
      <c r="GL18">
        <v>42580.5</v>
      </c>
      <c r="GM18">
        <v>1.7949200000000001</v>
      </c>
      <c r="GN18">
        <v>1.7385299999999999</v>
      </c>
      <c r="GO18">
        <v>7.7813900000000005E-2</v>
      </c>
      <c r="GP18">
        <v>0</v>
      </c>
      <c r="GQ18">
        <v>23.721299999999999</v>
      </c>
      <c r="GR18">
        <v>999.9</v>
      </c>
      <c r="GS18">
        <v>32</v>
      </c>
      <c r="GT18">
        <v>29.8</v>
      </c>
      <c r="GU18">
        <v>13.704700000000001</v>
      </c>
      <c r="GV18">
        <v>62.213700000000003</v>
      </c>
      <c r="GW18">
        <v>25.769200000000001</v>
      </c>
      <c r="GX18">
        <v>1</v>
      </c>
      <c r="GY18">
        <v>9.7169699999999998E-2</v>
      </c>
      <c r="GZ18">
        <v>2.3394599999999999</v>
      </c>
      <c r="HA18">
        <v>20.208400000000001</v>
      </c>
      <c r="HB18">
        <v>5.2277699999999996</v>
      </c>
      <c r="HC18">
        <v>11.992000000000001</v>
      </c>
      <c r="HD18">
        <v>4.9950000000000001</v>
      </c>
      <c r="HE18">
        <v>3.2909999999999999</v>
      </c>
      <c r="HF18">
        <v>6913.7</v>
      </c>
      <c r="HG18">
        <v>9999</v>
      </c>
      <c r="HH18">
        <v>9999</v>
      </c>
      <c r="HI18">
        <v>134.69999999999999</v>
      </c>
      <c r="HJ18">
        <v>1.8782000000000001</v>
      </c>
      <c r="HK18">
        <v>1.8741099999999999</v>
      </c>
      <c r="HL18">
        <v>1.8705799999999999</v>
      </c>
      <c r="HM18">
        <v>1.87256</v>
      </c>
      <c r="HN18">
        <v>1.87795</v>
      </c>
      <c r="HO18">
        <v>1.8742399999999999</v>
      </c>
      <c r="HP18">
        <v>1.8720699999999999</v>
      </c>
      <c r="HQ18">
        <v>1.8709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-2.0960000000000001</v>
      </c>
      <c r="IF18">
        <v>0.3407</v>
      </c>
      <c r="IG18">
        <v>-0.73101743876918368</v>
      </c>
      <c r="IH18">
        <v>-3.8409413047910609E-3</v>
      </c>
      <c r="II18">
        <v>1.222025474305011E-6</v>
      </c>
      <c r="IJ18">
        <v>-2.7416089085140852E-10</v>
      </c>
      <c r="IK18">
        <v>-7.9921098075472471E-2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38.9</v>
      </c>
      <c r="IT18">
        <v>38.799999999999997</v>
      </c>
      <c r="IU18">
        <v>1.07056</v>
      </c>
      <c r="IV18">
        <v>2.5109900000000001</v>
      </c>
      <c r="IW18">
        <v>1.4465300000000001</v>
      </c>
      <c r="IX18">
        <v>2.2973599999999998</v>
      </c>
      <c r="IY18">
        <v>1.64673</v>
      </c>
      <c r="IZ18">
        <v>2.4548299999999998</v>
      </c>
      <c r="JA18">
        <v>33.490600000000001</v>
      </c>
      <c r="JB18">
        <v>23.947399999999998</v>
      </c>
      <c r="JC18">
        <v>18</v>
      </c>
      <c r="JD18">
        <v>361.02300000000002</v>
      </c>
      <c r="JE18">
        <v>401.20499999999998</v>
      </c>
      <c r="JF18">
        <v>21.2989</v>
      </c>
      <c r="JG18">
        <v>28.419499999999999</v>
      </c>
      <c r="JH18">
        <v>29.9999</v>
      </c>
      <c r="JI18">
        <v>28.602799999999998</v>
      </c>
      <c r="JJ18">
        <v>28.616900000000001</v>
      </c>
      <c r="JK18">
        <v>21.4834</v>
      </c>
      <c r="JL18">
        <v>29.235299999999999</v>
      </c>
      <c r="JM18">
        <v>51.341000000000001</v>
      </c>
      <c r="JN18">
        <v>21.302199999999999</v>
      </c>
      <c r="JO18">
        <v>441.63299999999998</v>
      </c>
      <c r="JP18">
        <v>10.394299999999999</v>
      </c>
      <c r="JQ18">
        <v>99.503200000000007</v>
      </c>
      <c r="JR18">
        <v>99.593500000000006</v>
      </c>
    </row>
    <row r="19" spans="1:278" x14ac:dyDescent="0.25">
      <c r="A19">
        <v>8</v>
      </c>
      <c r="B19">
        <v>1678988033</v>
      </c>
      <c r="C19">
        <v>1260</v>
      </c>
      <c r="D19" t="s">
        <v>418</v>
      </c>
      <c r="E19" t="s">
        <v>419</v>
      </c>
      <c r="F19" t="s">
        <v>406</v>
      </c>
      <c r="G19">
        <v>1678988033</v>
      </c>
      <c r="H19">
        <f t="shared" si="0"/>
        <v>7.4679461841748963E-3</v>
      </c>
      <c r="I19">
        <f t="shared" si="1"/>
        <v>7.4679461841748962</v>
      </c>
      <c r="J19">
        <f t="shared" si="2"/>
        <v>31.371037368696985</v>
      </c>
      <c r="K19">
        <f t="shared" si="3"/>
        <v>399.82100000000003</v>
      </c>
      <c r="L19">
        <f t="shared" si="4"/>
        <v>303.21025475341418</v>
      </c>
      <c r="M19">
        <f t="shared" si="5"/>
        <v>29.848097434470269</v>
      </c>
      <c r="N19">
        <f t="shared" si="6"/>
        <v>39.358484672797708</v>
      </c>
      <c r="O19">
        <f t="shared" si="7"/>
        <v>0.61978357413272434</v>
      </c>
      <c r="P19">
        <f t="shared" si="8"/>
        <v>2.902345473778575</v>
      </c>
      <c r="Q19">
        <f t="shared" si="9"/>
        <v>0.55456249623395948</v>
      </c>
      <c r="R19">
        <f t="shared" si="10"/>
        <v>0.3518877436466531</v>
      </c>
      <c r="S19">
        <f t="shared" si="11"/>
        <v>289.572854923786</v>
      </c>
      <c r="T19">
        <f t="shared" si="12"/>
        <v>25.240713194701954</v>
      </c>
      <c r="U19">
        <f t="shared" si="13"/>
        <v>24.988499999999998</v>
      </c>
      <c r="V19">
        <f t="shared" si="14"/>
        <v>3.177498193839893</v>
      </c>
      <c r="W19">
        <f t="shared" si="15"/>
        <v>57.651090930757157</v>
      </c>
      <c r="X19">
        <f t="shared" si="16"/>
        <v>1.8859579480700801</v>
      </c>
      <c r="Y19">
        <f t="shared" si="17"/>
        <v>3.2713308935215859</v>
      </c>
      <c r="Z19">
        <f t="shared" si="18"/>
        <v>1.2915402457698129</v>
      </c>
      <c r="AA19">
        <f t="shared" si="19"/>
        <v>-329.33642672211295</v>
      </c>
      <c r="AB19">
        <f t="shared" si="20"/>
        <v>76.514440850169535</v>
      </c>
      <c r="AC19">
        <f t="shared" si="21"/>
        <v>5.5894991422262583</v>
      </c>
      <c r="AD19">
        <f t="shared" si="22"/>
        <v>42.340368194068844</v>
      </c>
      <c r="AE19">
        <v>101</v>
      </c>
      <c r="AF19">
        <v>20</v>
      </c>
      <c r="AG19">
        <f t="shared" si="23"/>
        <v>1</v>
      </c>
      <c r="AH19">
        <f t="shared" si="24"/>
        <v>0</v>
      </c>
      <c r="AI19">
        <f t="shared" si="25"/>
        <v>52324.455602565715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1513.2182999605106</v>
      </c>
      <c r="AW19">
        <f t="shared" si="29"/>
        <v>31.371037368696985</v>
      </c>
      <c r="AX19" t="e">
        <f t="shared" si="30"/>
        <v>#DIV/0!</v>
      </c>
      <c r="AY19">
        <f t="shared" si="31"/>
        <v>2.0731336231867969E-2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1800.04</v>
      </c>
      <c r="CU19">
        <f t="shared" si="43"/>
        <v>1513.2182999605106</v>
      </c>
      <c r="CV19">
        <f t="shared" si="44"/>
        <v>0.84065815201912775</v>
      </c>
      <c r="CW19">
        <f t="shared" si="45"/>
        <v>0.16087023339691672</v>
      </c>
      <c r="CX19">
        <v>6</v>
      </c>
      <c r="CY19">
        <v>0.5</v>
      </c>
      <c r="CZ19" t="s">
        <v>408</v>
      </c>
      <c r="DA19">
        <v>2</v>
      </c>
      <c r="DB19">
        <v>1678988033</v>
      </c>
      <c r="DC19">
        <v>399.82100000000003</v>
      </c>
      <c r="DD19">
        <v>441.04199999999997</v>
      </c>
      <c r="DE19">
        <v>19.1584</v>
      </c>
      <c r="DF19">
        <v>10.370100000000001</v>
      </c>
      <c r="DG19">
        <v>401.91699999999997</v>
      </c>
      <c r="DH19">
        <v>18.816600000000001</v>
      </c>
      <c r="DI19">
        <v>500.08800000000002</v>
      </c>
      <c r="DJ19">
        <v>98.340299999999999</v>
      </c>
      <c r="DK19">
        <v>9.9963700000000003E-2</v>
      </c>
      <c r="DL19">
        <v>25.477499999999999</v>
      </c>
      <c r="DM19">
        <v>24.988499999999998</v>
      </c>
      <c r="DN19">
        <v>999.9</v>
      </c>
      <c r="DO19">
        <v>0</v>
      </c>
      <c r="DP19">
        <v>0</v>
      </c>
      <c r="DQ19">
        <v>10011.9</v>
      </c>
      <c r="DR19">
        <v>0</v>
      </c>
      <c r="DS19">
        <v>1.91117E-3</v>
      </c>
      <c r="DT19">
        <v>-41.220399999999998</v>
      </c>
      <c r="DU19">
        <v>407.63099999999997</v>
      </c>
      <c r="DV19">
        <v>445.66300000000001</v>
      </c>
      <c r="DW19">
        <v>8.7883200000000006</v>
      </c>
      <c r="DX19">
        <v>441.04199999999997</v>
      </c>
      <c r="DY19">
        <v>10.370100000000001</v>
      </c>
      <c r="DZ19">
        <v>1.88405</v>
      </c>
      <c r="EA19">
        <v>1.0198</v>
      </c>
      <c r="EB19">
        <v>16.502099999999999</v>
      </c>
      <c r="EC19">
        <v>7.2023700000000002</v>
      </c>
      <c r="ED19">
        <v>1800.04</v>
      </c>
      <c r="EE19">
        <v>0.97799999999999998</v>
      </c>
      <c r="EF19">
        <v>2.1999999999999999E-2</v>
      </c>
      <c r="EG19">
        <v>0</v>
      </c>
      <c r="EH19">
        <v>1037.69</v>
      </c>
      <c r="EI19">
        <v>5.0000600000000004</v>
      </c>
      <c r="EJ19">
        <v>17170.8</v>
      </c>
      <c r="EK19">
        <v>16014.2</v>
      </c>
      <c r="EL19">
        <v>45.811999999999998</v>
      </c>
      <c r="EM19">
        <v>47.125</v>
      </c>
      <c r="EN19">
        <v>46.561999999999998</v>
      </c>
      <c r="EO19">
        <v>46.375</v>
      </c>
      <c r="EP19">
        <v>47.311999999999998</v>
      </c>
      <c r="EQ19">
        <v>1755.55</v>
      </c>
      <c r="ER19">
        <v>39.49</v>
      </c>
      <c r="ES19">
        <v>0</v>
      </c>
      <c r="ET19">
        <v>1678988033.5999999</v>
      </c>
      <c r="EU19">
        <v>0</v>
      </c>
      <c r="EV19">
        <v>1037.8116</v>
      </c>
      <c r="EW19">
        <v>-0.52384614505592875</v>
      </c>
      <c r="EX19">
        <v>-12.23076922417296</v>
      </c>
      <c r="EY19">
        <v>17171.563999999998</v>
      </c>
      <c r="EZ19">
        <v>15</v>
      </c>
      <c r="FA19">
        <v>1678985527.0999999</v>
      </c>
      <c r="FB19" t="s">
        <v>409</v>
      </c>
      <c r="FC19">
        <v>1678985518.5999999</v>
      </c>
      <c r="FD19">
        <v>1678985527.0999999</v>
      </c>
      <c r="FE19">
        <v>4</v>
      </c>
      <c r="FF19">
        <v>0.309</v>
      </c>
      <c r="FG19">
        <v>-0.01</v>
      </c>
      <c r="FH19">
        <v>-2.198</v>
      </c>
      <c r="FI19">
        <v>-0.01</v>
      </c>
      <c r="FJ19">
        <v>434</v>
      </c>
      <c r="FK19">
        <v>13</v>
      </c>
      <c r="FL19">
        <v>0.12</v>
      </c>
      <c r="FM19">
        <v>0.01</v>
      </c>
      <c r="FN19">
        <v>-41.064547500000003</v>
      </c>
      <c r="FO19">
        <v>-1.521105816135057</v>
      </c>
      <c r="FP19">
        <v>0.25708715155322298</v>
      </c>
      <c r="FQ19">
        <v>-1</v>
      </c>
      <c r="FR19">
        <v>8.7804280000000006</v>
      </c>
      <c r="FS19">
        <v>2.378273921201329E-2</v>
      </c>
      <c r="FT19">
        <v>4.0883922267806131E-3</v>
      </c>
      <c r="FU19">
        <v>-1</v>
      </c>
      <c r="FV19">
        <v>0</v>
      </c>
      <c r="FW19">
        <v>0</v>
      </c>
      <c r="FX19" t="s">
        <v>410</v>
      </c>
      <c r="FY19">
        <v>2.9324699999999999</v>
      </c>
      <c r="FZ19">
        <v>2.8290799999999998</v>
      </c>
      <c r="GA19">
        <v>9.9780400000000005E-2</v>
      </c>
      <c r="GB19">
        <v>0.105477</v>
      </c>
      <c r="GC19">
        <v>0.100437</v>
      </c>
      <c r="GD19">
        <v>6.2780500000000003E-2</v>
      </c>
      <c r="GE19">
        <v>23949.9</v>
      </c>
      <c r="GF19">
        <v>25395.1</v>
      </c>
      <c r="GG19">
        <v>24466.7</v>
      </c>
      <c r="GH19">
        <v>27692.9</v>
      </c>
      <c r="GI19">
        <v>29323.8</v>
      </c>
      <c r="GJ19">
        <v>37805.300000000003</v>
      </c>
      <c r="GK19">
        <v>33539</v>
      </c>
      <c r="GL19">
        <v>42582.3</v>
      </c>
      <c r="GM19">
        <v>1.7956000000000001</v>
      </c>
      <c r="GN19">
        <v>1.7390000000000001</v>
      </c>
      <c r="GO19">
        <v>7.7146999999999993E-2</v>
      </c>
      <c r="GP19">
        <v>0</v>
      </c>
      <c r="GQ19">
        <v>23.721399999999999</v>
      </c>
      <c r="GR19">
        <v>999.9</v>
      </c>
      <c r="GS19">
        <v>31.9</v>
      </c>
      <c r="GT19">
        <v>29.8</v>
      </c>
      <c r="GU19">
        <v>13.663</v>
      </c>
      <c r="GV19">
        <v>62.003799999999998</v>
      </c>
      <c r="GW19">
        <v>26.578499999999998</v>
      </c>
      <c r="GX19">
        <v>1</v>
      </c>
      <c r="GY19">
        <v>9.5149899999999996E-2</v>
      </c>
      <c r="GZ19">
        <v>2.2540900000000001</v>
      </c>
      <c r="HA19">
        <v>20.209299999999999</v>
      </c>
      <c r="HB19">
        <v>5.2277699999999996</v>
      </c>
      <c r="HC19">
        <v>11.992000000000001</v>
      </c>
      <c r="HD19">
        <v>4.9950000000000001</v>
      </c>
      <c r="HE19">
        <v>3.2909999999999999</v>
      </c>
      <c r="HF19">
        <v>6917.2</v>
      </c>
      <c r="HG19">
        <v>9999</v>
      </c>
      <c r="HH19">
        <v>9999</v>
      </c>
      <c r="HI19">
        <v>134.69999999999999</v>
      </c>
      <c r="HJ19">
        <v>1.8782000000000001</v>
      </c>
      <c r="HK19">
        <v>1.8741000000000001</v>
      </c>
      <c r="HL19">
        <v>1.8705700000000001</v>
      </c>
      <c r="HM19">
        <v>1.87256</v>
      </c>
      <c r="HN19">
        <v>1.8779600000000001</v>
      </c>
      <c r="HO19">
        <v>1.8742399999999999</v>
      </c>
      <c r="HP19">
        <v>1.87208</v>
      </c>
      <c r="HQ19">
        <v>1.8709100000000001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-2.0960000000000001</v>
      </c>
      <c r="IF19">
        <v>0.34179999999999999</v>
      </c>
      <c r="IG19">
        <v>-0.73101743876918368</v>
      </c>
      <c r="IH19">
        <v>-3.8409413047910609E-3</v>
      </c>
      <c r="II19">
        <v>1.222025474305011E-6</v>
      </c>
      <c r="IJ19">
        <v>-2.7416089085140852E-10</v>
      </c>
      <c r="IK19">
        <v>-7.9921098075472471E-2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41.9</v>
      </c>
      <c r="IT19">
        <v>41.8</v>
      </c>
      <c r="IU19">
        <v>1.073</v>
      </c>
      <c r="IV19">
        <v>2.51709</v>
      </c>
      <c r="IW19">
        <v>1.4477500000000001</v>
      </c>
      <c r="IX19">
        <v>2.2961399999999998</v>
      </c>
      <c r="IY19">
        <v>1.64673</v>
      </c>
      <c r="IZ19">
        <v>2.3083499999999999</v>
      </c>
      <c r="JA19">
        <v>33.4681</v>
      </c>
      <c r="JB19">
        <v>23.938700000000001</v>
      </c>
      <c r="JC19">
        <v>18</v>
      </c>
      <c r="JD19">
        <v>361.14699999999999</v>
      </c>
      <c r="JE19">
        <v>401.25</v>
      </c>
      <c r="JF19">
        <v>21.361000000000001</v>
      </c>
      <c r="JG19">
        <v>28.380800000000001</v>
      </c>
      <c r="JH19">
        <v>29.9999</v>
      </c>
      <c r="JI19">
        <v>28.568200000000001</v>
      </c>
      <c r="JJ19">
        <v>28.582899999999999</v>
      </c>
      <c r="JK19">
        <v>21.508299999999998</v>
      </c>
      <c r="JL19">
        <v>28.662400000000002</v>
      </c>
      <c r="JM19">
        <v>50.968299999999999</v>
      </c>
      <c r="JN19">
        <v>21.3674</v>
      </c>
      <c r="JO19">
        <v>441.63200000000001</v>
      </c>
      <c r="JP19">
        <v>10.3919</v>
      </c>
      <c r="JQ19">
        <v>99.512</v>
      </c>
      <c r="JR19">
        <v>99.597499999999997</v>
      </c>
    </row>
    <row r="20" spans="1:278" x14ac:dyDescent="0.25">
      <c r="A20">
        <v>9</v>
      </c>
      <c r="B20">
        <v>1678988213.0999999</v>
      </c>
      <c r="C20">
        <v>1440.099999904633</v>
      </c>
      <c r="D20" t="s">
        <v>420</v>
      </c>
      <c r="E20" t="s">
        <v>421</v>
      </c>
      <c r="F20" t="s">
        <v>406</v>
      </c>
      <c r="G20">
        <v>1678988213.0999999</v>
      </c>
      <c r="H20">
        <f t="shared" si="0"/>
        <v>7.494577376732833E-3</v>
      </c>
      <c r="I20">
        <f t="shared" si="1"/>
        <v>7.494577376732833</v>
      </c>
      <c r="J20">
        <f t="shared" si="2"/>
        <v>31.469121715860656</v>
      </c>
      <c r="K20">
        <f t="shared" si="3"/>
        <v>400.05099999999999</v>
      </c>
      <c r="L20">
        <f t="shared" si="4"/>
        <v>303.3059828973486</v>
      </c>
      <c r="M20">
        <f t="shared" si="5"/>
        <v>29.85670119312271</v>
      </c>
      <c r="N20">
        <f t="shared" si="6"/>
        <v>39.380044715611</v>
      </c>
      <c r="O20">
        <f t="shared" si="7"/>
        <v>0.62099884032406583</v>
      </c>
      <c r="P20">
        <f t="shared" si="8"/>
        <v>2.9030434838610693</v>
      </c>
      <c r="Q20">
        <f t="shared" si="9"/>
        <v>0.55555013475945125</v>
      </c>
      <c r="R20">
        <f t="shared" si="10"/>
        <v>0.3525225836238004</v>
      </c>
      <c r="S20">
        <f t="shared" si="11"/>
        <v>289.59200692379108</v>
      </c>
      <c r="T20">
        <f t="shared" si="12"/>
        <v>25.239889226672755</v>
      </c>
      <c r="U20">
        <f t="shared" si="13"/>
        <v>25.002099999999999</v>
      </c>
      <c r="V20">
        <f t="shared" si="14"/>
        <v>3.180075707680921</v>
      </c>
      <c r="W20">
        <f t="shared" si="15"/>
        <v>57.640695311776923</v>
      </c>
      <c r="X20">
        <f t="shared" si="16"/>
        <v>1.8862900751502998</v>
      </c>
      <c r="Y20">
        <f t="shared" si="17"/>
        <v>3.2724970872530408</v>
      </c>
      <c r="Z20">
        <f t="shared" si="18"/>
        <v>1.2937856325306212</v>
      </c>
      <c r="AA20">
        <f t="shared" si="19"/>
        <v>-330.51086231391793</v>
      </c>
      <c r="AB20">
        <f t="shared" si="20"/>
        <v>75.343374977343416</v>
      </c>
      <c r="AC20">
        <f t="shared" si="21"/>
        <v>5.503169936974456</v>
      </c>
      <c r="AD20">
        <f t="shared" si="22"/>
        <v>39.927689524191038</v>
      </c>
      <c r="AE20">
        <v>101</v>
      </c>
      <c r="AF20">
        <v>20</v>
      </c>
      <c r="AG20">
        <f t="shared" si="23"/>
        <v>1</v>
      </c>
      <c r="AH20">
        <f t="shared" si="24"/>
        <v>0</v>
      </c>
      <c r="AI20">
        <f t="shared" si="25"/>
        <v>52343.406203928847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1513.3190999605135</v>
      </c>
      <c r="AW20">
        <f t="shared" si="29"/>
        <v>31.469121715860656</v>
      </c>
      <c r="AX20" t="e">
        <f t="shared" si="30"/>
        <v>#DIV/0!</v>
      </c>
      <c r="AY20">
        <f t="shared" si="31"/>
        <v>2.0794769402356559E-2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1800.16</v>
      </c>
      <c r="CU20">
        <f t="shared" si="43"/>
        <v>1513.3190999605135</v>
      </c>
      <c r="CV20">
        <f t="shared" si="44"/>
        <v>0.84065810814622777</v>
      </c>
      <c r="CW20">
        <f t="shared" si="45"/>
        <v>0.16087014872221972</v>
      </c>
      <c r="CX20">
        <v>6</v>
      </c>
      <c r="CY20">
        <v>0.5</v>
      </c>
      <c r="CZ20" t="s">
        <v>408</v>
      </c>
      <c r="DA20">
        <v>2</v>
      </c>
      <c r="DB20">
        <v>1678988213.0999999</v>
      </c>
      <c r="DC20">
        <v>400.05099999999999</v>
      </c>
      <c r="DD20">
        <v>441.39699999999999</v>
      </c>
      <c r="DE20">
        <v>19.162299999999998</v>
      </c>
      <c r="DF20">
        <v>10.3443</v>
      </c>
      <c r="DG20">
        <v>402.14699999999999</v>
      </c>
      <c r="DH20">
        <v>18.8202</v>
      </c>
      <c r="DI20">
        <v>500.17899999999997</v>
      </c>
      <c r="DJ20">
        <v>98.337400000000002</v>
      </c>
      <c r="DK20">
        <v>0.100161</v>
      </c>
      <c r="DL20">
        <v>25.483499999999999</v>
      </c>
      <c r="DM20">
        <v>25.002099999999999</v>
      </c>
      <c r="DN20">
        <v>999.9</v>
      </c>
      <c r="DO20">
        <v>0</v>
      </c>
      <c r="DP20">
        <v>0</v>
      </c>
      <c r="DQ20">
        <v>10016.200000000001</v>
      </c>
      <c r="DR20">
        <v>0</v>
      </c>
      <c r="DS20">
        <v>1.91117E-3</v>
      </c>
      <c r="DT20">
        <v>-41.345399999999998</v>
      </c>
      <c r="DU20">
        <v>407.86700000000002</v>
      </c>
      <c r="DV20">
        <v>446.01</v>
      </c>
      <c r="DW20">
        <v>8.81799</v>
      </c>
      <c r="DX20">
        <v>441.39699999999999</v>
      </c>
      <c r="DY20">
        <v>10.3443</v>
      </c>
      <c r="DZ20">
        <v>1.8843700000000001</v>
      </c>
      <c r="EA20">
        <v>1.0172300000000001</v>
      </c>
      <c r="EB20">
        <v>16.504799999999999</v>
      </c>
      <c r="EC20">
        <v>7.1655499999999996</v>
      </c>
      <c r="ED20">
        <v>1800.16</v>
      </c>
      <c r="EE20">
        <v>0.97799999999999998</v>
      </c>
      <c r="EF20">
        <v>2.2000100000000002E-2</v>
      </c>
      <c r="EG20">
        <v>0</v>
      </c>
      <c r="EH20">
        <v>1036.6099999999999</v>
      </c>
      <c r="EI20">
        <v>5.0000600000000004</v>
      </c>
      <c r="EJ20">
        <v>17153</v>
      </c>
      <c r="EK20">
        <v>16015.2</v>
      </c>
      <c r="EL20">
        <v>45.75</v>
      </c>
      <c r="EM20">
        <v>47.125</v>
      </c>
      <c r="EN20">
        <v>46.5</v>
      </c>
      <c r="EO20">
        <v>46.311999999999998</v>
      </c>
      <c r="EP20">
        <v>47.25</v>
      </c>
      <c r="EQ20">
        <v>1755.67</v>
      </c>
      <c r="ER20">
        <v>39.49</v>
      </c>
      <c r="ES20">
        <v>0</v>
      </c>
      <c r="ET20">
        <v>1678988214.2</v>
      </c>
      <c r="EU20">
        <v>0</v>
      </c>
      <c r="EV20">
        <v>1036.635384615385</v>
      </c>
      <c r="EW20">
        <v>-1.086495715935935</v>
      </c>
      <c r="EX20">
        <v>0.34188045144314078</v>
      </c>
      <c r="EY20">
        <v>17151.623076923079</v>
      </c>
      <c r="EZ20">
        <v>15</v>
      </c>
      <c r="FA20">
        <v>1678985527.0999999</v>
      </c>
      <c r="FB20" t="s">
        <v>409</v>
      </c>
      <c r="FC20">
        <v>1678985518.5999999</v>
      </c>
      <c r="FD20">
        <v>1678985527.0999999</v>
      </c>
      <c r="FE20">
        <v>4</v>
      </c>
      <c r="FF20">
        <v>0.309</v>
      </c>
      <c r="FG20">
        <v>-0.01</v>
      </c>
      <c r="FH20">
        <v>-2.198</v>
      </c>
      <c r="FI20">
        <v>-0.01</v>
      </c>
      <c r="FJ20">
        <v>434</v>
      </c>
      <c r="FK20">
        <v>13</v>
      </c>
      <c r="FL20">
        <v>0.12</v>
      </c>
      <c r="FM20">
        <v>0.01</v>
      </c>
      <c r="FN20">
        <v>-41.412052500000001</v>
      </c>
      <c r="FO20">
        <v>-0.58026979362083919</v>
      </c>
      <c r="FP20">
        <v>8.3971629100249676E-2</v>
      </c>
      <c r="FQ20">
        <v>-1</v>
      </c>
      <c r="FR20">
        <v>8.8190005000000014</v>
      </c>
      <c r="FS20">
        <v>3.0183939962455619E-2</v>
      </c>
      <c r="FT20">
        <v>5.1146157969098691E-3</v>
      </c>
      <c r="FU20">
        <v>-1</v>
      </c>
      <c r="FV20">
        <v>0</v>
      </c>
      <c r="FW20">
        <v>0</v>
      </c>
      <c r="FX20" t="s">
        <v>410</v>
      </c>
      <c r="FY20">
        <v>2.9327000000000001</v>
      </c>
      <c r="FZ20">
        <v>2.8293200000000001</v>
      </c>
      <c r="GA20">
        <v>9.9822999999999995E-2</v>
      </c>
      <c r="GB20">
        <v>0.10553899999999999</v>
      </c>
      <c r="GC20">
        <v>0.100449</v>
      </c>
      <c r="GD20">
        <v>6.2660900000000005E-2</v>
      </c>
      <c r="GE20">
        <v>23947.1</v>
      </c>
      <c r="GF20">
        <v>25391.7</v>
      </c>
      <c r="GG20">
        <v>24465.1</v>
      </c>
      <c r="GH20">
        <v>27691.1</v>
      </c>
      <c r="GI20">
        <v>29320.400000000001</v>
      </c>
      <c r="GJ20">
        <v>37807.800000000003</v>
      </c>
      <c r="GK20">
        <v>33535.599999999999</v>
      </c>
      <c r="GL20">
        <v>42579.7</v>
      </c>
      <c r="GM20">
        <v>1.796</v>
      </c>
      <c r="GN20">
        <v>1.7384500000000001</v>
      </c>
      <c r="GO20">
        <v>7.74339E-2</v>
      </c>
      <c r="GP20">
        <v>0</v>
      </c>
      <c r="GQ20">
        <v>23.7303</v>
      </c>
      <c r="GR20">
        <v>999.9</v>
      </c>
      <c r="GS20">
        <v>31.8</v>
      </c>
      <c r="GT20">
        <v>29.8</v>
      </c>
      <c r="GU20">
        <v>13.6195</v>
      </c>
      <c r="GV20">
        <v>62.020200000000003</v>
      </c>
      <c r="GW20">
        <v>25.913499999999999</v>
      </c>
      <c r="GX20">
        <v>1</v>
      </c>
      <c r="GY20">
        <v>9.5914600000000003E-2</v>
      </c>
      <c r="GZ20">
        <v>2.25488</v>
      </c>
      <c r="HA20">
        <v>20.209299999999999</v>
      </c>
      <c r="HB20">
        <v>5.2282200000000003</v>
      </c>
      <c r="HC20">
        <v>11.992000000000001</v>
      </c>
      <c r="HD20">
        <v>4.9950999999999999</v>
      </c>
      <c r="HE20">
        <v>3.2909999999999999</v>
      </c>
      <c r="HF20">
        <v>6921</v>
      </c>
      <c r="HG20">
        <v>9999</v>
      </c>
      <c r="HH20">
        <v>9999</v>
      </c>
      <c r="HI20">
        <v>134.80000000000001</v>
      </c>
      <c r="HJ20">
        <v>1.8782000000000001</v>
      </c>
      <c r="HK20">
        <v>1.8741300000000001</v>
      </c>
      <c r="HL20">
        <v>1.8705799999999999</v>
      </c>
      <c r="HM20">
        <v>1.87256</v>
      </c>
      <c r="HN20">
        <v>1.87799</v>
      </c>
      <c r="HO20">
        <v>1.8742399999999999</v>
      </c>
      <c r="HP20">
        <v>1.87205</v>
      </c>
      <c r="HQ20">
        <v>1.87096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-2.0960000000000001</v>
      </c>
      <c r="IF20">
        <v>0.34210000000000002</v>
      </c>
      <c r="IG20">
        <v>-0.73101743876918368</v>
      </c>
      <c r="IH20">
        <v>-3.8409413047910609E-3</v>
      </c>
      <c r="II20">
        <v>1.222025474305011E-6</v>
      </c>
      <c r="IJ20">
        <v>-2.7416089085140852E-10</v>
      </c>
      <c r="IK20">
        <v>-7.9921098075472471E-2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44.9</v>
      </c>
      <c r="IT20">
        <v>44.8</v>
      </c>
      <c r="IU20">
        <v>1.073</v>
      </c>
      <c r="IV20">
        <v>2.50854</v>
      </c>
      <c r="IW20">
        <v>1.4465300000000001</v>
      </c>
      <c r="IX20">
        <v>2.2973599999999998</v>
      </c>
      <c r="IY20">
        <v>1.64673</v>
      </c>
      <c r="IZ20">
        <v>2.4584999999999999</v>
      </c>
      <c r="JA20">
        <v>33.4681</v>
      </c>
      <c r="JB20">
        <v>23.947399999999998</v>
      </c>
      <c r="JC20">
        <v>18</v>
      </c>
      <c r="JD20">
        <v>361.31</v>
      </c>
      <c r="JE20">
        <v>400.89499999999998</v>
      </c>
      <c r="JF20">
        <v>21.3748</v>
      </c>
      <c r="JG20">
        <v>28.378299999999999</v>
      </c>
      <c r="JH20">
        <v>30.0001</v>
      </c>
      <c r="JI20">
        <v>28.563300000000002</v>
      </c>
      <c r="JJ20">
        <v>28.578099999999999</v>
      </c>
      <c r="JK20">
        <v>21.5061</v>
      </c>
      <c r="JL20">
        <v>28.9421</v>
      </c>
      <c r="JM20">
        <v>50.968299999999999</v>
      </c>
      <c r="JN20">
        <v>21.378599999999999</v>
      </c>
      <c r="JO20">
        <v>441.29700000000003</v>
      </c>
      <c r="JP20">
        <v>10.3079</v>
      </c>
      <c r="JQ20">
        <v>99.503299999999996</v>
      </c>
      <c r="JR20">
        <v>99.591200000000001</v>
      </c>
    </row>
    <row r="21" spans="1:278" x14ac:dyDescent="0.25">
      <c r="A21">
        <v>10</v>
      </c>
      <c r="B21">
        <v>1678988393.0999999</v>
      </c>
      <c r="C21">
        <v>1620.099999904633</v>
      </c>
      <c r="D21" t="s">
        <v>422</v>
      </c>
      <c r="E21" t="s">
        <v>423</v>
      </c>
      <c r="F21" t="s">
        <v>406</v>
      </c>
      <c r="G21">
        <v>1678988393.0999999</v>
      </c>
      <c r="H21">
        <f t="shared" si="0"/>
        <v>7.5536789050592587E-3</v>
      </c>
      <c r="I21">
        <f t="shared" si="1"/>
        <v>7.5536789050592583</v>
      </c>
      <c r="J21">
        <f t="shared" si="2"/>
        <v>31.876237058141808</v>
      </c>
      <c r="K21">
        <f t="shared" si="3"/>
        <v>399.93200000000002</v>
      </c>
      <c r="L21">
        <f t="shared" si="4"/>
        <v>302.32066438307675</v>
      </c>
      <c r="M21">
        <f t="shared" si="5"/>
        <v>29.757806972702074</v>
      </c>
      <c r="N21">
        <f t="shared" si="6"/>
        <v>39.365814713633199</v>
      </c>
      <c r="O21">
        <f t="shared" si="7"/>
        <v>0.62340807373135754</v>
      </c>
      <c r="P21">
        <f t="shared" si="8"/>
        <v>2.9003198691118017</v>
      </c>
      <c r="Q21">
        <f t="shared" si="9"/>
        <v>0.55742442425158301</v>
      </c>
      <c r="R21">
        <f t="shared" si="10"/>
        <v>0.35373486499698636</v>
      </c>
      <c r="S21">
        <f t="shared" si="11"/>
        <v>289.58721892378981</v>
      </c>
      <c r="T21">
        <f t="shared" si="12"/>
        <v>25.258022915964013</v>
      </c>
      <c r="U21">
        <f t="shared" si="13"/>
        <v>25.0124</v>
      </c>
      <c r="V21">
        <f t="shared" si="14"/>
        <v>3.1820290110676335</v>
      </c>
      <c r="W21">
        <f t="shared" si="15"/>
        <v>57.409109584107057</v>
      </c>
      <c r="X21">
        <f t="shared" si="16"/>
        <v>1.8824980406624998</v>
      </c>
      <c r="Y21">
        <f t="shared" si="17"/>
        <v>3.2790929075542468</v>
      </c>
      <c r="Z21">
        <f t="shared" si="18"/>
        <v>1.2995309704051337</v>
      </c>
      <c r="AA21">
        <f t="shared" si="19"/>
        <v>-333.11723971311329</v>
      </c>
      <c r="AB21">
        <f t="shared" si="20"/>
        <v>78.962832615695362</v>
      </c>
      <c r="AC21">
        <f t="shared" si="21"/>
        <v>5.7742393964899144</v>
      </c>
      <c r="AD21">
        <f t="shared" si="22"/>
        <v>41.207051222861793</v>
      </c>
      <c r="AE21">
        <v>101</v>
      </c>
      <c r="AF21">
        <v>20</v>
      </c>
      <c r="AG21">
        <f t="shared" si="23"/>
        <v>1</v>
      </c>
      <c r="AH21">
        <f t="shared" si="24"/>
        <v>0</v>
      </c>
      <c r="AI21">
        <f t="shared" si="25"/>
        <v>52259.058566870139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1513.2938999605128</v>
      </c>
      <c r="AW21">
        <f t="shared" si="29"/>
        <v>31.876237058141808</v>
      </c>
      <c r="AX21" t="e">
        <f t="shared" si="30"/>
        <v>#DIV/0!</v>
      </c>
      <c r="AY21">
        <f t="shared" si="31"/>
        <v>2.1064141644246085E-2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1800.13</v>
      </c>
      <c r="CU21">
        <f t="shared" si="43"/>
        <v>1513.2938999605128</v>
      </c>
      <c r="CV21">
        <f t="shared" si="44"/>
        <v>0.84065811911390442</v>
      </c>
      <c r="CW21">
        <f t="shared" si="45"/>
        <v>0.1608701698898356</v>
      </c>
      <c r="CX21">
        <v>6</v>
      </c>
      <c r="CY21">
        <v>0.5</v>
      </c>
      <c r="CZ21" t="s">
        <v>408</v>
      </c>
      <c r="DA21">
        <v>2</v>
      </c>
      <c r="DB21">
        <v>1678988393.0999999</v>
      </c>
      <c r="DC21">
        <v>399.93200000000002</v>
      </c>
      <c r="DD21">
        <v>441.798</v>
      </c>
      <c r="DE21">
        <v>19.125</v>
      </c>
      <c r="DF21">
        <v>10.2362</v>
      </c>
      <c r="DG21">
        <v>402.02800000000002</v>
      </c>
      <c r="DH21">
        <v>18.785399999999999</v>
      </c>
      <c r="DI21">
        <v>500.12700000000001</v>
      </c>
      <c r="DJ21">
        <v>98.331299999999999</v>
      </c>
      <c r="DK21">
        <v>9.9970100000000006E-2</v>
      </c>
      <c r="DL21">
        <v>25.517399999999999</v>
      </c>
      <c r="DM21">
        <v>25.0124</v>
      </c>
      <c r="DN21">
        <v>999.9</v>
      </c>
      <c r="DO21">
        <v>0</v>
      </c>
      <c r="DP21">
        <v>0</v>
      </c>
      <c r="DQ21">
        <v>10001.200000000001</v>
      </c>
      <c r="DR21">
        <v>0</v>
      </c>
      <c r="DS21">
        <v>1.8156100000000001E-3</v>
      </c>
      <c r="DT21">
        <v>-41.865499999999997</v>
      </c>
      <c r="DU21">
        <v>407.73</v>
      </c>
      <c r="DV21">
        <v>446.36700000000002</v>
      </c>
      <c r="DW21">
        <v>8.8887300000000007</v>
      </c>
      <c r="DX21">
        <v>441.798</v>
      </c>
      <c r="DY21">
        <v>10.2362</v>
      </c>
      <c r="DZ21">
        <v>1.8805799999999999</v>
      </c>
      <c r="EA21">
        <v>1.00654</v>
      </c>
      <c r="EB21">
        <v>16.473199999999999</v>
      </c>
      <c r="EC21">
        <v>7.0114400000000003</v>
      </c>
      <c r="ED21">
        <v>1800.13</v>
      </c>
      <c r="EE21">
        <v>0.97799999999999998</v>
      </c>
      <c r="EF21">
        <v>2.1999999999999999E-2</v>
      </c>
      <c r="EG21">
        <v>0</v>
      </c>
      <c r="EH21">
        <v>1035.4000000000001</v>
      </c>
      <c r="EI21">
        <v>5.0000600000000004</v>
      </c>
      <c r="EJ21">
        <v>17131.099999999999</v>
      </c>
      <c r="EK21">
        <v>16015</v>
      </c>
      <c r="EL21">
        <v>45.75</v>
      </c>
      <c r="EM21">
        <v>47.061999999999998</v>
      </c>
      <c r="EN21">
        <v>46.436999999999998</v>
      </c>
      <c r="EO21">
        <v>46.311999999999998</v>
      </c>
      <c r="EP21">
        <v>47.25</v>
      </c>
      <c r="EQ21">
        <v>1755.64</v>
      </c>
      <c r="ER21">
        <v>39.49</v>
      </c>
      <c r="ES21">
        <v>0</v>
      </c>
      <c r="ET21">
        <v>1678988393.5999999</v>
      </c>
      <c r="EU21">
        <v>0</v>
      </c>
      <c r="EV21">
        <v>1035.4752000000001</v>
      </c>
      <c r="EW21">
        <v>-0.56153846380526906</v>
      </c>
      <c r="EX21">
        <v>-11.43076934090656</v>
      </c>
      <c r="EY21">
        <v>17130.740000000002</v>
      </c>
      <c r="EZ21">
        <v>15</v>
      </c>
      <c r="FA21">
        <v>1678985527.0999999</v>
      </c>
      <c r="FB21" t="s">
        <v>409</v>
      </c>
      <c r="FC21">
        <v>1678985518.5999999</v>
      </c>
      <c r="FD21">
        <v>1678985527.0999999</v>
      </c>
      <c r="FE21">
        <v>4</v>
      </c>
      <c r="FF21">
        <v>0.309</v>
      </c>
      <c r="FG21">
        <v>-0.01</v>
      </c>
      <c r="FH21">
        <v>-2.198</v>
      </c>
      <c r="FI21">
        <v>-0.01</v>
      </c>
      <c r="FJ21">
        <v>434</v>
      </c>
      <c r="FK21">
        <v>13</v>
      </c>
      <c r="FL21">
        <v>0.12</v>
      </c>
      <c r="FM21">
        <v>0.01</v>
      </c>
      <c r="FN21">
        <v>-41.773482926829267</v>
      </c>
      <c r="FO21">
        <v>-0.33727108013929319</v>
      </c>
      <c r="FP21">
        <v>5.4063043156448873E-2</v>
      </c>
      <c r="FQ21">
        <v>-1</v>
      </c>
      <c r="FR21">
        <v>8.8910407317073172</v>
      </c>
      <c r="FS21">
        <v>6.2195958188156819E-2</v>
      </c>
      <c r="FT21">
        <v>1.6702184082422911E-2</v>
      </c>
      <c r="FU21">
        <v>-1</v>
      </c>
      <c r="FV21">
        <v>0</v>
      </c>
      <c r="FW21">
        <v>0</v>
      </c>
      <c r="FX21" t="s">
        <v>410</v>
      </c>
      <c r="FY21">
        <v>2.9325299999999999</v>
      </c>
      <c r="FZ21">
        <v>2.8290000000000002</v>
      </c>
      <c r="GA21">
        <v>9.9783700000000003E-2</v>
      </c>
      <c r="GB21">
        <v>0.10559399999999999</v>
      </c>
      <c r="GC21">
        <v>0.1003</v>
      </c>
      <c r="GD21">
        <v>6.2153199999999999E-2</v>
      </c>
      <c r="GE21">
        <v>23946.9</v>
      </c>
      <c r="GF21">
        <v>25387.3</v>
      </c>
      <c r="GG21">
        <v>24464</v>
      </c>
      <c r="GH21">
        <v>27688.1</v>
      </c>
      <c r="GI21">
        <v>29324.799999999999</v>
      </c>
      <c r="GJ21">
        <v>37824.9</v>
      </c>
      <c r="GK21">
        <v>33534.699999999997</v>
      </c>
      <c r="GL21">
        <v>42575.9</v>
      </c>
      <c r="GM21">
        <v>1.79562</v>
      </c>
      <c r="GN21">
        <v>1.7376499999999999</v>
      </c>
      <c r="GO21">
        <v>7.5235999999999997E-2</v>
      </c>
      <c r="GP21">
        <v>0</v>
      </c>
      <c r="GQ21">
        <v>23.776800000000001</v>
      </c>
      <c r="GR21">
        <v>999.9</v>
      </c>
      <c r="GS21">
        <v>31.7</v>
      </c>
      <c r="GT21">
        <v>29.8</v>
      </c>
      <c r="GU21">
        <v>13.5776</v>
      </c>
      <c r="GV21">
        <v>62.110300000000002</v>
      </c>
      <c r="GW21">
        <v>25.8734</v>
      </c>
      <c r="GX21">
        <v>1</v>
      </c>
      <c r="GY21">
        <v>0.100767</v>
      </c>
      <c r="GZ21">
        <v>2.42381</v>
      </c>
      <c r="HA21">
        <v>20.207599999999999</v>
      </c>
      <c r="HB21">
        <v>5.2286700000000002</v>
      </c>
      <c r="HC21">
        <v>11.992000000000001</v>
      </c>
      <c r="HD21">
        <v>4.9951999999999996</v>
      </c>
      <c r="HE21">
        <v>3.2909999999999999</v>
      </c>
      <c r="HF21">
        <v>6924.5</v>
      </c>
      <c r="HG21">
        <v>9999</v>
      </c>
      <c r="HH21">
        <v>9999</v>
      </c>
      <c r="HI21">
        <v>134.80000000000001</v>
      </c>
      <c r="HJ21">
        <v>1.8782000000000001</v>
      </c>
      <c r="HK21">
        <v>1.87412</v>
      </c>
      <c r="HL21">
        <v>1.87059</v>
      </c>
      <c r="HM21">
        <v>1.87256</v>
      </c>
      <c r="HN21">
        <v>1.8779600000000001</v>
      </c>
      <c r="HO21">
        <v>1.87425</v>
      </c>
      <c r="HP21">
        <v>1.8720600000000001</v>
      </c>
      <c r="HQ21">
        <v>1.8709100000000001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-2.0960000000000001</v>
      </c>
      <c r="IF21">
        <v>0.33960000000000001</v>
      </c>
      <c r="IG21">
        <v>-0.73101743876918368</v>
      </c>
      <c r="IH21">
        <v>-3.8409413047910609E-3</v>
      </c>
      <c r="II21">
        <v>1.222025474305011E-6</v>
      </c>
      <c r="IJ21">
        <v>-2.7416089085140852E-10</v>
      </c>
      <c r="IK21">
        <v>-7.9921098075472471E-2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47.9</v>
      </c>
      <c r="IT21">
        <v>47.8</v>
      </c>
      <c r="IU21">
        <v>1.07422</v>
      </c>
      <c r="IV21">
        <v>2.5122100000000001</v>
      </c>
      <c r="IW21">
        <v>1.4477500000000001</v>
      </c>
      <c r="IX21">
        <v>2.2973599999999998</v>
      </c>
      <c r="IY21">
        <v>1.64673</v>
      </c>
      <c r="IZ21">
        <v>2.34253</v>
      </c>
      <c r="JA21">
        <v>33.512999999999998</v>
      </c>
      <c r="JB21">
        <v>23.947399999999998</v>
      </c>
      <c r="JC21">
        <v>18</v>
      </c>
      <c r="JD21">
        <v>361.35399999999998</v>
      </c>
      <c r="JE21">
        <v>400.69299999999998</v>
      </c>
      <c r="JF21">
        <v>21.338200000000001</v>
      </c>
      <c r="JG21">
        <v>28.4268</v>
      </c>
      <c r="JH21">
        <v>30.0001</v>
      </c>
      <c r="JI21">
        <v>28.602399999999999</v>
      </c>
      <c r="JJ21">
        <v>28.616900000000001</v>
      </c>
      <c r="JK21">
        <v>21.523099999999999</v>
      </c>
      <c r="JL21">
        <v>29.511399999999998</v>
      </c>
      <c r="JM21">
        <v>50.598100000000002</v>
      </c>
      <c r="JN21">
        <v>21.3353</v>
      </c>
      <c r="JO21">
        <v>441.78399999999999</v>
      </c>
      <c r="JP21">
        <v>10.2674</v>
      </c>
      <c r="JQ21">
        <v>99.499899999999997</v>
      </c>
      <c r="JR21">
        <v>99.581599999999995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2023-03-16T17:40:25Z</dcterms:created>
  <dcterms:modified xsi:type="dcterms:W3CDTF">2023-03-16T23:55:00Z</dcterms:modified>
</cp:coreProperties>
</file>