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S21" i="1" s="1"/>
  <c r="CV21" i="1"/>
  <c r="CT21" i="1"/>
  <c r="BI21" i="1"/>
  <c r="BH21" i="1"/>
  <c r="AZ21" i="1"/>
  <c r="AT21" i="1"/>
  <c r="AN21" i="1"/>
  <c r="BA21" i="1" s="1"/>
  <c r="BD21" i="1" s="1"/>
  <c r="AI21" i="1"/>
  <c r="AG21" i="1" s="1"/>
  <c r="K21" i="1" s="1"/>
  <c r="Y21" i="1"/>
  <c r="X21" i="1"/>
  <c r="W21" i="1" s="1"/>
  <c r="P21" i="1"/>
  <c r="CW20" i="1"/>
  <c r="S20" i="1" s="1"/>
  <c r="CV20" i="1"/>
  <c r="CT20" i="1"/>
  <c r="CU20" i="1" s="1"/>
  <c r="AV20" i="1" s="1"/>
  <c r="AX20" i="1" s="1"/>
  <c r="BI20" i="1"/>
  <c r="BH20" i="1"/>
  <c r="AZ20" i="1"/>
  <c r="AT20" i="1"/>
  <c r="AN20" i="1"/>
  <c r="BA20" i="1" s="1"/>
  <c r="BD20" i="1" s="1"/>
  <c r="AI20" i="1"/>
  <c r="AG20" i="1"/>
  <c r="I20" i="1" s="1"/>
  <c r="H20" i="1" s="1"/>
  <c r="Y20" i="1"/>
  <c r="X20" i="1"/>
  <c r="W20" i="1"/>
  <c r="P20" i="1"/>
  <c r="K20" i="1"/>
  <c r="CW19" i="1"/>
  <c r="CV19" i="1"/>
  <c r="CT19" i="1"/>
  <c r="CU19" i="1" s="1"/>
  <c r="AV19" i="1" s="1"/>
  <c r="BI19" i="1"/>
  <c r="BH19" i="1"/>
  <c r="AZ19" i="1"/>
  <c r="AT19" i="1"/>
  <c r="AN19" i="1"/>
  <c r="BA19" i="1" s="1"/>
  <c r="BD19" i="1" s="1"/>
  <c r="AI19" i="1"/>
  <c r="AG19" i="1" s="1"/>
  <c r="Y19" i="1"/>
  <c r="X19" i="1"/>
  <c r="W19" i="1" s="1"/>
  <c r="P19" i="1"/>
  <c r="CW18" i="1"/>
  <c r="CV18" i="1"/>
  <c r="CT18" i="1"/>
  <c r="CU18" i="1" s="1"/>
  <c r="AV18" i="1" s="1"/>
  <c r="AX18" i="1" s="1"/>
  <c r="BI18" i="1"/>
  <c r="BH18" i="1"/>
  <c r="AZ18" i="1"/>
  <c r="AT18" i="1"/>
  <c r="AN18" i="1"/>
  <c r="BA18" i="1" s="1"/>
  <c r="BD18" i="1" s="1"/>
  <c r="AI18" i="1"/>
  <c r="AG18" i="1" s="1"/>
  <c r="Y18" i="1"/>
  <c r="X18" i="1"/>
  <c r="P18" i="1"/>
  <c r="CW17" i="1"/>
  <c r="CV17" i="1"/>
  <c r="CT17" i="1"/>
  <c r="CU17" i="1" s="1"/>
  <c r="AV17" i="1" s="1"/>
  <c r="AX17" i="1" s="1"/>
  <c r="BI17" i="1"/>
  <c r="BH17" i="1"/>
  <c r="AZ17" i="1"/>
  <c r="AT17" i="1"/>
  <c r="AN17" i="1"/>
  <c r="BA17" i="1" s="1"/>
  <c r="BD17" i="1" s="1"/>
  <c r="AI17" i="1"/>
  <c r="AG17" i="1" s="1"/>
  <c r="K17" i="1" s="1"/>
  <c r="Y17" i="1"/>
  <c r="X17" i="1"/>
  <c r="W17" i="1" s="1"/>
  <c r="P17" i="1"/>
  <c r="N20" i="1" l="1"/>
  <c r="S19" i="1"/>
  <c r="W18" i="1"/>
  <c r="CU21" i="1"/>
  <c r="AV21" i="1" s="1"/>
  <c r="AX21" i="1" s="1"/>
  <c r="AX19" i="1"/>
  <c r="J20" i="1"/>
  <c r="AW20" i="1" s="1"/>
  <c r="AY20" i="1" s="1"/>
  <c r="AA20" i="1"/>
  <c r="BE20" i="1"/>
  <c r="BG20" i="1"/>
  <c r="BF20" i="1"/>
  <c r="BJ20" i="1" s="1"/>
  <c r="BK20" i="1" s="1"/>
  <c r="T20" i="1"/>
  <c r="U20" i="1" s="1"/>
  <c r="Q20" i="1" s="1"/>
  <c r="O20" i="1" s="1"/>
  <c r="R20" i="1" s="1"/>
  <c r="L20" i="1" s="1"/>
  <c r="M20" i="1" s="1"/>
  <c r="BE19" i="1"/>
  <c r="BG19" i="1"/>
  <c r="BF19" i="1"/>
  <c r="BJ19" i="1" s="1"/>
  <c r="BK19" i="1" s="1"/>
  <c r="BG21" i="1"/>
  <c r="BF21" i="1"/>
  <c r="BJ21" i="1" s="1"/>
  <c r="BK21" i="1" s="1"/>
  <c r="BE21" i="1"/>
  <c r="BG18" i="1"/>
  <c r="BF18" i="1"/>
  <c r="BJ18" i="1" s="1"/>
  <c r="BK18" i="1" s="1"/>
  <c r="BE18" i="1"/>
  <c r="I19" i="1"/>
  <c r="H19" i="1" s="1"/>
  <c r="K19" i="1"/>
  <c r="AH19" i="1"/>
  <c r="N19" i="1"/>
  <c r="J19" i="1"/>
  <c r="AW19" i="1" s="1"/>
  <c r="AY19" i="1" s="1"/>
  <c r="BG17" i="1"/>
  <c r="BF17" i="1"/>
  <c r="BJ17" i="1" s="1"/>
  <c r="BK17" i="1" s="1"/>
  <c r="BE17" i="1"/>
  <c r="N18" i="1"/>
  <c r="K18" i="1"/>
  <c r="I18" i="1"/>
  <c r="H18" i="1" s="1"/>
  <c r="J18" i="1"/>
  <c r="AW18" i="1" s="1"/>
  <c r="AY18" i="1" s="1"/>
  <c r="AH18" i="1"/>
  <c r="N17" i="1"/>
  <c r="N21" i="1"/>
  <c r="AH17" i="1"/>
  <c r="AH21" i="1"/>
  <c r="I17" i="1"/>
  <c r="H17" i="1" s="1"/>
  <c r="S18" i="1"/>
  <c r="I21" i="1"/>
  <c r="H21" i="1" s="1"/>
  <c r="J17" i="1"/>
  <c r="AW17" i="1" s="1"/>
  <c r="AY17" i="1" s="1"/>
  <c r="AH20" i="1"/>
  <c r="J21" i="1"/>
  <c r="AW21" i="1" s="1"/>
  <c r="AY21" i="1" s="1"/>
  <c r="S17" i="1"/>
  <c r="T18" i="1" l="1"/>
  <c r="U18" i="1" s="1"/>
  <c r="AA21" i="1"/>
  <c r="AA19" i="1"/>
  <c r="AB20" i="1"/>
  <c r="AA17" i="1"/>
  <c r="T17" i="1"/>
  <c r="U17" i="1" s="1"/>
  <c r="T21" i="1"/>
  <c r="U21" i="1" s="1"/>
  <c r="Q21" i="1" s="1"/>
  <c r="O21" i="1" s="1"/>
  <c r="R21" i="1" s="1"/>
  <c r="L21" i="1" s="1"/>
  <c r="M21" i="1" s="1"/>
  <c r="V20" i="1"/>
  <c r="Z20" i="1" s="1"/>
  <c r="AC20" i="1"/>
  <c r="T19" i="1"/>
  <c r="U19" i="1" s="1"/>
  <c r="Q19" i="1" s="1"/>
  <c r="O19" i="1" s="1"/>
  <c r="R19" i="1" s="1"/>
  <c r="L19" i="1" s="1"/>
  <c r="M19" i="1" s="1"/>
  <c r="AA18" i="1"/>
  <c r="AD20" i="1" l="1"/>
  <c r="AC17" i="1"/>
  <c r="V17" i="1"/>
  <c r="Z17" i="1" s="1"/>
  <c r="AB17" i="1"/>
  <c r="V18" i="1"/>
  <c r="Z18" i="1" s="1"/>
  <c r="AC18" i="1"/>
  <c r="AB18" i="1"/>
  <c r="Q17" i="1"/>
  <c r="O17" i="1" s="1"/>
  <c r="R17" i="1" s="1"/>
  <c r="L17" i="1" s="1"/>
  <c r="M17" i="1" s="1"/>
  <c r="AC21" i="1"/>
  <c r="V21" i="1"/>
  <c r="Z21" i="1" s="1"/>
  <c r="AB21" i="1"/>
  <c r="Q18" i="1"/>
  <c r="O18" i="1" s="1"/>
  <c r="R18" i="1" s="1"/>
  <c r="L18" i="1" s="1"/>
  <c r="M18" i="1" s="1"/>
  <c r="V19" i="1"/>
  <c r="Z19" i="1" s="1"/>
  <c r="AC19" i="1"/>
  <c r="AB19" i="1"/>
  <c r="AD19" i="1" l="1"/>
  <c r="AD18" i="1"/>
  <c r="AD21" i="1"/>
  <c r="AD17" i="1"/>
</calcChain>
</file>

<file path=xl/sharedStrings.xml><?xml version="1.0" encoding="utf-8"?>
<sst xmlns="http://schemas.openxmlformats.org/spreadsheetml/2006/main" count="915" uniqueCount="424">
  <si>
    <t>File opened</t>
  </si>
  <si>
    <t>2023-03-16 15:43:45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</si>
  <si>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</si>
  <si>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</si>
  <si>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</si>
  <si>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</si>
  <si>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</si>
  <si>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</si>
  <si>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</si>
  <si>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</si>
  <si>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</si>
  <si>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</si>
  <si>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</si>
  <si>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</si>
  <si>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</si>
  <si>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</si>
  <si>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</si>
  <si>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</si>
  <si>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</si>
  <si>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</si>
  <si>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</si>
  <si>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</si>
  <si>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</si>
  <si>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</si>
  <si>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</si>
  <si>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</si>
  <si>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</si>
  <si>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15:43:45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</si>
  <si>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</si>
  <si>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</si>
  <si>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</si>
  <si>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</si>
  <si>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</si>
  <si>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</si>
  <si>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</si>
  <si>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</si>
  <si>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</si>
  <si>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</si>
  <si>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</si>
  <si>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</si>
  <si>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</si>
  <si>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</si>
  <si>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</si>
  <si>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</si>
  <si>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</si>
  <si>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</si>
  <si>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</si>
  <si>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</si>
  <si>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</si>
  <si>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</si>
  <si>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</si>
  <si>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</si>
  <si>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</si>
  <si>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</si>
  <si>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</si>
  <si>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</si>
  <si>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</si>
  <si>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</si>
  <si>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</si>
  <si>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</si>
  <si>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</si>
  <si>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</si>
  <si>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</si>
  <si>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</si>
  <si>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</si>
  <si>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</si>
  <si>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</si>
  <si>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</si>
  <si>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</si>
  <si>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</si>
  <si>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</si>
  <si>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</si>
  <si>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</si>
  <si>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</si>
  <si>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</si>
  <si>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</si>
  <si>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</si>
  <si>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</si>
  <si>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</si>
  <si>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</si>
  <si>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</si>
  <si>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-0.0831964 81.8729 362.892 599.356 841.233 1026.44 1217.25 1359.84</t>
  </si>
  <si>
    <t>Fs_true</t>
  </si>
  <si>
    <t>0.382363 100.695 400.712 600.957 800.18 1000.67 1200.22 1400.47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</si>
  <si>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</si>
  <si>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</si>
  <si>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</si>
  <si>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</si>
  <si>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</si>
  <si>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</si>
  <si>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</si>
  <si>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</si>
  <si>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</si>
  <si>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</si>
  <si>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</si>
  <si>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</si>
  <si>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</si>
  <si>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</si>
  <si>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</si>
  <si>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</si>
  <si>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</si>
  <si>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</si>
  <si>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</si>
  <si>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</si>
  <si>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</si>
  <si>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</si>
  <si>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</si>
  <si>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</si>
  <si>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</si>
  <si>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</si>
  <si>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</si>
  <si>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</si>
  <si>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</si>
  <si>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</si>
  <si>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</si>
  <si>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</si>
  <si>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</si>
  <si>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</si>
  <si>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</si>
  <si>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</si>
  <si>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</si>
  <si>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</si>
  <si>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</si>
  <si>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</si>
  <si>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</si>
  <si>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</si>
  <si>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</si>
  <si>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</si>
  <si>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</si>
  <si>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</si>
  <si>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</si>
  <si>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</si>
  <si>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</si>
  <si>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</si>
  <si>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</si>
  <si>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</si>
  <si>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</si>
  <si>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</si>
  <si>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</si>
  <si>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</si>
  <si>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</si>
  <si>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</si>
  <si>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</si>
  <si>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</si>
  <si>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</si>
  <si>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</si>
  <si>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</si>
  <si>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</si>
  <si>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</si>
  <si>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</si>
  <si>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</si>
  <si>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</si>
  <si>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</si>
  <si>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</si>
  <si>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</si>
  <si>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</si>
  <si>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</si>
  <si>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</si>
  <si>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</si>
  <si>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</si>
  <si>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</si>
  <si>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</si>
  <si>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</si>
  <si>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</si>
  <si>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</si>
  <si>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</si>
  <si>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</si>
  <si>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</si>
  <si>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</si>
  <si>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</si>
  <si>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</si>
  <si>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</si>
  <si>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</si>
  <si>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</si>
  <si>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</si>
  <si>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</si>
  <si>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</si>
  <si>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</si>
  <si>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</si>
  <si>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</si>
  <si>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</si>
  <si>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</si>
  <si>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</si>
  <si>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</si>
  <si>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</si>
  <si>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</si>
  <si>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</si>
  <si>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</si>
  <si>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</si>
  <si>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</si>
  <si>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</si>
  <si>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</si>
  <si>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</si>
  <si>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</si>
  <si>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</si>
  <si>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</si>
  <si>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</si>
  <si>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</si>
  <si>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</si>
  <si>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</si>
  <si>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</si>
  <si>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</si>
  <si>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</si>
  <si>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</si>
  <si>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</si>
  <si>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</si>
  <si>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</si>
  <si>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</si>
  <si>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</si>
  <si>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</si>
  <si>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</si>
  <si>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</si>
  <si>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</si>
  <si>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</si>
  <si>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</si>
  <si>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</si>
  <si>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</si>
  <si>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</si>
  <si>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</si>
  <si>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</si>
  <si>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</si>
  <si>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</si>
  <si>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</si>
  <si>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</si>
  <si>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</si>
  <si>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</si>
  <si>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</si>
  <si>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</si>
  <si>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</si>
  <si>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</si>
  <si>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</si>
  <si>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</si>
  <si>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</si>
  <si>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</si>
  <si>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</si>
  <si>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</si>
  <si>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</si>
  <si>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</si>
  <si>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</si>
  <si>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</si>
  <si>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</si>
  <si>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</si>
  <si>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</si>
  <si>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</si>
  <si>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</si>
  <si>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</si>
  <si>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</si>
  <si>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</si>
  <si>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</si>
  <si>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</si>
  <si>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</si>
  <si>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</si>
  <si>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</si>
  <si>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</si>
  <si>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</si>
  <si>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</si>
  <si>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</si>
  <si>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</si>
  <si>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</si>
  <si>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</si>
  <si>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</si>
  <si>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</si>
  <si>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</si>
  <si>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</si>
  <si>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</si>
  <si>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</si>
  <si>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</si>
  <si>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</si>
  <si>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</si>
  <si>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</si>
  <si>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</si>
  <si>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</si>
  <si>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</si>
  <si>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</si>
  <si>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</si>
  <si>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</si>
  <si>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</si>
  <si>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</si>
  <si>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</si>
  <si>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</si>
  <si>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</si>
  <si>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</si>
  <si>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</si>
  <si>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</si>
  <si>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</si>
  <si>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</si>
  <si>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</si>
  <si>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</si>
  <si>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</si>
  <si>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</si>
  <si>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</si>
  <si>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</si>
  <si>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</si>
  <si>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</si>
  <si>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</si>
  <si>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</si>
  <si>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</si>
  <si>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</si>
  <si>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</si>
  <si>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</si>
  <si>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</si>
  <si>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</si>
  <si>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</si>
  <si>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</si>
  <si>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</si>
  <si>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</si>
  <si>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</si>
  <si>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</si>
  <si>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</si>
  <si>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</si>
  <si>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</si>
  <si>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</si>
  <si>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</si>
  <si>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</si>
  <si>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</si>
  <si>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</si>
  <si>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</si>
  <si>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</si>
  <si>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</si>
  <si>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</si>
  <si>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</si>
  <si>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</si>
  <si>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</si>
  <si>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</si>
  <si>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</si>
  <si>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</si>
  <si>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</si>
  <si>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</si>
  <si>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</si>
  <si>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</si>
  <si>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</si>
  <si>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</si>
  <si>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</si>
  <si>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</si>
  <si>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</si>
  <si>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</si>
  <si>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</si>
  <si>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</si>
  <si>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</si>
  <si>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</si>
  <si>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</si>
  <si>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</si>
  <si>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</si>
  <si>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</si>
  <si>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</si>
  <si>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</si>
  <si>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</si>
  <si>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</si>
  <si>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</si>
  <si>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</si>
  <si>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</si>
  <si>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</si>
  <si>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</si>
  <si>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</si>
  <si>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</si>
  <si>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</si>
  <si>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</si>
  <si>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</si>
  <si>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</si>
  <si>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</si>
  <si>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</si>
  <si>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</si>
  <si>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</si>
  <si>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</si>
  <si>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</si>
  <si>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</si>
  <si>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</si>
  <si>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</si>
  <si>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</si>
  <si>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</si>
  <si>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</si>
  <si>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</si>
  <si>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</si>
  <si>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</si>
  <si>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</si>
  <si>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</si>
  <si>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</si>
  <si>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</si>
  <si>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</si>
  <si>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</si>
  <si>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</si>
  <si>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</si>
  <si>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</si>
  <si>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</si>
  <si>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</si>
  <si>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</si>
  <si>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</si>
  <si>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</si>
  <si>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</si>
  <si>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</si>
  <si>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</si>
  <si>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</si>
  <si>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</si>
  <si>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</si>
  <si>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</si>
  <si>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</si>
  <si>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</si>
  <si>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</si>
  <si>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</si>
  <si>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</si>
  <si>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</si>
  <si>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</si>
  <si>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</si>
  <si>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</si>
  <si>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</si>
  <si>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</si>
  <si>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</si>
  <si>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</si>
  <si>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</si>
  <si>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15:45:11</t>
  </si>
  <si>
    <t>0/0</t>
  </si>
  <si>
    <t>00000000</t>
  </si>
  <si>
    <t>iiiiiiii</t>
  </si>
  <si>
    <t>off</t>
  </si>
  <si>
    <t>20230316 16:18:52</t>
  </si>
  <si>
    <t>16:18:52</t>
  </si>
  <si>
    <t>20230316 16:21:52</t>
  </si>
  <si>
    <t>16:21:52</t>
  </si>
  <si>
    <t>20230316 16:24:52</t>
  </si>
  <si>
    <t>16:24:52</t>
  </si>
  <si>
    <t>20230316 16:27:52</t>
  </si>
  <si>
    <t>16:27:52</t>
  </si>
  <si>
    <t>20230316 16:30:52</t>
  </si>
  <si>
    <t>16:30:52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</si>
</sst>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2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7</v>
      </c>
      <c r="B17">
        <v>1679001532.5</v>
      </c>
      <c r="C17">
        <v>1080</v>
      </c>
      <c r="D17" t="s">
        <v>414</v>
      </c>
      <c r="E17" t="s">
        <v>415</v>
      </c>
      <c r="F17" t="s">
        <v>406</v>
      </c>
      <c r="G17">
        <v>1679001532.5</v>
      </c>
      <c r="H17">
        <f t="shared" ref="H17:H21" si="0">(I17)/1000</f>
        <v>5.3292530729542311E-3</v>
      </c>
      <c r="I17">
        <f t="shared" ref="I17:I21" si="1">1000*DI17*AG17*(DE17-DF17)/(100*CX17*(1000-AG17*DE17))</f>
        <v>5.3292530729542316</v>
      </c>
      <c r="J17">
        <f t="shared" ref="J17:J21" si="2">DI17*AG17*(DD17-DC17*(1000-AG17*DF17)/(1000-AG17*DE17))/(100*CX17)</f>
        <v>28.369543856839332</v>
      </c>
      <c r="K17">
        <f t="shared" ref="K17:K21" si="3">DC17 - IF(AG17&gt;1, J17*CX17*100/(AI17*DQ17), 0)</f>
        <v>400.64400000000001</v>
      </c>
      <c r="L17">
        <f t="shared" ref="L17:L21" si="4">((R17-H17/2)*K17-J17)/(R17+H17/2)</f>
        <v>278.58758442872931</v>
      </c>
      <c r="M17">
        <f t="shared" ref="M17:M21" si="5">L17*(DJ17+DK17)/1000</f>
        <v>27.305792927427497</v>
      </c>
      <c r="N17">
        <f t="shared" ref="N17:N21" si="6">(DC17 - IF(AG17&gt;1, J17*CX17*100/(AI17*DQ17), 0))*(DJ17+DK17)/1000</f>
        <v>39.2691660112908</v>
      </c>
      <c r="O17">
        <f t="shared" ref="O17:O21" si="7">2/((1/Q17-1/P17)+SIGN(Q17)*SQRT((1/Q17-1/P17)*(1/Q17-1/P17) + 4*CY17/((CY17+1)*(CY17+1))*(2*1/Q17*1/P17-1/P17*1/P17)))</f>
        <v>0.42295982395622944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2.8953296623069784</v>
      </c>
      <c r="Q17">
        <f t="shared" ref="Q17:Q21" si="9">H17*(1000-(1000*0.61365*EXP(17.502*U17/(240.97+U17))/(DJ17+DK17)+DE17)/2)/(1000*0.61365*EXP(17.502*U17/(240.97+U17))/(DJ17+DK17)-DE17)</f>
        <v>0.39138930963611118</v>
      </c>
      <c r="R17">
        <f t="shared" ref="R17:R21" si="10">1/((CY17+1)/(O17/1.6)+1/(P17/1.37)) + CY17/((CY17+1)/(O17/1.6) + CY17/(P17/1.37))</f>
        <v>0.24725814058908901</v>
      </c>
      <c r="S17">
        <f t="shared" ref="S17:S21" si="11">(CT17*CW17)</f>
        <v>289.59461992381119</v>
      </c>
      <c r="T17">
        <f t="shared" ref="T17:T21" si="12">(DL17+(S17+2*0.95*0.0000000567*(((DL17+$B$7)+273)^4-(DL17+273)^4)-44100*H17)/(1.84*29.3*P17+8*0.95*0.0000000567*(DL17+273)^3))</f>
        <v>25.660749797706945</v>
      </c>
      <c r="U17">
        <f t="shared" ref="U17:U21" si="13">($C$7*DM17+$D$7*DN17+$E$7*T17)</f>
        <v>24.996300000000002</v>
      </c>
      <c r="V17">
        <f t="shared" ref="V17:V21" si="14">0.61365*EXP(17.502*U17/(240.97+U17))</f>
        <v>3.178976250474264</v>
      </c>
      <c r="W17">
        <f t="shared" ref="W17:W21" si="15">(X17/Y17*100)</f>
        <v>57.921173713287402</v>
      </c>
      <c r="X17">
        <f t="shared" ref="X17:X21" si="16">DE17*(DJ17+DK17)/1000</f>
        <v>1.8788124509640201</v>
      </c>
      <c r="Y17">
        <f t="shared" ref="Y17:Y21" si="17">0.61365*EXP(17.502*DL17/(240.97+DL17))</f>
        <v>3.243740294808652</v>
      </c>
      <c r="Z17">
        <f t="shared" ref="Z17:Z21" si="18">(V17-DE17*(DJ17+DK17)/1000)</f>
        <v>1.300163799510244</v>
      </c>
      <c r="AA17">
        <f t="shared" ref="AA17:AA21" si="19">(-H17*44100)</f>
        <v>-235.02006051728159</v>
      </c>
      <c r="AB17">
        <f t="shared" ref="AB17:AB21" si="20">2*29.3*P17*0.92*(DL17-U17)</f>
        <v>52.868703419879225</v>
      </c>
      <c r="AC17">
        <f t="shared" ref="AC17:AC21" si="21">2*0.95*0.0000000567*(((DL17+$B$7)+273)^4-(U17+273)^4)</f>
        <v>3.8688760486739802</v>
      </c>
      <c r="AD17">
        <f t="shared" ref="AD17:AD21" si="22">S17+AC17+AA17+AB17</f>
        <v>111.31213887508282</v>
      </c>
      <c r="AE17">
        <v>107</v>
      </c>
      <c r="AF17">
        <v>21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52138.629142172904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1513.3355999605237</v>
      </c>
      <c r="AW17">
        <f t="shared" ref="AW17:AW21" si="29">J17</f>
        <v>28.369543856839332</v>
      </c>
      <c r="AX17" t="e">
        <f t="shared" ref="AX17:AX21" si="30">AT17*AU17*AV17</f>
        <v>#DIV/0!</v>
      </c>
      <c r="AY17">
        <f t="shared" ref="AY17:AY21" si="31">(AW17-AO17)/AV17</f>
        <v>1.8746366541287581E-2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1800.18</v>
      </c>
      <c r="CU17">
        <f t="shared" ref="CU17:CU21" si="43">CT17*CV17</f>
        <v>1513.3355999605237</v>
      </c>
      <c r="CV17">
        <f t="shared" ref="CV17:CV21" si="44">($B$11*$D$9+$C$11*$D$9+$F$11*((EQ17+EI17)/MAX(EQ17+EI17+ER17, 0.1)*$I$9+ER17/MAX(EQ17+EI17+ER17, 0.1)*$J$9))/($B$11+$C$11+$F$11)</f>
        <v>0.84065793418465029</v>
      </c>
      <c r="CW17">
        <f t="shared" ref="CW17:CW21" si="45">($B$11*$K$9+$C$11*$K$9+$F$11*((EQ17+EI17)/MAX(EQ17+EI17+ER17, 0.1)*$P$9+ER17/MAX(EQ17+EI17+ER17, 0.1)*$Q$9))/($B$11+$C$11+$F$11)</f>
        <v>0.16086981297637523</v>
      </c>
      <c r="CX17">
        <v>6</v>
      </c>
      <c r="CY17">
        <v>0.5</v>
      </c>
      <c r="CZ17" t="s">
        <v>408</v>
      </c>
      <c r="DA17">
        <v>2</v>
      </c>
      <c r="DB17">
        <v>1679001532.5</v>
      </c>
      <c r="DC17">
        <v>400.64400000000001</v>
      </c>
      <c r="DD17">
        <v>437.23899999999998</v>
      </c>
      <c r="DE17">
        <v>19.168600000000001</v>
      </c>
      <c r="DF17">
        <v>12.8979</v>
      </c>
      <c r="DG17">
        <v>402.678</v>
      </c>
      <c r="DH17">
        <v>18.857800000000001</v>
      </c>
      <c r="DI17">
        <v>500.14499999999998</v>
      </c>
      <c r="DJ17">
        <v>97.915199999999999</v>
      </c>
      <c r="DK17">
        <v>9.9910700000000005E-2</v>
      </c>
      <c r="DL17">
        <v>25.335000000000001</v>
      </c>
      <c r="DM17">
        <v>24.996300000000002</v>
      </c>
      <c r="DN17">
        <v>999.9</v>
      </c>
      <c r="DO17">
        <v>0</v>
      </c>
      <c r="DP17">
        <v>0</v>
      </c>
      <c r="DQ17">
        <v>10015</v>
      </c>
      <c r="DR17">
        <v>0</v>
      </c>
      <c r="DS17">
        <v>1.91117E-3</v>
      </c>
      <c r="DT17">
        <v>-36.594499999999996</v>
      </c>
      <c r="DU17">
        <v>408.47399999999999</v>
      </c>
      <c r="DV17">
        <v>442.952</v>
      </c>
      <c r="DW17">
        <v>6.2706600000000003</v>
      </c>
      <c r="DX17">
        <v>437.23899999999998</v>
      </c>
      <c r="DY17">
        <v>12.8979</v>
      </c>
      <c r="DZ17">
        <v>1.8769</v>
      </c>
      <c r="EA17">
        <v>1.2628999999999999</v>
      </c>
      <c r="EB17">
        <v>16.442399999999999</v>
      </c>
      <c r="EC17">
        <v>10.3645</v>
      </c>
      <c r="ED17">
        <v>1800.18</v>
      </c>
      <c r="EE17">
        <v>0.97800699999999996</v>
      </c>
      <c r="EF17">
        <v>2.1992899999999999E-2</v>
      </c>
      <c r="EG17">
        <v>0</v>
      </c>
      <c r="EH17">
        <v>1086.08</v>
      </c>
      <c r="EI17">
        <v>5.0000600000000004</v>
      </c>
      <c r="EJ17">
        <v>17949.7</v>
      </c>
      <c r="EK17">
        <v>16015.5</v>
      </c>
      <c r="EL17">
        <v>45.75</v>
      </c>
      <c r="EM17">
        <v>46.936999999999998</v>
      </c>
      <c r="EN17">
        <v>46.375</v>
      </c>
      <c r="EO17">
        <v>46.186999999999998</v>
      </c>
      <c r="EP17">
        <v>47.186999999999998</v>
      </c>
      <c r="EQ17">
        <v>1755.7</v>
      </c>
      <c r="ER17">
        <v>39.479999999999997</v>
      </c>
      <c r="ES17">
        <v>0</v>
      </c>
      <c r="ET17">
        <v>1679001533.5999999</v>
      </c>
      <c r="EU17">
        <v>0</v>
      </c>
      <c r="EV17">
        <v>1086.376</v>
      </c>
      <c r="EW17">
        <v>-2.0469230778597032</v>
      </c>
      <c r="EX17">
        <v>-28.74615391932414</v>
      </c>
      <c r="EY17">
        <v>17949.96</v>
      </c>
      <c r="EZ17">
        <v>15</v>
      </c>
      <c r="FA17">
        <v>1678999511.5999999</v>
      </c>
      <c r="FB17" t="s">
        <v>409</v>
      </c>
      <c r="FC17">
        <v>1678999511.5999999</v>
      </c>
      <c r="FD17">
        <v>1678999506.0999999</v>
      </c>
      <c r="FE17">
        <v>8</v>
      </c>
      <c r="FF17">
        <v>-0.185</v>
      </c>
      <c r="FG17">
        <v>-8.3000000000000004E-2</v>
      </c>
      <c r="FH17">
        <v>-2.056</v>
      </c>
      <c r="FI17">
        <v>0.315</v>
      </c>
      <c r="FJ17">
        <v>408</v>
      </c>
      <c r="FK17">
        <v>20</v>
      </c>
      <c r="FL17">
        <v>0.05</v>
      </c>
      <c r="FM17">
        <v>0.03</v>
      </c>
      <c r="FN17">
        <v>-37.363926829268287</v>
      </c>
      <c r="FO17">
        <v>-0.7347783972126346</v>
      </c>
      <c r="FP17">
        <v>0.34346921474174691</v>
      </c>
      <c r="FQ17">
        <v>-1</v>
      </c>
      <c r="FR17">
        <v>6.2704339024390254</v>
      </c>
      <c r="FS17">
        <v>2.9876655052268881E-3</v>
      </c>
      <c r="FT17">
        <v>2.9684477984201528E-3</v>
      </c>
      <c r="FU17">
        <v>-1</v>
      </c>
      <c r="FV17">
        <v>0</v>
      </c>
      <c r="FW17">
        <v>0</v>
      </c>
      <c r="FX17" t="s">
        <v>410</v>
      </c>
      <c r="FY17">
        <v>2.9327999999999999</v>
      </c>
      <c r="FZ17">
        <v>2.8290600000000001</v>
      </c>
      <c r="GA17">
        <v>9.9561300000000005E-2</v>
      </c>
      <c r="GB17">
        <v>0.104431</v>
      </c>
      <c r="GC17">
        <v>0.100221</v>
      </c>
      <c r="GD17">
        <v>7.3640800000000006E-2</v>
      </c>
      <c r="GE17">
        <v>23967.3</v>
      </c>
      <c r="GF17">
        <v>25433.8</v>
      </c>
      <c r="GG17">
        <v>24477.8</v>
      </c>
      <c r="GH17">
        <v>27701.599999999999</v>
      </c>
      <c r="GI17">
        <v>29338.2</v>
      </c>
      <c r="GJ17">
        <v>37385.1</v>
      </c>
      <c r="GK17">
        <v>33548.1</v>
      </c>
      <c r="GL17">
        <v>42604</v>
      </c>
      <c r="GM17">
        <v>1.7862499999999999</v>
      </c>
      <c r="GN17">
        <v>1.7459800000000001</v>
      </c>
      <c r="GO17">
        <v>8.1021300000000004E-2</v>
      </c>
      <c r="GP17">
        <v>0</v>
      </c>
      <c r="GQ17">
        <v>23.665500000000002</v>
      </c>
      <c r="GR17">
        <v>999.9</v>
      </c>
      <c r="GS17">
        <v>38.299999999999997</v>
      </c>
      <c r="GT17">
        <v>29.6</v>
      </c>
      <c r="GU17">
        <v>16.286200000000001</v>
      </c>
      <c r="GV17">
        <v>61.902799999999999</v>
      </c>
      <c r="GW17">
        <v>25.661100000000001</v>
      </c>
      <c r="GX17">
        <v>1</v>
      </c>
      <c r="GY17">
        <v>8.1295699999999999E-2</v>
      </c>
      <c r="GZ17">
        <v>2.4686900000000001</v>
      </c>
      <c r="HA17">
        <v>20.206900000000001</v>
      </c>
      <c r="HB17">
        <v>5.2288199999999998</v>
      </c>
      <c r="HC17">
        <v>11.992000000000001</v>
      </c>
      <c r="HD17">
        <v>4.9954000000000001</v>
      </c>
      <c r="HE17">
        <v>3.2909999999999999</v>
      </c>
      <c r="HF17">
        <v>7184.7</v>
      </c>
      <c r="HG17">
        <v>9999</v>
      </c>
      <c r="HH17">
        <v>9999</v>
      </c>
      <c r="HI17">
        <v>138.5</v>
      </c>
      <c r="HJ17">
        <v>1.87822</v>
      </c>
      <c r="HK17">
        <v>1.8741099999999999</v>
      </c>
      <c r="HL17">
        <v>1.8706</v>
      </c>
      <c r="HM17">
        <v>1.87256</v>
      </c>
      <c r="HN17">
        <v>1.87802</v>
      </c>
      <c r="HO17">
        <v>1.8742399999999999</v>
      </c>
      <c r="HP17">
        <v>1.87205</v>
      </c>
      <c r="HQ17">
        <v>1.87094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-2.0339999999999998</v>
      </c>
      <c r="IF17">
        <v>0.31080000000000002</v>
      </c>
      <c r="IG17">
        <v>-0.66728032950785687</v>
      </c>
      <c r="IH17">
        <v>-3.8409413047910609E-3</v>
      </c>
      <c r="II17">
        <v>1.222025474305011E-6</v>
      </c>
      <c r="IJ17">
        <v>-2.7416089085140852E-10</v>
      </c>
      <c r="IK17">
        <v>-0.1140340915950848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33.700000000000003</v>
      </c>
      <c r="IT17">
        <v>33.799999999999997</v>
      </c>
      <c r="IU17">
        <v>1.0656699999999999</v>
      </c>
      <c r="IV17">
        <v>2.5097700000000001</v>
      </c>
      <c r="IW17">
        <v>1.4477500000000001</v>
      </c>
      <c r="IX17">
        <v>2.3010299999999999</v>
      </c>
      <c r="IY17">
        <v>1.64673</v>
      </c>
      <c r="IZ17">
        <v>2.33643</v>
      </c>
      <c r="JA17">
        <v>33.378399999999999</v>
      </c>
      <c r="JB17">
        <v>23.938700000000001</v>
      </c>
      <c r="JC17">
        <v>18</v>
      </c>
      <c r="JD17">
        <v>355.51299999999998</v>
      </c>
      <c r="JE17">
        <v>403.858</v>
      </c>
      <c r="JF17">
        <v>20.944900000000001</v>
      </c>
      <c r="JG17">
        <v>28.1998</v>
      </c>
      <c r="JH17">
        <v>30.0001</v>
      </c>
      <c r="JI17">
        <v>28.357500000000002</v>
      </c>
      <c r="JJ17">
        <v>28.368300000000001</v>
      </c>
      <c r="JK17">
        <v>21.351299999999998</v>
      </c>
      <c r="JL17">
        <v>29.187000000000001</v>
      </c>
      <c r="JM17">
        <v>64.070400000000006</v>
      </c>
      <c r="JN17">
        <v>20.949000000000002</v>
      </c>
      <c r="JO17">
        <v>436.33100000000002</v>
      </c>
      <c r="JP17">
        <v>12.8871</v>
      </c>
      <c r="JQ17">
        <v>99.546499999999995</v>
      </c>
      <c r="JR17">
        <v>99.640600000000006</v>
      </c>
    </row>
    <row r="18" spans="1:278" x14ac:dyDescent="0.25">
      <c r="A18">
        <v>8</v>
      </c>
      <c r="B18">
        <v>1679001712.5</v>
      </c>
      <c r="C18">
        <v>1260</v>
      </c>
      <c r="D18" t="s">
        <v>416</v>
      </c>
      <c r="E18" t="s">
        <v>417</v>
      </c>
      <c r="F18" t="s">
        <v>406</v>
      </c>
      <c r="G18">
        <v>1679001712.5</v>
      </c>
      <c r="H18">
        <f t="shared" si="0"/>
        <v>5.3752626965995875E-3</v>
      </c>
      <c r="I18">
        <f t="shared" si="1"/>
        <v>5.3752626965995871</v>
      </c>
      <c r="J18">
        <f t="shared" si="2"/>
        <v>29.53576454880309</v>
      </c>
      <c r="K18">
        <f t="shared" si="3"/>
        <v>399.59100000000001</v>
      </c>
      <c r="L18">
        <f t="shared" si="4"/>
        <v>273.58016510686411</v>
      </c>
      <c r="M18">
        <f t="shared" si="5"/>
        <v>26.812905843069665</v>
      </c>
      <c r="N18">
        <f t="shared" si="6"/>
        <v>39.162911735771999</v>
      </c>
      <c r="O18">
        <f t="shared" si="7"/>
        <v>0.42571253876870113</v>
      </c>
      <c r="P18">
        <f t="shared" si="8"/>
        <v>2.8926800651743849</v>
      </c>
      <c r="Q18">
        <f t="shared" si="9"/>
        <v>0.39371946638080391</v>
      </c>
      <c r="R18">
        <f t="shared" si="10"/>
        <v>0.24874845485706104</v>
      </c>
      <c r="S18">
        <f t="shared" si="11"/>
        <v>289.55950792380196</v>
      </c>
      <c r="T18">
        <f t="shared" si="12"/>
        <v>25.68388906047193</v>
      </c>
      <c r="U18">
        <f t="shared" si="13"/>
        <v>25.019100000000002</v>
      </c>
      <c r="V18">
        <f t="shared" si="14"/>
        <v>3.1833001692166984</v>
      </c>
      <c r="W18">
        <f t="shared" si="15"/>
        <v>57.830853312937357</v>
      </c>
      <c r="X18">
        <f t="shared" si="16"/>
        <v>1.8798130988076001</v>
      </c>
      <c r="Y18">
        <f t="shared" si="17"/>
        <v>3.250536679158885</v>
      </c>
      <c r="Z18">
        <f t="shared" si="18"/>
        <v>1.3034870704090984</v>
      </c>
      <c r="AA18">
        <f t="shared" si="19"/>
        <v>-237.04908492004182</v>
      </c>
      <c r="AB18">
        <f t="shared" si="20"/>
        <v>54.754103870229379</v>
      </c>
      <c r="AC18">
        <f t="shared" si="21"/>
        <v>4.0116882208287539</v>
      </c>
      <c r="AD18">
        <f t="shared" si="22"/>
        <v>111.2762150948183</v>
      </c>
      <c r="AE18">
        <v>107</v>
      </c>
      <c r="AF18">
        <v>21</v>
      </c>
      <c r="AG18">
        <f t="shared" si="23"/>
        <v>1</v>
      </c>
      <c r="AH18">
        <f t="shared" si="24"/>
        <v>0</v>
      </c>
      <c r="AI18">
        <f t="shared" si="25"/>
        <v>52056.341964371866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1513.1507999605192</v>
      </c>
      <c r="AW18">
        <f t="shared" si="29"/>
        <v>29.53576454880309</v>
      </c>
      <c r="AX18" t="e">
        <f t="shared" si="30"/>
        <v>#DIV/0!</v>
      </c>
      <c r="AY18">
        <f t="shared" si="31"/>
        <v>1.9519379396669343E-2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1799.96</v>
      </c>
      <c r="CU18">
        <f t="shared" si="43"/>
        <v>1513.1507999605192</v>
      </c>
      <c r="CV18">
        <f t="shared" si="44"/>
        <v>0.84065801460061285</v>
      </c>
      <c r="CW18">
        <f t="shared" si="45"/>
        <v>0.16086996817918284</v>
      </c>
      <c r="CX18">
        <v>6</v>
      </c>
      <c r="CY18">
        <v>0.5</v>
      </c>
      <c r="CZ18" t="s">
        <v>408</v>
      </c>
      <c r="DA18">
        <v>2</v>
      </c>
      <c r="DB18">
        <v>1679001712.5</v>
      </c>
      <c r="DC18">
        <v>399.59100000000001</v>
      </c>
      <c r="DD18">
        <v>437.59399999999999</v>
      </c>
      <c r="DE18">
        <v>19.180299999999999</v>
      </c>
      <c r="DF18">
        <v>12.8566</v>
      </c>
      <c r="DG18">
        <v>401.62200000000001</v>
      </c>
      <c r="DH18">
        <v>18.8688</v>
      </c>
      <c r="DI18">
        <v>500.22899999999998</v>
      </c>
      <c r="DJ18">
        <v>97.907200000000003</v>
      </c>
      <c r="DK18">
        <v>0.10029200000000001</v>
      </c>
      <c r="DL18">
        <v>25.370200000000001</v>
      </c>
      <c r="DM18">
        <v>25.019100000000002</v>
      </c>
      <c r="DN18">
        <v>999.9</v>
      </c>
      <c r="DO18">
        <v>0</v>
      </c>
      <c r="DP18">
        <v>0</v>
      </c>
      <c r="DQ18">
        <v>10000.6</v>
      </c>
      <c r="DR18">
        <v>0</v>
      </c>
      <c r="DS18">
        <v>1.8156100000000001E-3</v>
      </c>
      <c r="DT18">
        <v>-38.002499999999998</v>
      </c>
      <c r="DU18">
        <v>407.40499999999997</v>
      </c>
      <c r="DV18">
        <v>443.29300000000001</v>
      </c>
      <c r="DW18">
        <v>6.3236800000000004</v>
      </c>
      <c r="DX18">
        <v>437.59399999999999</v>
      </c>
      <c r="DY18">
        <v>12.8566</v>
      </c>
      <c r="DZ18">
        <v>1.8778900000000001</v>
      </c>
      <c r="EA18">
        <v>1.2587600000000001</v>
      </c>
      <c r="EB18">
        <v>16.450700000000001</v>
      </c>
      <c r="EC18">
        <v>10.315200000000001</v>
      </c>
      <c r="ED18">
        <v>1799.96</v>
      </c>
      <c r="EE18">
        <v>0.97800299999999996</v>
      </c>
      <c r="EF18">
        <v>2.1996600000000002E-2</v>
      </c>
      <c r="EG18">
        <v>0</v>
      </c>
      <c r="EH18">
        <v>1082.44</v>
      </c>
      <c r="EI18">
        <v>5.0000600000000004</v>
      </c>
      <c r="EJ18">
        <v>17880.5</v>
      </c>
      <c r="EK18">
        <v>16013.5</v>
      </c>
      <c r="EL18">
        <v>45.686999999999998</v>
      </c>
      <c r="EM18">
        <v>46.875</v>
      </c>
      <c r="EN18">
        <v>46.375</v>
      </c>
      <c r="EO18">
        <v>46.125</v>
      </c>
      <c r="EP18">
        <v>47.125</v>
      </c>
      <c r="EQ18">
        <v>1755.48</v>
      </c>
      <c r="ER18">
        <v>39.479999999999997</v>
      </c>
      <c r="ES18">
        <v>0</v>
      </c>
      <c r="ET18">
        <v>1679001713.5999999</v>
      </c>
      <c r="EU18">
        <v>0</v>
      </c>
      <c r="EV18">
        <v>1082.5724</v>
      </c>
      <c r="EW18">
        <v>-2.2092307783653502</v>
      </c>
      <c r="EX18">
        <v>-20.123076913690092</v>
      </c>
      <c r="EY18">
        <v>17883.648000000001</v>
      </c>
      <c r="EZ18">
        <v>15</v>
      </c>
      <c r="FA18">
        <v>1678999511.5999999</v>
      </c>
      <c r="FB18" t="s">
        <v>409</v>
      </c>
      <c r="FC18">
        <v>1678999511.5999999</v>
      </c>
      <c r="FD18">
        <v>1678999506.0999999</v>
      </c>
      <c r="FE18">
        <v>8</v>
      </c>
      <c r="FF18">
        <v>-0.185</v>
      </c>
      <c r="FG18">
        <v>-8.3000000000000004E-2</v>
      </c>
      <c r="FH18">
        <v>-2.056</v>
      </c>
      <c r="FI18">
        <v>0.315</v>
      </c>
      <c r="FJ18">
        <v>408</v>
      </c>
      <c r="FK18">
        <v>20</v>
      </c>
      <c r="FL18">
        <v>0.05</v>
      </c>
      <c r="FM18">
        <v>0.03</v>
      </c>
      <c r="FN18">
        <v>-37.565244999999997</v>
      </c>
      <c r="FO18">
        <v>-0.42821313320822041</v>
      </c>
      <c r="FP18">
        <v>0.14926214515073821</v>
      </c>
      <c r="FQ18">
        <v>-1</v>
      </c>
      <c r="FR18">
        <v>6.3171767499999998</v>
      </c>
      <c r="FS18">
        <v>4.1121388367719787E-2</v>
      </c>
      <c r="FT18">
        <v>5.2890076514881213E-3</v>
      </c>
      <c r="FU18">
        <v>-1</v>
      </c>
      <c r="FV18">
        <v>0</v>
      </c>
      <c r="FW18">
        <v>0</v>
      </c>
      <c r="FX18" t="s">
        <v>410</v>
      </c>
      <c r="FY18">
        <v>2.93303</v>
      </c>
      <c r="FZ18">
        <v>2.82931</v>
      </c>
      <c r="GA18">
        <v>9.9354100000000001E-2</v>
      </c>
      <c r="GB18">
        <v>0.104488</v>
      </c>
      <c r="GC18">
        <v>0.100257</v>
      </c>
      <c r="GD18">
        <v>7.3462200000000005E-2</v>
      </c>
      <c r="GE18">
        <v>23973.8</v>
      </c>
      <c r="GF18">
        <v>25431.1</v>
      </c>
      <c r="GG18">
        <v>24478.7</v>
      </c>
      <c r="GH18">
        <v>27700.3</v>
      </c>
      <c r="GI18">
        <v>29340.2</v>
      </c>
      <c r="GJ18">
        <v>37390.5</v>
      </c>
      <c r="GK18">
        <v>33551.800000000003</v>
      </c>
      <c r="GL18">
        <v>42601.9</v>
      </c>
      <c r="GM18">
        <v>1.78708</v>
      </c>
      <c r="GN18">
        <v>1.7457499999999999</v>
      </c>
      <c r="GO18">
        <v>8.2381099999999999E-2</v>
      </c>
      <c r="GP18">
        <v>0</v>
      </c>
      <c r="GQ18">
        <v>23.666</v>
      </c>
      <c r="GR18">
        <v>999.9</v>
      </c>
      <c r="GS18">
        <v>38.1</v>
      </c>
      <c r="GT18">
        <v>29.6</v>
      </c>
      <c r="GU18">
        <v>16.201899999999998</v>
      </c>
      <c r="GV18">
        <v>61.992800000000003</v>
      </c>
      <c r="GW18">
        <v>26.225999999999999</v>
      </c>
      <c r="GX18">
        <v>1</v>
      </c>
      <c r="GY18">
        <v>8.0525899999999997E-2</v>
      </c>
      <c r="GZ18">
        <v>2.47621</v>
      </c>
      <c r="HA18">
        <v>20.206600000000002</v>
      </c>
      <c r="HB18">
        <v>5.2289700000000003</v>
      </c>
      <c r="HC18">
        <v>11.992000000000001</v>
      </c>
      <c r="HD18">
        <v>4.9941500000000003</v>
      </c>
      <c r="HE18">
        <v>3.2909999999999999</v>
      </c>
      <c r="HF18">
        <v>7188.3</v>
      </c>
      <c r="HG18">
        <v>9999</v>
      </c>
      <c r="HH18">
        <v>9999</v>
      </c>
      <c r="HI18">
        <v>138.5</v>
      </c>
      <c r="HJ18">
        <v>1.87822</v>
      </c>
      <c r="HK18">
        <v>1.8741399999999999</v>
      </c>
      <c r="HL18">
        <v>1.87059</v>
      </c>
      <c r="HM18">
        <v>1.87256</v>
      </c>
      <c r="HN18">
        <v>1.8779600000000001</v>
      </c>
      <c r="HO18">
        <v>1.8742399999999999</v>
      </c>
      <c r="HP18">
        <v>1.87205</v>
      </c>
      <c r="HQ18">
        <v>1.8709100000000001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-2.0310000000000001</v>
      </c>
      <c r="IF18">
        <v>0.3115</v>
      </c>
      <c r="IG18">
        <v>-0.66728032950785687</v>
      </c>
      <c r="IH18">
        <v>-3.8409413047910609E-3</v>
      </c>
      <c r="II18">
        <v>1.222025474305011E-6</v>
      </c>
      <c r="IJ18">
        <v>-2.7416089085140852E-10</v>
      </c>
      <c r="IK18">
        <v>-0.1140340915950848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36.700000000000003</v>
      </c>
      <c r="IT18">
        <v>36.799999999999997</v>
      </c>
      <c r="IU18">
        <v>1.06812</v>
      </c>
      <c r="IV18">
        <v>2.5061</v>
      </c>
      <c r="IW18">
        <v>1.4477500000000001</v>
      </c>
      <c r="IX18">
        <v>2.3022499999999999</v>
      </c>
      <c r="IY18">
        <v>1.64673</v>
      </c>
      <c r="IZ18">
        <v>2.3754900000000001</v>
      </c>
      <c r="JA18">
        <v>33.378399999999999</v>
      </c>
      <c r="JB18">
        <v>23.938700000000001</v>
      </c>
      <c r="JC18">
        <v>18</v>
      </c>
      <c r="JD18">
        <v>355.86099999999999</v>
      </c>
      <c r="JE18">
        <v>403.67599999999999</v>
      </c>
      <c r="JF18">
        <v>21.011900000000001</v>
      </c>
      <c r="JG18">
        <v>28.187799999999999</v>
      </c>
      <c r="JH18">
        <v>30</v>
      </c>
      <c r="JI18">
        <v>28.350100000000001</v>
      </c>
      <c r="JJ18">
        <v>28.3611</v>
      </c>
      <c r="JK18">
        <v>21.409099999999999</v>
      </c>
      <c r="JL18">
        <v>28.898900000000001</v>
      </c>
      <c r="JM18">
        <v>63.691600000000001</v>
      </c>
      <c r="JN18">
        <v>21.0122</v>
      </c>
      <c r="JO18">
        <v>438.50200000000001</v>
      </c>
      <c r="JP18">
        <v>12.889900000000001</v>
      </c>
      <c r="JQ18">
        <v>99.554599999999994</v>
      </c>
      <c r="JR18">
        <v>99.635900000000007</v>
      </c>
    </row>
    <row r="19" spans="1:278" x14ac:dyDescent="0.25">
      <c r="A19">
        <v>9</v>
      </c>
      <c r="B19">
        <v>1679001892.5999999</v>
      </c>
      <c r="C19">
        <v>1440.099999904633</v>
      </c>
      <c r="D19" t="s">
        <v>418</v>
      </c>
      <c r="E19" t="s">
        <v>419</v>
      </c>
      <c r="F19" t="s">
        <v>406</v>
      </c>
      <c r="G19">
        <v>1679001892.5999999</v>
      </c>
      <c r="H19">
        <f t="shared" si="0"/>
        <v>5.4725681142705771E-3</v>
      </c>
      <c r="I19">
        <f t="shared" si="1"/>
        <v>5.4725681142705769</v>
      </c>
      <c r="J19">
        <f t="shared" si="2"/>
        <v>29.295264450060138</v>
      </c>
      <c r="K19">
        <f t="shared" si="3"/>
        <v>400.16</v>
      </c>
      <c r="L19">
        <f t="shared" si="4"/>
        <v>277.44992773258485</v>
      </c>
      <c r="M19">
        <f t="shared" si="5"/>
        <v>27.190194464466867</v>
      </c>
      <c r="N19">
        <f t="shared" si="6"/>
        <v>39.215826458560002</v>
      </c>
      <c r="O19">
        <f t="shared" si="7"/>
        <v>0.4350566074193748</v>
      </c>
      <c r="P19">
        <f t="shared" si="8"/>
        <v>2.8923447741078991</v>
      </c>
      <c r="Q19">
        <f t="shared" si="9"/>
        <v>0.40169906440777264</v>
      </c>
      <c r="R19">
        <f t="shared" si="10"/>
        <v>0.25384548404787233</v>
      </c>
      <c r="S19">
        <f t="shared" si="11"/>
        <v>289.57604692378681</v>
      </c>
      <c r="T19">
        <f t="shared" si="12"/>
        <v>25.660283832317255</v>
      </c>
      <c r="U19">
        <f t="shared" si="13"/>
        <v>24.995799999999999</v>
      </c>
      <c r="V19">
        <f t="shared" si="14"/>
        <v>3.1788814852346947</v>
      </c>
      <c r="W19">
        <f t="shared" si="15"/>
        <v>57.775199823915138</v>
      </c>
      <c r="X19">
        <f t="shared" si="16"/>
        <v>1.8782162145364003</v>
      </c>
      <c r="Y19">
        <f t="shared" si="17"/>
        <v>3.2509038830860817</v>
      </c>
      <c r="Z19">
        <f t="shared" si="18"/>
        <v>1.3006652706982944</v>
      </c>
      <c r="AA19">
        <f t="shared" si="19"/>
        <v>-241.34025383933246</v>
      </c>
      <c r="AB19">
        <f t="shared" si="20"/>
        <v>58.677246017039693</v>
      </c>
      <c r="AC19">
        <f t="shared" si="21"/>
        <v>4.2991622222141403</v>
      </c>
      <c r="AD19">
        <f t="shared" si="22"/>
        <v>111.21220132370817</v>
      </c>
      <c r="AE19">
        <v>107</v>
      </c>
      <c r="AF19">
        <v>21</v>
      </c>
      <c r="AG19">
        <f t="shared" si="23"/>
        <v>1</v>
      </c>
      <c r="AH19">
        <f t="shared" si="24"/>
        <v>0</v>
      </c>
      <c r="AI19">
        <f t="shared" si="25"/>
        <v>52046.251353907945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1513.2350999605112</v>
      </c>
      <c r="AW19">
        <f t="shared" si="29"/>
        <v>29.295264450060138</v>
      </c>
      <c r="AX19" t="e">
        <f t="shared" si="30"/>
        <v>#DIV/0!</v>
      </c>
      <c r="AY19">
        <f t="shared" si="31"/>
        <v>1.9359360915448376E-2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1800.06</v>
      </c>
      <c r="CU19">
        <f t="shared" si="43"/>
        <v>1513.2350999605112</v>
      </c>
      <c r="CV19">
        <f t="shared" si="44"/>
        <v>0.84065814470657163</v>
      </c>
      <c r="CW19">
        <f t="shared" si="45"/>
        <v>0.16087021928368322</v>
      </c>
      <c r="CX19">
        <v>6</v>
      </c>
      <c r="CY19">
        <v>0.5</v>
      </c>
      <c r="CZ19" t="s">
        <v>408</v>
      </c>
      <c r="DA19">
        <v>2</v>
      </c>
      <c r="DB19">
        <v>1679001892.5999999</v>
      </c>
      <c r="DC19">
        <v>400.16</v>
      </c>
      <c r="DD19">
        <v>437.928</v>
      </c>
      <c r="DE19">
        <v>19.165400000000002</v>
      </c>
      <c r="DF19">
        <v>12.726599999999999</v>
      </c>
      <c r="DG19">
        <v>402.19200000000001</v>
      </c>
      <c r="DH19">
        <v>18.854800000000001</v>
      </c>
      <c r="DI19">
        <v>500.18799999999999</v>
      </c>
      <c r="DJ19">
        <v>97.900300000000001</v>
      </c>
      <c r="DK19">
        <v>0.100066</v>
      </c>
      <c r="DL19">
        <v>25.3721</v>
      </c>
      <c r="DM19">
        <v>24.995799999999999</v>
      </c>
      <c r="DN19">
        <v>999.9</v>
      </c>
      <c r="DO19">
        <v>0</v>
      </c>
      <c r="DP19">
        <v>0</v>
      </c>
      <c r="DQ19">
        <v>9999.3799999999992</v>
      </c>
      <c r="DR19">
        <v>0</v>
      </c>
      <c r="DS19">
        <v>1.8156100000000001E-3</v>
      </c>
      <c r="DT19">
        <v>-37.767400000000002</v>
      </c>
      <c r="DU19">
        <v>407.97899999999998</v>
      </c>
      <c r="DV19">
        <v>443.57299999999998</v>
      </c>
      <c r="DW19">
        <v>6.4387800000000004</v>
      </c>
      <c r="DX19">
        <v>437.928</v>
      </c>
      <c r="DY19">
        <v>12.726599999999999</v>
      </c>
      <c r="DZ19">
        <v>1.8763000000000001</v>
      </c>
      <c r="EA19">
        <v>1.24594</v>
      </c>
      <c r="EB19">
        <v>16.4373</v>
      </c>
      <c r="EC19">
        <v>10.162100000000001</v>
      </c>
      <c r="ED19">
        <v>1800.06</v>
      </c>
      <c r="EE19">
        <v>0.97800299999999996</v>
      </c>
      <c r="EF19">
        <v>2.1996600000000002E-2</v>
      </c>
      <c r="EG19">
        <v>0</v>
      </c>
      <c r="EH19">
        <v>1078.82</v>
      </c>
      <c r="EI19">
        <v>5.0000600000000004</v>
      </c>
      <c r="EJ19">
        <v>17821.2</v>
      </c>
      <c r="EK19">
        <v>16014.3</v>
      </c>
      <c r="EL19">
        <v>45.625</v>
      </c>
      <c r="EM19">
        <v>46.875</v>
      </c>
      <c r="EN19">
        <v>46.311999999999998</v>
      </c>
      <c r="EO19">
        <v>46.125</v>
      </c>
      <c r="EP19">
        <v>47.125</v>
      </c>
      <c r="EQ19">
        <v>1755.57</v>
      </c>
      <c r="ER19">
        <v>39.49</v>
      </c>
      <c r="ES19">
        <v>0</v>
      </c>
      <c r="ET19">
        <v>1679001893.5999999</v>
      </c>
      <c r="EU19">
        <v>0</v>
      </c>
      <c r="EV19">
        <v>1078.8024</v>
      </c>
      <c r="EW19">
        <v>0.16846152332546779</v>
      </c>
      <c r="EX19">
        <v>-12.52307690632993</v>
      </c>
      <c r="EY19">
        <v>17820.668000000001</v>
      </c>
      <c r="EZ19">
        <v>15</v>
      </c>
      <c r="FA19">
        <v>1678999511.5999999</v>
      </c>
      <c r="FB19" t="s">
        <v>409</v>
      </c>
      <c r="FC19">
        <v>1678999511.5999999</v>
      </c>
      <c r="FD19">
        <v>1678999506.0999999</v>
      </c>
      <c r="FE19">
        <v>8</v>
      </c>
      <c r="FF19">
        <v>-0.185</v>
      </c>
      <c r="FG19">
        <v>-8.3000000000000004E-2</v>
      </c>
      <c r="FH19">
        <v>-2.056</v>
      </c>
      <c r="FI19">
        <v>0.315</v>
      </c>
      <c r="FJ19">
        <v>408</v>
      </c>
      <c r="FK19">
        <v>20</v>
      </c>
      <c r="FL19">
        <v>0.05</v>
      </c>
      <c r="FM19">
        <v>0.03</v>
      </c>
      <c r="FN19">
        <v>-38.194564999999997</v>
      </c>
      <c r="FO19">
        <v>2.2650416510319249</v>
      </c>
      <c r="FP19">
        <v>0.38431174360797238</v>
      </c>
      <c r="FQ19">
        <v>-1</v>
      </c>
      <c r="FR19">
        <v>6.4178499999999996</v>
      </c>
      <c r="FS19">
        <v>0.26383564727954439</v>
      </c>
      <c r="FT19">
        <v>2.894617789968134E-2</v>
      </c>
      <c r="FU19">
        <v>-1</v>
      </c>
      <c r="FV19">
        <v>0</v>
      </c>
      <c r="FW19">
        <v>0</v>
      </c>
      <c r="FX19" t="s">
        <v>410</v>
      </c>
      <c r="FY19">
        <v>2.9329399999999999</v>
      </c>
      <c r="FZ19">
        <v>2.8290700000000002</v>
      </c>
      <c r="GA19">
        <v>9.9459000000000006E-2</v>
      </c>
      <c r="GB19">
        <v>0.104543</v>
      </c>
      <c r="GC19">
        <v>0.1002</v>
      </c>
      <c r="GD19">
        <v>7.2909500000000002E-2</v>
      </c>
      <c r="GE19">
        <v>23971.599999999999</v>
      </c>
      <c r="GF19">
        <v>25430.3</v>
      </c>
      <c r="GG19">
        <v>24479.3</v>
      </c>
      <c r="GH19">
        <v>27701</v>
      </c>
      <c r="GI19">
        <v>29341.4</v>
      </c>
      <c r="GJ19">
        <v>37413.699999999997</v>
      </c>
      <c r="GK19">
        <v>33551.1</v>
      </c>
      <c r="GL19">
        <v>42602.9</v>
      </c>
      <c r="GM19">
        <v>1.7867500000000001</v>
      </c>
      <c r="GN19">
        <v>1.7459499999999999</v>
      </c>
      <c r="GO19">
        <v>8.1595000000000001E-2</v>
      </c>
      <c r="GP19">
        <v>0</v>
      </c>
      <c r="GQ19">
        <v>23.6556</v>
      </c>
      <c r="GR19">
        <v>999.9</v>
      </c>
      <c r="GS19">
        <v>38</v>
      </c>
      <c r="GT19">
        <v>29.6</v>
      </c>
      <c r="GU19">
        <v>16.161200000000001</v>
      </c>
      <c r="GV19">
        <v>62.006500000000003</v>
      </c>
      <c r="GW19">
        <v>25.6691</v>
      </c>
      <c r="GX19">
        <v>1</v>
      </c>
      <c r="GY19">
        <v>7.92683E-2</v>
      </c>
      <c r="GZ19">
        <v>2.3382700000000001</v>
      </c>
      <c r="HA19">
        <v>20.2088</v>
      </c>
      <c r="HB19">
        <v>5.2270200000000004</v>
      </c>
      <c r="HC19">
        <v>11.992000000000001</v>
      </c>
      <c r="HD19">
        <v>4.9947499999999998</v>
      </c>
      <c r="HE19">
        <v>3.2909999999999999</v>
      </c>
      <c r="HF19">
        <v>7192</v>
      </c>
      <c r="HG19">
        <v>9999</v>
      </c>
      <c r="HH19">
        <v>9999</v>
      </c>
      <c r="HI19">
        <v>138.6</v>
      </c>
      <c r="HJ19">
        <v>1.87822</v>
      </c>
      <c r="HK19">
        <v>1.8741399999999999</v>
      </c>
      <c r="HL19">
        <v>1.8705799999999999</v>
      </c>
      <c r="HM19">
        <v>1.87256</v>
      </c>
      <c r="HN19">
        <v>1.8779600000000001</v>
      </c>
      <c r="HO19">
        <v>1.8742399999999999</v>
      </c>
      <c r="HP19">
        <v>1.87205</v>
      </c>
      <c r="HQ19">
        <v>1.8708800000000001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-2.032</v>
      </c>
      <c r="IF19">
        <v>0.31059999999999999</v>
      </c>
      <c r="IG19">
        <v>-0.66728032950785687</v>
      </c>
      <c r="IH19">
        <v>-3.8409413047910609E-3</v>
      </c>
      <c r="II19">
        <v>1.222025474305011E-6</v>
      </c>
      <c r="IJ19">
        <v>-2.7416089085140852E-10</v>
      </c>
      <c r="IK19">
        <v>-0.1140340915950848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39.700000000000003</v>
      </c>
      <c r="IT19">
        <v>39.799999999999997</v>
      </c>
      <c r="IU19">
        <v>1.06812</v>
      </c>
      <c r="IV19">
        <v>2.5097700000000001</v>
      </c>
      <c r="IW19">
        <v>1.4465300000000001</v>
      </c>
      <c r="IX19">
        <v>2.3022499999999999</v>
      </c>
      <c r="IY19">
        <v>1.64673</v>
      </c>
      <c r="IZ19">
        <v>2.4584999999999999</v>
      </c>
      <c r="JA19">
        <v>33.333500000000001</v>
      </c>
      <c r="JB19">
        <v>23.947399999999998</v>
      </c>
      <c r="JC19">
        <v>18</v>
      </c>
      <c r="JD19">
        <v>355.63900000000001</v>
      </c>
      <c r="JE19">
        <v>403.71</v>
      </c>
      <c r="JF19">
        <v>21.09</v>
      </c>
      <c r="JG19">
        <v>28.168600000000001</v>
      </c>
      <c r="JH19">
        <v>30.0002</v>
      </c>
      <c r="JI19">
        <v>28.338000000000001</v>
      </c>
      <c r="JJ19">
        <v>28.3492</v>
      </c>
      <c r="JK19">
        <v>21.388200000000001</v>
      </c>
      <c r="JL19">
        <v>29.747299999999999</v>
      </c>
      <c r="JM19">
        <v>63.691600000000001</v>
      </c>
      <c r="JN19">
        <v>21.0913</v>
      </c>
      <c r="JO19">
        <v>437.49599999999998</v>
      </c>
      <c r="JP19">
        <v>12.7547</v>
      </c>
      <c r="JQ19">
        <v>99.554199999999994</v>
      </c>
      <c r="JR19">
        <v>99.638199999999998</v>
      </c>
    </row>
    <row r="20" spans="1:278" x14ac:dyDescent="0.25">
      <c r="A20">
        <v>10</v>
      </c>
      <c r="B20">
        <v>1679002072.5999999</v>
      </c>
      <c r="C20">
        <v>1620.099999904633</v>
      </c>
      <c r="D20" t="s">
        <v>420</v>
      </c>
      <c r="E20" t="s">
        <v>421</v>
      </c>
      <c r="F20" t="s">
        <v>406</v>
      </c>
      <c r="G20">
        <v>1679002072.5999999</v>
      </c>
      <c r="H20">
        <f t="shared" si="0"/>
        <v>5.5609544437904539E-3</v>
      </c>
      <c r="I20">
        <f t="shared" si="1"/>
        <v>5.5609544437904539</v>
      </c>
      <c r="J20">
        <f t="shared" si="2"/>
        <v>30.082035756984915</v>
      </c>
      <c r="K20">
        <f t="shared" si="3"/>
        <v>400.01100000000002</v>
      </c>
      <c r="L20">
        <f t="shared" si="4"/>
        <v>276.16763539692704</v>
      </c>
      <c r="M20">
        <f t="shared" si="5"/>
        <v>27.06383511605155</v>
      </c>
      <c r="N20">
        <f t="shared" si="6"/>
        <v>39.200218856374207</v>
      </c>
      <c r="O20">
        <f t="shared" si="7"/>
        <v>0.4428215478336</v>
      </c>
      <c r="P20">
        <f t="shared" si="8"/>
        <v>2.8945866044616615</v>
      </c>
      <c r="Q20">
        <f t="shared" si="9"/>
        <v>0.40833771941821806</v>
      </c>
      <c r="R20">
        <f t="shared" si="10"/>
        <v>0.2580851638929485</v>
      </c>
      <c r="S20">
        <f t="shared" si="11"/>
        <v>289.57604692378681</v>
      </c>
      <c r="T20">
        <f t="shared" si="12"/>
        <v>25.661800591268044</v>
      </c>
      <c r="U20">
        <f t="shared" si="13"/>
        <v>25.003</v>
      </c>
      <c r="V20">
        <f t="shared" si="14"/>
        <v>3.180246342887695</v>
      </c>
      <c r="W20">
        <f t="shared" si="15"/>
        <v>57.747818759357862</v>
      </c>
      <c r="X20">
        <f t="shared" si="16"/>
        <v>1.8801181938126603</v>
      </c>
      <c r="Y20">
        <f t="shared" si="17"/>
        <v>3.2557388905844911</v>
      </c>
      <c r="Z20">
        <f t="shared" si="18"/>
        <v>1.3001281490750347</v>
      </c>
      <c r="AA20">
        <f t="shared" si="19"/>
        <v>-245.23809097115901</v>
      </c>
      <c r="AB20">
        <f t="shared" si="20"/>
        <v>61.500468785078105</v>
      </c>
      <c r="AC20">
        <f t="shared" si="21"/>
        <v>4.5032536685328211</v>
      </c>
      <c r="AD20">
        <f t="shared" si="22"/>
        <v>110.34167840623871</v>
      </c>
      <c r="AE20">
        <v>107</v>
      </c>
      <c r="AF20">
        <v>21</v>
      </c>
      <c r="AG20">
        <f t="shared" si="23"/>
        <v>1</v>
      </c>
      <c r="AH20">
        <f t="shared" si="24"/>
        <v>0</v>
      </c>
      <c r="AI20">
        <f t="shared" si="25"/>
        <v>52106.094224433356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1513.2350999605112</v>
      </c>
      <c r="AW20">
        <f t="shared" si="29"/>
        <v>30.082035756984915</v>
      </c>
      <c r="AX20" t="e">
        <f t="shared" si="30"/>
        <v>#DIV/0!</v>
      </c>
      <c r="AY20">
        <f t="shared" si="31"/>
        <v>1.9879287598979119E-2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1800.06</v>
      </c>
      <c r="CU20">
        <f t="shared" si="43"/>
        <v>1513.2350999605112</v>
      </c>
      <c r="CV20">
        <f t="shared" si="44"/>
        <v>0.84065814470657163</v>
      </c>
      <c r="CW20">
        <f t="shared" si="45"/>
        <v>0.16087021928368322</v>
      </c>
      <c r="CX20">
        <v>6</v>
      </c>
      <c r="CY20">
        <v>0.5</v>
      </c>
      <c r="CZ20" t="s">
        <v>408</v>
      </c>
      <c r="DA20">
        <v>2</v>
      </c>
      <c r="DB20">
        <v>1679002072.5999999</v>
      </c>
      <c r="DC20">
        <v>400.01100000000002</v>
      </c>
      <c r="DD20">
        <v>438.76799999999997</v>
      </c>
      <c r="DE20">
        <v>19.185300000000002</v>
      </c>
      <c r="DF20">
        <v>12.641999999999999</v>
      </c>
      <c r="DG20">
        <v>402.04300000000001</v>
      </c>
      <c r="DH20">
        <v>18.8734</v>
      </c>
      <c r="DI20">
        <v>500.13900000000001</v>
      </c>
      <c r="DJ20">
        <v>97.897900000000007</v>
      </c>
      <c r="DK20">
        <v>9.9952200000000005E-2</v>
      </c>
      <c r="DL20">
        <v>25.397099999999998</v>
      </c>
      <c r="DM20">
        <v>25.003</v>
      </c>
      <c r="DN20">
        <v>999.9</v>
      </c>
      <c r="DO20">
        <v>0</v>
      </c>
      <c r="DP20">
        <v>0</v>
      </c>
      <c r="DQ20">
        <v>10012.5</v>
      </c>
      <c r="DR20">
        <v>0</v>
      </c>
      <c r="DS20">
        <v>1.91117E-3</v>
      </c>
      <c r="DT20">
        <v>-38.756599999999999</v>
      </c>
      <c r="DU20">
        <v>407.83600000000001</v>
      </c>
      <c r="DV20">
        <v>444.38600000000002</v>
      </c>
      <c r="DW20">
        <v>6.5433399999999997</v>
      </c>
      <c r="DX20">
        <v>438.76799999999997</v>
      </c>
      <c r="DY20">
        <v>12.641999999999999</v>
      </c>
      <c r="DZ20">
        <v>1.8782000000000001</v>
      </c>
      <c r="EA20">
        <v>1.23763</v>
      </c>
      <c r="EB20">
        <v>16.453299999999999</v>
      </c>
      <c r="EC20">
        <v>10.061999999999999</v>
      </c>
      <c r="ED20">
        <v>1800.06</v>
      </c>
      <c r="EE20">
        <v>0.97800299999999996</v>
      </c>
      <c r="EF20">
        <v>2.1996600000000002E-2</v>
      </c>
      <c r="EG20">
        <v>0</v>
      </c>
      <c r="EH20">
        <v>1074.8399999999999</v>
      </c>
      <c r="EI20">
        <v>5.0000600000000004</v>
      </c>
      <c r="EJ20">
        <v>17757</v>
      </c>
      <c r="EK20">
        <v>16014.4</v>
      </c>
      <c r="EL20">
        <v>45.625</v>
      </c>
      <c r="EM20">
        <v>46.875</v>
      </c>
      <c r="EN20">
        <v>46.311999999999998</v>
      </c>
      <c r="EO20">
        <v>46.125</v>
      </c>
      <c r="EP20">
        <v>47.125</v>
      </c>
      <c r="EQ20">
        <v>1755.57</v>
      </c>
      <c r="ER20">
        <v>39.49</v>
      </c>
      <c r="ES20">
        <v>0</v>
      </c>
      <c r="ET20">
        <v>1679002073.5999999</v>
      </c>
      <c r="EU20">
        <v>0</v>
      </c>
      <c r="EV20">
        <v>1074.9387999999999</v>
      </c>
      <c r="EW20">
        <v>-0.55692309470088408</v>
      </c>
      <c r="EX20">
        <v>-9.8692308183664004</v>
      </c>
      <c r="EY20">
        <v>17757.175999999999</v>
      </c>
      <c r="EZ20">
        <v>15</v>
      </c>
      <c r="FA20">
        <v>1678999511.5999999</v>
      </c>
      <c r="FB20" t="s">
        <v>409</v>
      </c>
      <c r="FC20">
        <v>1678999511.5999999</v>
      </c>
      <c r="FD20">
        <v>1678999506.0999999</v>
      </c>
      <c r="FE20">
        <v>8</v>
      </c>
      <c r="FF20">
        <v>-0.185</v>
      </c>
      <c r="FG20">
        <v>-8.3000000000000004E-2</v>
      </c>
      <c r="FH20">
        <v>-2.056</v>
      </c>
      <c r="FI20">
        <v>0.315</v>
      </c>
      <c r="FJ20">
        <v>408</v>
      </c>
      <c r="FK20">
        <v>20</v>
      </c>
      <c r="FL20">
        <v>0.05</v>
      </c>
      <c r="FM20">
        <v>0.03</v>
      </c>
      <c r="FN20">
        <v>-38.9293075</v>
      </c>
      <c r="FO20">
        <v>1.59474709193242</v>
      </c>
      <c r="FP20">
        <v>0.2482627503145608</v>
      </c>
      <c r="FQ20">
        <v>-1</v>
      </c>
      <c r="FR20">
        <v>6.5401045</v>
      </c>
      <c r="FS20">
        <v>3.9243151969974847E-2</v>
      </c>
      <c r="FT20">
        <v>5.1235670923683854E-3</v>
      </c>
      <c r="FU20">
        <v>-1</v>
      </c>
      <c r="FV20">
        <v>0</v>
      </c>
      <c r="FW20">
        <v>0</v>
      </c>
      <c r="FX20" t="s">
        <v>410</v>
      </c>
      <c r="FY20">
        <v>2.9328099999999999</v>
      </c>
      <c r="FZ20">
        <v>2.8290799999999998</v>
      </c>
      <c r="GA20">
        <v>9.9427100000000004E-2</v>
      </c>
      <c r="GB20">
        <v>0.10469000000000001</v>
      </c>
      <c r="GC20">
        <v>0.100267</v>
      </c>
      <c r="GD20">
        <v>7.2548100000000004E-2</v>
      </c>
      <c r="GE20">
        <v>23971.5</v>
      </c>
      <c r="GF20">
        <v>25425.599999999999</v>
      </c>
      <c r="GG20">
        <v>24478.400000000001</v>
      </c>
      <c r="GH20">
        <v>27700.6</v>
      </c>
      <c r="GI20">
        <v>29338.3</v>
      </c>
      <c r="GJ20">
        <v>37428</v>
      </c>
      <c r="GK20">
        <v>33550</v>
      </c>
      <c r="GL20">
        <v>42602.6</v>
      </c>
      <c r="GM20">
        <v>1.78633</v>
      </c>
      <c r="GN20">
        <v>1.74627</v>
      </c>
      <c r="GO20">
        <v>7.9002199999999995E-2</v>
      </c>
      <c r="GP20">
        <v>0</v>
      </c>
      <c r="GQ20">
        <v>23.705400000000001</v>
      </c>
      <c r="GR20">
        <v>999.9</v>
      </c>
      <c r="GS20">
        <v>37.799999999999997</v>
      </c>
      <c r="GT20">
        <v>29.6</v>
      </c>
      <c r="GU20">
        <v>16.0747</v>
      </c>
      <c r="GV20">
        <v>62.006599999999999</v>
      </c>
      <c r="GW20">
        <v>25.609000000000002</v>
      </c>
      <c r="GX20">
        <v>1</v>
      </c>
      <c r="GY20">
        <v>7.9954300000000006E-2</v>
      </c>
      <c r="GZ20">
        <v>2.3963199999999998</v>
      </c>
      <c r="HA20">
        <v>20.207899999999999</v>
      </c>
      <c r="HB20">
        <v>5.2277699999999996</v>
      </c>
      <c r="HC20">
        <v>11.992000000000001</v>
      </c>
      <c r="HD20">
        <v>4.9947999999999997</v>
      </c>
      <c r="HE20">
        <v>3.2909999999999999</v>
      </c>
      <c r="HF20">
        <v>7195.6</v>
      </c>
      <c r="HG20">
        <v>9999</v>
      </c>
      <c r="HH20">
        <v>9999</v>
      </c>
      <c r="HI20">
        <v>138.6</v>
      </c>
      <c r="HJ20">
        <v>1.87825</v>
      </c>
      <c r="HK20">
        <v>1.8741399999999999</v>
      </c>
      <c r="HL20">
        <v>1.8705700000000001</v>
      </c>
      <c r="HM20">
        <v>1.87256</v>
      </c>
      <c r="HN20">
        <v>1.87798</v>
      </c>
      <c r="HO20">
        <v>1.8742399999999999</v>
      </c>
      <c r="HP20">
        <v>1.87201</v>
      </c>
      <c r="HQ20">
        <v>1.8708800000000001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-2.032</v>
      </c>
      <c r="IF20">
        <v>0.31190000000000001</v>
      </c>
      <c r="IG20">
        <v>-0.66728032950785687</v>
      </c>
      <c r="IH20">
        <v>-3.8409413047910609E-3</v>
      </c>
      <c r="II20">
        <v>1.222025474305011E-6</v>
      </c>
      <c r="IJ20">
        <v>-2.7416089085140852E-10</v>
      </c>
      <c r="IK20">
        <v>-0.1140340915950848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42.7</v>
      </c>
      <c r="IT20">
        <v>42.8</v>
      </c>
      <c r="IU20">
        <v>1.06934</v>
      </c>
      <c r="IV20">
        <v>2.5061</v>
      </c>
      <c r="IW20">
        <v>1.4465300000000001</v>
      </c>
      <c r="IX20">
        <v>2.3010299999999999</v>
      </c>
      <c r="IY20">
        <v>1.64673</v>
      </c>
      <c r="IZ20">
        <v>2.4291999999999998</v>
      </c>
      <c r="JA20">
        <v>33.355899999999998</v>
      </c>
      <c r="JB20">
        <v>23.947399999999998</v>
      </c>
      <c r="JC20">
        <v>18</v>
      </c>
      <c r="JD20">
        <v>355.46600000000001</v>
      </c>
      <c r="JE20">
        <v>403.93400000000003</v>
      </c>
      <c r="JF20">
        <v>21.059799999999999</v>
      </c>
      <c r="JG20">
        <v>28.1782</v>
      </c>
      <c r="JH20">
        <v>30</v>
      </c>
      <c r="JI20">
        <v>28.3428</v>
      </c>
      <c r="JJ20">
        <v>28.353899999999999</v>
      </c>
      <c r="JK20">
        <v>21.4222</v>
      </c>
      <c r="JL20">
        <v>29.7547</v>
      </c>
      <c r="JM20">
        <v>63.320900000000002</v>
      </c>
      <c r="JN20">
        <v>21.062999999999999</v>
      </c>
      <c r="JO20">
        <v>438.05900000000003</v>
      </c>
      <c r="JP20">
        <v>12.645899999999999</v>
      </c>
      <c r="JQ20">
        <v>99.550899999999999</v>
      </c>
      <c r="JR20">
        <v>99.637100000000004</v>
      </c>
    </row>
    <row r="21" spans="1:278" x14ac:dyDescent="0.25">
      <c r="A21">
        <v>11</v>
      </c>
      <c r="B21">
        <v>1679002252.5999999</v>
      </c>
      <c r="C21">
        <v>1800.099999904633</v>
      </c>
      <c r="D21" t="s">
        <v>422</v>
      </c>
      <c r="E21" t="s">
        <v>423</v>
      </c>
      <c r="F21" t="s">
        <v>406</v>
      </c>
      <c r="G21">
        <v>1679002252.5999999</v>
      </c>
      <c r="H21">
        <f t="shared" si="0"/>
        <v>5.6859953709037367E-3</v>
      </c>
      <c r="I21">
        <f t="shared" si="1"/>
        <v>5.6859953709037363</v>
      </c>
      <c r="J21">
        <f t="shared" si="2"/>
        <v>30.922844658143294</v>
      </c>
      <c r="K21">
        <f t="shared" si="3"/>
        <v>399.67700000000002</v>
      </c>
      <c r="L21">
        <f t="shared" si="4"/>
        <v>275.43366253705949</v>
      </c>
      <c r="M21">
        <f t="shared" si="5"/>
        <v>26.98946461368849</v>
      </c>
      <c r="N21">
        <f t="shared" si="6"/>
        <v>39.163942958329507</v>
      </c>
      <c r="O21">
        <f t="shared" si="7"/>
        <v>0.45433577674068193</v>
      </c>
      <c r="P21">
        <f t="shared" si="8"/>
        <v>2.8950756213244664</v>
      </c>
      <c r="Q21">
        <f t="shared" si="9"/>
        <v>0.41811948189944215</v>
      </c>
      <c r="R21">
        <f t="shared" si="10"/>
        <v>0.26433757640288957</v>
      </c>
      <c r="S21">
        <f t="shared" si="11"/>
        <v>289.58402692378888</v>
      </c>
      <c r="T21">
        <f t="shared" si="12"/>
        <v>25.638089512054599</v>
      </c>
      <c r="U21">
        <f t="shared" si="13"/>
        <v>24.979099999999999</v>
      </c>
      <c r="V21">
        <f t="shared" si="14"/>
        <v>3.1757177440914983</v>
      </c>
      <c r="W21">
        <f t="shared" si="15"/>
        <v>57.636725452976926</v>
      </c>
      <c r="X21">
        <f t="shared" si="16"/>
        <v>1.8775277172500999</v>
      </c>
      <c r="Y21">
        <f t="shared" si="17"/>
        <v>3.2575197541051946</v>
      </c>
      <c r="Z21">
        <f t="shared" si="18"/>
        <v>1.2981900268413984</v>
      </c>
      <c r="AA21">
        <f t="shared" si="19"/>
        <v>-250.75239585685478</v>
      </c>
      <c r="AB21">
        <f t="shared" si="20"/>
        <v>66.67708417833245</v>
      </c>
      <c r="AC21">
        <f t="shared" si="21"/>
        <v>4.8811161271803387</v>
      </c>
      <c r="AD21">
        <f t="shared" si="22"/>
        <v>110.38983137244691</v>
      </c>
      <c r="AE21">
        <v>107</v>
      </c>
      <c r="AF21">
        <v>21</v>
      </c>
      <c r="AG21">
        <f t="shared" si="23"/>
        <v>1</v>
      </c>
      <c r="AH21">
        <f t="shared" si="24"/>
        <v>0</v>
      </c>
      <c r="AI21">
        <f t="shared" si="25"/>
        <v>52118.31652019162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1513.2770999605123</v>
      </c>
      <c r="AW21">
        <f t="shared" si="29"/>
        <v>30.922844658143294</v>
      </c>
      <c r="AX21" t="e">
        <f t="shared" si="30"/>
        <v>#DIV/0!</v>
      </c>
      <c r="AY21">
        <f t="shared" si="31"/>
        <v>2.043435710416169E-2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1800.11</v>
      </c>
      <c r="CU21">
        <f t="shared" si="43"/>
        <v>1513.2770999605123</v>
      </c>
      <c r="CV21">
        <f t="shared" si="44"/>
        <v>0.84065812642589199</v>
      </c>
      <c r="CW21">
        <f t="shared" si="45"/>
        <v>0.16087018400197151</v>
      </c>
      <c r="CX21">
        <v>6</v>
      </c>
      <c r="CY21">
        <v>0.5</v>
      </c>
      <c r="CZ21" t="s">
        <v>408</v>
      </c>
      <c r="DA21">
        <v>2</v>
      </c>
      <c r="DB21">
        <v>1679002252.5999999</v>
      </c>
      <c r="DC21">
        <v>399.67700000000002</v>
      </c>
      <c r="DD21">
        <v>439.50400000000002</v>
      </c>
      <c r="DE21">
        <v>19.160599999999999</v>
      </c>
      <c r="DF21">
        <v>12.4694</v>
      </c>
      <c r="DG21">
        <v>401.70800000000003</v>
      </c>
      <c r="DH21">
        <v>18.8504</v>
      </c>
      <c r="DI21">
        <v>500.09399999999999</v>
      </c>
      <c r="DJ21">
        <v>97.889200000000002</v>
      </c>
      <c r="DK21">
        <v>9.9783499999999997E-2</v>
      </c>
      <c r="DL21">
        <v>25.406300000000002</v>
      </c>
      <c r="DM21">
        <v>24.979099999999999</v>
      </c>
      <c r="DN21">
        <v>999.9</v>
      </c>
      <c r="DO21">
        <v>0</v>
      </c>
      <c r="DP21">
        <v>0</v>
      </c>
      <c r="DQ21">
        <v>10016.200000000001</v>
      </c>
      <c r="DR21">
        <v>0</v>
      </c>
      <c r="DS21">
        <v>1.91117E-3</v>
      </c>
      <c r="DT21">
        <v>-39.826300000000003</v>
      </c>
      <c r="DU21">
        <v>407.48500000000001</v>
      </c>
      <c r="DV21">
        <v>445.053</v>
      </c>
      <c r="DW21">
        <v>6.6911699999999996</v>
      </c>
      <c r="DX21">
        <v>439.50400000000002</v>
      </c>
      <c r="DY21">
        <v>12.4694</v>
      </c>
      <c r="DZ21">
        <v>1.87561</v>
      </c>
      <c r="EA21">
        <v>1.22062</v>
      </c>
      <c r="EB21">
        <v>16.4316</v>
      </c>
      <c r="EC21">
        <v>9.8554600000000008</v>
      </c>
      <c r="ED21">
        <v>1800.11</v>
      </c>
      <c r="EE21">
        <v>0.97800299999999996</v>
      </c>
      <c r="EF21">
        <v>2.1996600000000002E-2</v>
      </c>
      <c r="EG21">
        <v>0</v>
      </c>
      <c r="EH21">
        <v>1071.47</v>
      </c>
      <c r="EI21">
        <v>5.0000600000000004</v>
      </c>
      <c r="EJ21">
        <v>17702.7</v>
      </c>
      <c r="EK21">
        <v>16014.8</v>
      </c>
      <c r="EL21">
        <v>45.625</v>
      </c>
      <c r="EM21">
        <v>46.811999999999998</v>
      </c>
      <c r="EN21">
        <v>46.311999999999998</v>
      </c>
      <c r="EO21">
        <v>46.061999999999998</v>
      </c>
      <c r="EP21">
        <v>47.125</v>
      </c>
      <c r="EQ21">
        <v>1755.62</v>
      </c>
      <c r="ER21">
        <v>39.49</v>
      </c>
      <c r="ES21">
        <v>0</v>
      </c>
      <c r="ET21">
        <v>1679002253.5999999</v>
      </c>
      <c r="EU21">
        <v>0</v>
      </c>
      <c r="EV21">
        <v>1071.7064</v>
      </c>
      <c r="EW21">
        <v>-0.80307692553115673</v>
      </c>
      <c r="EX21">
        <v>-11.80000001037698</v>
      </c>
      <c r="EY21">
        <v>17703.848000000002</v>
      </c>
      <c r="EZ21">
        <v>15</v>
      </c>
      <c r="FA21">
        <v>1678999511.5999999</v>
      </c>
      <c r="FB21" t="s">
        <v>409</v>
      </c>
      <c r="FC21">
        <v>1678999511.5999999</v>
      </c>
      <c r="FD21">
        <v>1678999506.0999999</v>
      </c>
      <c r="FE21">
        <v>8</v>
      </c>
      <c r="FF21">
        <v>-0.185</v>
      </c>
      <c r="FG21">
        <v>-8.3000000000000004E-2</v>
      </c>
      <c r="FH21">
        <v>-2.056</v>
      </c>
      <c r="FI21">
        <v>0.315</v>
      </c>
      <c r="FJ21">
        <v>408</v>
      </c>
      <c r="FK21">
        <v>20</v>
      </c>
      <c r="FL21">
        <v>0.05</v>
      </c>
      <c r="FM21">
        <v>0.03</v>
      </c>
      <c r="FN21">
        <v>-39.337580000000003</v>
      </c>
      <c r="FO21">
        <v>-2.3138251407128272</v>
      </c>
      <c r="FP21">
        <v>0.28897682017767429</v>
      </c>
      <c r="FQ21">
        <v>-1</v>
      </c>
      <c r="FR21">
        <v>6.6892087500000006</v>
      </c>
      <c r="FS21">
        <v>1.0777373358339381E-2</v>
      </c>
      <c r="FT21">
        <v>3.4020495201422022E-3</v>
      </c>
      <c r="FU21">
        <v>-1</v>
      </c>
      <c r="FV21">
        <v>0</v>
      </c>
      <c r="FW21">
        <v>0</v>
      </c>
      <c r="FX21" t="s">
        <v>410</v>
      </c>
      <c r="FY21">
        <v>2.9327100000000002</v>
      </c>
      <c r="FZ21">
        <v>2.8289399999999998</v>
      </c>
      <c r="GA21">
        <v>9.9353800000000006E-2</v>
      </c>
      <c r="GB21">
        <v>0.104812</v>
      </c>
      <c r="GC21">
        <v>0.10017</v>
      </c>
      <c r="GD21">
        <v>7.1806700000000001E-2</v>
      </c>
      <c r="GE21">
        <v>23973.200000000001</v>
      </c>
      <c r="GF21">
        <v>25423</v>
      </c>
      <c r="GG21">
        <v>24478.2</v>
      </c>
      <c r="GH21">
        <v>27701.599999999999</v>
      </c>
      <c r="GI21">
        <v>29341.8</v>
      </c>
      <c r="GJ21">
        <v>37459.300000000003</v>
      </c>
      <c r="GK21">
        <v>33550.300000000003</v>
      </c>
      <c r="GL21">
        <v>42604</v>
      </c>
      <c r="GM21">
        <v>1.7867299999999999</v>
      </c>
      <c r="GN21">
        <v>1.74525</v>
      </c>
      <c r="GO21">
        <v>7.8309299999999998E-2</v>
      </c>
      <c r="GP21">
        <v>0</v>
      </c>
      <c r="GQ21">
        <v>23.692900000000002</v>
      </c>
      <c r="GR21">
        <v>999.9</v>
      </c>
      <c r="GS21">
        <v>37.6</v>
      </c>
      <c r="GT21">
        <v>29.6</v>
      </c>
      <c r="GU21">
        <v>15.9925</v>
      </c>
      <c r="GV21">
        <v>62.066600000000001</v>
      </c>
      <c r="GW21">
        <v>26.470400000000001</v>
      </c>
      <c r="GX21">
        <v>1</v>
      </c>
      <c r="GY21">
        <v>7.9499500000000001E-2</v>
      </c>
      <c r="GZ21">
        <v>2.2197</v>
      </c>
      <c r="HA21">
        <v>20.2105</v>
      </c>
      <c r="HB21">
        <v>5.2262700000000004</v>
      </c>
      <c r="HC21">
        <v>11.992000000000001</v>
      </c>
      <c r="HD21">
        <v>4.9949500000000002</v>
      </c>
      <c r="HE21">
        <v>3.2909999999999999</v>
      </c>
      <c r="HF21">
        <v>7199.1</v>
      </c>
      <c r="HG21">
        <v>9999</v>
      </c>
      <c r="HH21">
        <v>9999</v>
      </c>
      <c r="HI21">
        <v>138.69999999999999</v>
      </c>
      <c r="HJ21">
        <v>1.87822</v>
      </c>
      <c r="HK21">
        <v>1.87416</v>
      </c>
      <c r="HL21">
        <v>1.8705799999999999</v>
      </c>
      <c r="HM21">
        <v>1.87256</v>
      </c>
      <c r="HN21">
        <v>1.8779699999999999</v>
      </c>
      <c r="HO21">
        <v>1.87425</v>
      </c>
      <c r="HP21">
        <v>1.87198</v>
      </c>
      <c r="HQ21">
        <v>1.8708899999999999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-2.0310000000000001</v>
      </c>
      <c r="IF21">
        <v>0.31019999999999998</v>
      </c>
      <c r="IG21">
        <v>-0.66728032950785687</v>
      </c>
      <c r="IH21">
        <v>-3.8409413047910609E-3</v>
      </c>
      <c r="II21">
        <v>1.222025474305011E-6</v>
      </c>
      <c r="IJ21">
        <v>-2.7416089085140852E-10</v>
      </c>
      <c r="IK21">
        <v>-0.1140340915950848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45.7</v>
      </c>
      <c r="IT21">
        <v>45.8</v>
      </c>
      <c r="IU21">
        <v>1.07178</v>
      </c>
      <c r="IV21">
        <v>2.5146500000000001</v>
      </c>
      <c r="IW21">
        <v>1.4477500000000001</v>
      </c>
      <c r="IX21">
        <v>2.3022499999999999</v>
      </c>
      <c r="IY21">
        <v>1.64673</v>
      </c>
      <c r="IZ21">
        <v>2.3986800000000001</v>
      </c>
      <c r="JA21">
        <v>33.355899999999998</v>
      </c>
      <c r="JB21">
        <v>23.947399999999998</v>
      </c>
      <c r="JC21">
        <v>18</v>
      </c>
      <c r="JD21">
        <v>355.66800000000001</v>
      </c>
      <c r="JE21">
        <v>403.35</v>
      </c>
      <c r="JF21">
        <v>21.1829</v>
      </c>
      <c r="JG21">
        <v>28.1782</v>
      </c>
      <c r="JH21">
        <v>30.0001</v>
      </c>
      <c r="JI21">
        <v>28.345199999999998</v>
      </c>
      <c r="JJ21">
        <v>28.356400000000001</v>
      </c>
      <c r="JK21">
        <v>21.4542</v>
      </c>
      <c r="JL21">
        <v>30.3432</v>
      </c>
      <c r="JM21">
        <v>62.9497</v>
      </c>
      <c r="JN21">
        <v>21.19</v>
      </c>
      <c r="JO21">
        <v>438.79300000000001</v>
      </c>
      <c r="JP21">
        <v>12.455399999999999</v>
      </c>
      <c r="JQ21">
        <v>99.551000000000002</v>
      </c>
      <c r="JR21">
        <v>99.640500000000003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2023-03-16T21:31:19Z</dcterms:created>
  <dcterms:modified xsi:type="dcterms:W3CDTF">2023-03-16T23:54:51Z</dcterms:modified>
</cp:coreProperties>
</file>