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P21" i="1"/>
  <c r="CW20" i="1"/>
  <c r="S20" i="1" s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X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K19" i="1" s="1"/>
  <c r="Y19" i="1"/>
  <c r="X19" i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 s="1"/>
  <c r="AH18" i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N17" i="1" s="1"/>
  <c r="Y17" i="1"/>
  <c r="X17" i="1"/>
  <c r="W17" i="1"/>
  <c r="P17" i="1"/>
  <c r="CU18" i="1" l="1"/>
  <c r="AV18" i="1" s="1"/>
  <c r="AX18" i="1" s="1"/>
  <c r="W20" i="1"/>
  <c r="W21" i="1"/>
  <c r="K20" i="1"/>
  <c r="N20" i="1"/>
  <c r="K21" i="1"/>
  <c r="N21" i="1"/>
  <c r="CU17" i="1"/>
  <c r="AV17" i="1" s="1"/>
  <c r="AX17" i="1" s="1"/>
  <c r="J19" i="1"/>
  <c r="AW19" i="1" s="1"/>
  <c r="W18" i="1"/>
  <c r="W19" i="1"/>
  <c r="CU21" i="1"/>
  <c r="AV21" i="1" s="1"/>
  <c r="AX21" i="1" s="1"/>
  <c r="BG18" i="1"/>
  <c r="BF18" i="1"/>
  <c r="BJ18" i="1" s="1"/>
  <c r="BK18" i="1" s="1"/>
  <c r="BE18" i="1"/>
  <c r="K17" i="1"/>
  <c r="J17" i="1"/>
  <c r="AW17" i="1" s="1"/>
  <c r="AY17" i="1" s="1"/>
  <c r="I17" i="1"/>
  <c r="H17" i="1" s="1"/>
  <c r="AH17" i="1"/>
  <c r="CU20" i="1"/>
  <c r="AV20" i="1" s="1"/>
  <c r="AX20" i="1" s="1"/>
  <c r="BE20" i="1"/>
  <c r="BG20" i="1"/>
  <c r="N18" i="1"/>
  <c r="K18" i="1"/>
  <c r="J18" i="1"/>
  <c r="AW18" i="1" s="1"/>
  <c r="BG17" i="1"/>
  <c r="BF17" i="1"/>
  <c r="BJ17" i="1" s="1"/>
  <c r="BK17" i="1" s="1"/>
  <c r="BE17" i="1"/>
  <c r="BG19" i="1"/>
  <c r="BF19" i="1"/>
  <c r="BJ19" i="1" s="1"/>
  <c r="BK19" i="1" s="1"/>
  <c r="BE19" i="1"/>
  <c r="I18" i="1"/>
  <c r="H18" i="1" s="1"/>
  <c r="CU19" i="1"/>
  <c r="AV19" i="1" s="1"/>
  <c r="AX19" i="1" s="1"/>
  <c r="S19" i="1"/>
  <c r="I19" i="1"/>
  <c r="H19" i="1" s="1"/>
  <c r="AH19" i="1"/>
  <c r="N19" i="1"/>
  <c r="BF20" i="1"/>
  <c r="BJ20" i="1" s="1"/>
  <c r="BK20" i="1" s="1"/>
  <c r="BG21" i="1"/>
  <c r="BF21" i="1"/>
  <c r="BJ21" i="1" s="1"/>
  <c r="BK21" i="1" s="1"/>
  <c r="BE21" i="1"/>
  <c r="AH21" i="1"/>
  <c r="S18" i="1"/>
  <c r="I21" i="1"/>
  <c r="H21" i="1" s="1"/>
  <c r="AH20" i="1"/>
  <c r="J21" i="1"/>
  <c r="AW21" i="1" s="1"/>
  <c r="AY21" i="1" s="1"/>
  <c r="S17" i="1"/>
  <c r="I20" i="1"/>
  <c r="H20" i="1" s="1"/>
  <c r="J20" i="1"/>
  <c r="AW20" i="1" s="1"/>
  <c r="AY18" i="1" l="1"/>
  <c r="AY19" i="1"/>
  <c r="AA20" i="1"/>
  <c r="T20" i="1"/>
  <c r="U20" i="1" s="1"/>
  <c r="Q20" i="1" s="1"/>
  <c r="O20" i="1" s="1"/>
  <c r="R20" i="1" s="1"/>
  <c r="L20" i="1" s="1"/>
  <c r="M20" i="1" s="1"/>
  <c r="T17" i="1"/>
  <c r="U17" i="1" s="1"/>
  <c r="Q17" i="1" s="1"/>
  <c r="O17" i="1" s="1"/>
  <c r="R17" i="1" s="1"/>
  <c r="L17" i="1" s="1"/>
  <c r="M17" i="1" s="1"/>
  <c r="AA21" i="1"/>
  <c r="T21" i="1"/>
  <c r="U21" i="1" s="1"/>
  <c r="Q21" i="1" s="1"/>
  <c r="O21" i="1" s="1"/>
  <c r="R21" i="1" s="1"/>
  <c r="L21" i="1" s="1"/>
  <c r="M21" i="1" s="1"/>
  <c r="AA18" i="1"/>
  <c r="AA17" i="1"/>
  <c r="AA19" i="1"/>
  <c r="T19" i="1"/>
  <c r="U19" i="1" s="1"/>
  <c r="Q19" i="1" s="1"/>
  <c r="O19" i="1" s="1"/>
  <c r="R19" i="1" s="1"/>
  <c r="L19" i="1" s="1"/>
  <c r="M19" i="1" s="1"/>
  <c r="AY20" i="1"/>
  <c r="T18" i="1"/>
  <c r="U18" i="1" s="1"/>
  <c r="V20" i="1" l="1"/>
  <c r="Z20" i="1" s="1"/>
  <c r="AC20" i="1"/>
  <c r="AB20" i="1"/>
  <c r="AC21" i="1"/>
  <c r="V21" i="1"/>
  <c r="Z21" i="1" s="1"/>
  <c r="AB21" i="1"/>
  <c r="V18" i="1"/>
  <c r="Z18" i="1" s="1"/>
  <c r="AC18" i="1"/>
  <c r="AB18" i="1"/>
  <c r="V19" i="1"/>
  <c r="Z19" i="1" s="1"/>
  <c r="AC19" i="1"/>
  <c r="AB19" i="1"/>
  <c r="Q18" i="1"/>
  <c r="O18" i="1" s="1"/>
  <c r="R18" i="1" s="1"/>
  <c r="L18" i="1" s="1"/>
  <c r="M18" i="1" s="1"/>
  <c r="AC17" i="1"/>
  <c r="AB17" i="1"/>
  <c r="V17" i="1"/>
  <c r="Z17" i="1" s="1"/>
  <c r="AD21" i="1" l="1"/>
  <c r="AD17" i="1"/>
  <c r="AD19" i="1"/>
  <c r="AD18" i="1"/>
  <c r="AD20" i="1"/>
</calcChain>
</file>

<file path=xl/sharedStrings.xml><?xml version="1.0" encoding="utf-8"?>
<sst xmlns="http://schemas.openxmlformats.org/spreadsheetml/2006/main" count="915" uniqueCount="424">
  <si>
    <t>File opened</t>
  </si>
  <si>
    <t>2023-03-16 12:41:32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</si>
  <si>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</si>
  <si>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</si>
  <si>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</si>
  <si>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</si>
  <si>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</si>
  <si>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</si>
  <si>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</si>
  <si>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</si>
  <si>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</si>
  <si>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</si>
  <si>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</si>
  <si>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</si>
  <si>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</si>
  <si>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</si>
  <si>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</si>
  <si>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</si>
  <si>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</si>
  <si>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</si>
  <si>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</si>
  <si>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</si>
  <si>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</si>
  <si>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</si>
  <si>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</si>
  <si>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</si>
  <si>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</si>
  <si>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12:41:32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</si>
  <si>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</si>
  <si>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</si>
  <si>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</si>
  <si>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</si>
  <si>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</si>
  <si>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</si>
  <si>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</si>
  <si>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</si>
  <si>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</si>
  <si>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</si>
  <si>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</si>
  <si>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</si>
  <si>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</si>
  <si>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</si>
  <si>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</si>
  <si>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</si>
  <si>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</si>
  <si>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</si>
  <si>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</si>
  <si>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</si>
  <si>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</si>
  <si>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</si>
  <si>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</si>
  <si>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</si>
  <si>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</si>
  <si>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</si>
  <si>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</si>
  <si>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</si>
  <si>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</si>
  <si>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</si>
  <si>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</si>
  <si>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</si>
  <si>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</si>
  <si>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</si>
  <si>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</si>
  <si>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</si>
  <si>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</si>
  <si>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</si>
  <si>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</si>
  <si>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</si>
  <si>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</si>
  <si>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</si>
  <si>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</si>
  <si>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</si>
  <si>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</si>
  <si>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</si>
  <si>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</si>
  <si>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</si>
  <si>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</si>
  <si>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</si>
  <si>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</si>
  <si>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</si>
  <si>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</si>
  <si>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-0.0831964 81.8729 362.892 599.356 841.233 1026.44 1217.25 1359.84</t>
  </si>
  <si>
    <t>Fs_true</t>
  </si>
  <si>
    <t>0.382363 100.695 400.712 600.957 800.18 1000.67 1200.22 1400.47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</si>
  <si>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</si>
  <si>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</si>
  <si>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</si>
  <si>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</si>
  <si>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</si>
  <si>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</si>
  <si>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</si>
  <si>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</si>
  <si>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</si>
  <si>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</si>
  <si>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</si>
  <si>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</si>
  <si>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</si>
  <si>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</si>
  <si>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</si>
  <si>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</si>
  <si>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</si>
  <si>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</si>
  <si>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</si>
  <si>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</si>
  <si>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</si>
  <si>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</si>
  <si>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</si>
  <si>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</si>
  <si>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</si>
  <si>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</si>
  <si>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</si>
  <si>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</si>
  <si>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</si>
  <si>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</si>
  <si>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</si>
  <si>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</si>
  <si>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</si>
  <si>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</si>
  <si>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</si>
  <si>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</si>
  <si>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</si>
  <si>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</si>
  <si>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</si>
  <si>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</si>
  <si>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</si>
  <si>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</si>
  <si>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</si>
  <si>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</si>
  <si>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</si>
  <si>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</si>
  <si>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</si>
  <si>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</si>
  <si>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</si>
  <si>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</si>
  <si>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</si>
  <si>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</si>
  <si>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</si>
  <si>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</si>
  <si>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</si>
  <si>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</si>
  <si>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</si>
  <si>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</si>
  <si>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</si>
  <si>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</si>
  <si>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</si>
  <si>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</si>
  <si>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</si>
  <si>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</si>
  <si>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</si>
  <si>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</si>
  <si>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</si>
  <si>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</si>
  <si>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</si>
  <si>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</si>
  <si>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</si>
  <si>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</si>
  <si>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</si>
  <si>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</si>
  <si>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</si>
  <si>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</si>
  <si>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</si>
  <si>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</si>
  <si>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</si>
  <si>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</si>
  <si>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</si>
  <si>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</si>
  <si>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</si>
  <si>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</si>
  <si>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</si>
  <si>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</si>
  <si>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</si>
  <si>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</si>
  <si>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</si>
  <si>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</si>
  <si>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</si>
  <si>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</si>
  <si>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</si>
  <si>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</si>
  <si>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</si>
  <si>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</si>
  <si>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</si>
  <si>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</si>
  <si>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</si>
  <si>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</si>
  <si>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</si>
  <si>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</si>
  <si>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</si>
  <si>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</si>
  <si>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</si>
  <si>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</si>
  <si>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</si>
  <si>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</si>
  <si>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</si>
  <si>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</si>
  <si>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</si>
  <si>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</si>
  <si>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</si>
  <si>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</si>
  <si>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</si>
  <si>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</si>
  <si>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</si>
  <si>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</si>
  <si>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</si>
  <si>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</si>
  <si>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</si>
  <si>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</si>
  <si>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</si>
  <si>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</si>
  <si>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</si>
  <si>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</si>
  <si>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</si>
  <si>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</si>
  <si>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</si>
  <si>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</si>
  <si>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</si>
  <si>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</si>
  <si>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</si>
  <si>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</si>
  <si>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</si>
  <si>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</si>
  <si>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</si>
  <si>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</si>
  <si>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</si>
  <si>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</si>
  <si>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</si>
  <si>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</si>
  <si>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</si>
  <si>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</si>
  <si>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</si>
  <si>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</si>
  <si>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</si>
  <si>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</si>
  <si>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</si>
  <si>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</si>
  <si>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</si>
  <si>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</si>
  <si>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</si>
  <si>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</si>
  <si>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</si>
  <si>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</si>
  <si>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</si>
  <si>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</si>
  <si>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</si>
  <si>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</si>
  <si>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</si>
  <si>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</si>
  <si>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</si>
  <si>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</si>
  <si>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</si>
  <si>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</si>
  <si>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</si>
  <si>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</si>
  <si>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</si>
  <si>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</si>
  <si>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</si>
  <si>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</si>
  <si>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</si>
  <si>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</si>
  <si>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</si>
  <si>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</si>
  <si>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</si>
  <si>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</si>
  <si>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</si>
  <si>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</si>
  <si>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</si>
  <si>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</si>
  <si>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</si>
  <si>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</si>
  <si>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</si>
  <si>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</si>
  <si>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</si>
  <si>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</si>
  <si>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</si>
  <si>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</si>
  <si>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</si>
  <si>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</si>
  <si>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</si>
  <si>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</si>
  <si>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</si>
  <si>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</si>
  <si>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</si>
  <si>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</si>
  <si>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</si>
  <si>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</si>
  <si>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</si>
  <si>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</si>
  <si>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</si>
  <si>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</si>
  <si>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</si>
  <si>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</si>
  <si>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</si>
  <si>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</si>
  <si>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</si>
  <si>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</si>
  <si>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</si>
  <si>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</si>
  <si>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</si>
  <si>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</si>
  <si>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</si>
  <si>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</si>
  <si>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</si>
  <si>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</si>
  <si>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</si>
  <si>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</si>
  <si>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</si>
  <si>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</si>
  <si>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</si>
  <si>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</si>
  <si>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</si>
  <si>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</si>
  <si>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</si>
  <si>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</si>
  <si>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</si>
  <si>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</si>
  <si>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</si>
  <si>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</si>
  <si>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</si>
  <si>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</si>
  <si>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</si>
  <si>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</si>
  <si>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</si>
  <si>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</si>
  <si>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</si>
  <si>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</si>
  <si>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</si>
  <si>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</si>
  <si>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</si>
  <si>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</si>
  <si>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</si>
  <si>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</si>
  <si>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</si>
  <si>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</si>
  <si>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</si>
  <si>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</si>
  <si>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</si>
  <si>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</si>
  <si>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</si>
  <si>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</si>
  <si>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</si>
  <si>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</si>
  <si>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</si>
  <si>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</si>
  <si>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</si>
  <si>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</si>
  <si>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</si>
  <si>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</si>
  <si>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</si>
  <si>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</si>
  <si>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</si>
  <si>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</si>
  <si>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</si>
  <si>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</si>
  <si>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</si>
  <si>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</si>
  <si>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</si>
  <si>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</si>
  <si>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</si>
  <si>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</si>
  <si>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</si>
  <si>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</si>
  <si>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</si>
  <si>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</si>
  <si>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</si>
  <si>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</si>
  <si>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</si>
  <si>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</si>
  <si>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</si>
  <si>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</si>
  <si>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</si>
  <si>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</si>
  <si>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</si>
  <si>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</si>
  <si>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</si>
  <si>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</si>
  <si>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</si>
  <si>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</si>
  <si>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</si>
  <si>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</si>
  <si>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</si>
  <si>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</si>
  <si>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</si>
  <si>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</si>
  <si>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</si>
  <si>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</si>
  <si>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</si>
  <si>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</si>
  <si>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</si>
  <si>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</si>
  <si>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</si>
  <si>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</si>
  <si>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</si>
  <si>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</si>
  <si>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</si>
  <si>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</si>
  <si>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</si>
  <si>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</si>
  <si>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</si>
  <si>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</si>
  <si>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</si>
  <si>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</si>
  <si>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</si>
  <si>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</si>
  <si>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</si>
  <si>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</si>
  <si>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</si>
  <si>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</si>
  <si>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</si>
  <si>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</si>
  <si>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</si>
  <si>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12:42:06</t>
  </si>
  <si>
    <t>0/0</t>
  </si>
  <si>
    <t>00000000</t>
  </si>
  <si>
    <t>iiiiiiii</t>
  </si>
  <si>
    <t>off</t>
  </si>
  <si>
    <t>20230316 13:30:53</t>
  </si>
  <si>
    <t>13:30:53</t>
  </si>
  <si>
    <t>20230316 13:33:53</t>
  </si>
  <si>
    <t>13:33:53</t>
  </si>
  <si>
    <t>20230316 13:36:53</t>
  </si>
  <si>
    <t>13:36:53</t>
  </si>
  <si>
    <t>20230316 13:39:53</t>
  </si>
  <si>
    <t>13:39:53</t>
  </si>
  <si>
    <t>20230316 13:42:53</t>
  </si>
  <si>
    <t>13:42:53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</si>
</sst>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10</v>
      </c>
      <c r="B17">
        <v>1678991453</v>
      </c>
      <c r="C17">
        <v>1620.400000095367</v>
      </c>
      <c r="D17" t="s">
        <v>414</v>
      </c>
      <c r="E17" t="s">
        <v>415</v>
      </c>
      <c r="F17" t="s">
        <v>406</v>
      </c>
      <c r="G17">
        <v>1678991453</v>
      </c>
      <c r="H17">
        <f t="shared" ref="H17:H21" si="0">(I17)/1000</f>
        <v>5.748405955404351E-3</v>
      </c>
      <c r="I17">
        <f t="shared" ref="I17:I21" si="1">1000*DI17*AG17*(DE17-DF17)/(100*CX17*(1000-AG17*DE17))</f>
        <v>5.7484059554043512</v>
      </c>
      <c r="J17">
        <f t="shared" ref="J17:J21" si="2">DI17*AG17*(DD17-DC17*(1000-AG17*DF17)/(1000-AG17*DE17))/(100*CX17)</f>
        <v>34.002723193706004</v>
      </c>
      <c r="K17">
        <f t="shared" ref="K17:K21" si="3">DC17 - IF(AG17&gt;1, J17*CX17*100/(AI17*DQ17), 0)</f>
        <v>400.01100000000002</v>
      </c>
      <c r="L17">
        <f t="shared" ref="L17:L21" si="4">((R17-H17/2)*K17-J17)/(R17+H17/2)</f>
        <v>265.76495876198783</v>
      </c>
      <c r="M17">
        <f t="shared" ref="M17:M21" si="5">L17*(DJ17+DK17)/1000</f>
        <v>26.12981168752453</v>
      </c>
      <c r="N17">
        <f t="shared" ref="N17:N21" si="6">(DC17 - IF(AG17&gt;1, J17*CX17*100/(AI17*DQ17), 0))*(DJ17+DK17)/1000</f>
        <v>39.328781911760998</v>
      </c>
      <c r="O17">
        <f t="shared" ref="O17:O21" si="7">2/((1/Q17-1/P17)+SIGN(Q17)*SQRT((1/Q17-1/P17)*(1/Q17-1/P17) + 4*CY17/((CY17+1)*(CY17+1))*(2*1/Q17*1/P17-1/P17*1/P17)))</f>
        <v>0.46022984411195839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2.8970307844422951</v>
      </c>
      <c r="Q17">
        <f t="shared" ref="Q17:Q21" si="9">H17*(1000-(1000*0.61365*EXP(17.502*U17/(240.97+U17))/(DJ17+DK17)+DE17)/2)/(1000*0.61365*EXP(17.502*U17/(240.97+U17))/(DJ17+DK17)-DE17)</f>
        <v>0.42313178505268528</v>
      </c>
      <c r="R17">
        <f t="shared" ref="R17:R21" si="10">1/((CY17+1)/(O17/1.6)+1/(P17/1.37)) + CY17/((CY17+1)/(O17/1.6) + CY17/(P17/1.37))</f>
        <v>0.26754083849060589</v>
      </c>
      <c r="S17">
        <f t="shared" ref="S17:S21" si="11">(CT17*CW17)</f>
        <v>289.57822192376796</v>
      </c>
      <c r="T17">
        <f t="shared" ref="T17:T21" si="12">(DL17+(S17+2*0.95*0.0000000567*(((DL17+$B$7)+273)^4-(DL17+273)^4)-44100*H17)/(1.84*29.3*P17+8*0.95*0.0000000567*(DL17+273)^3))</f>
        <v>25.435118230649088</v>
      </c>
      <c r="U17">
        <f t="shared" ref="U17:U21" si="13">($C$7*DM17+$D$7*DN17+$E$7*T17)</f>
        <v>24.987100000000002</v>
      </c>
      <c r="V17">
        <f t="shared" ref="V17:V21" si="14">0.61365*EXP(17.502*U17/(240.97+U17))</f>
        <v>3.1772329652016733</v>
      </c>
      <c r="W17">
        <f t="shared" ref="W17:W21" si="15">(X17/Y17*100)</f>
        <v>58.227297738845877</v>
      </c>
      <c r="X17">
        <f t="shared" ref="X17:X21" si="16">DE17*(DJ17+DK17)/1000</f>
        <v>1.8758526536792</v>
      </c>
      <c r="Y17">
        <f t="shared" ref="Y17:Y21" si="17">0.61365*EXP(17.502*DL17/(240.97+DL17))</f>
        <v>3.2216034858642253</v>
      </c>
      <c r="Z17">
        <f t="shared" ref="Z17:Z21" si="18">(V17-DE17*(DJ17+DK17)/1000)</f>
        <v>1.3013803115224734</v>
      </c>
      <c r="AA17">
        <f t="shared" ref="AA17:AA21" si="19">(-H17*44100)</f>
        <v>-253.50470263333187</v>
      </c>
      <c r="AB17">
        <f t="shared" ref="AB17:AB21" si="20">2*29.3*P17*0.92*(DL17-U17)</f>
        <v>36.359803665918186</v>
      </c>
      <c r="AC17">
        <f t="shared" ref="AC17:AC21" si="21">2*0.95*0.0000000567*(((DL17+$B$7)+273)^4-(U17+273)^4)</f>
        <v>2.6575467833370712</v>
      </c>
      <c r="AD17">
        <f t="shared" ref="AD17:AD21" si="22">S17+AC17+AA17+AB17</f>
        <v>75.090869739691328</v>
      </c>
      <c r="AE17">
        <v>105</v>
      </c>
      <c r="AF17">
        <v>21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52214.22068607017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1513.2437999605015</v>
      </c>
      <c r="AW17">
        <f t="shared" ref="AW17:AW21" si="29">J17</f>
        <v>34.002723193706004</v>
      </c>
      <c r="AX17" t="e">
        <f t="shared" ref="AX17:AX21" si="30">AT17*AU17*AV17</f>
        <v>#DIV/0!</v>
      </c>
      <c r="AY17">
        <f t="shared" ref="AY17:AY21" si="31">(AW17-AO17)/AV17</f>
        <v>2.2470089218005411E-2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1800.07</v>
      </c>
      <c r="CU17">
        <f t="shared" ref="CU17:CU21" si="43">CT17*CV17</f>
        <v>1513.2437999605015</v>
      </c>
      <c r="CV17">
        <f t="shared" ref="CV17:CV21" si="44">($B$11*$D$9+$C$11*$D$9+$F$11*((EQ17+EI17)/MAX(EQ17+EI17+ER17, 0.1)*$I$9+ER17/MAX(EQ17+EI17+ER17, 0.1)*$J$9))/($B$11+$C$11+$F$11)</f>
        <v>0.84065830771053429</v>
      </c>
      <c r="CW17">
        <f t="shared" ref="CW17:CW21" si="45">($B$11*$K$9+$C$11*$K$9+$F$11*((EQ17+EI17)/MAX(EQ17+EI17+ER17, 0.1)*$P$9+ER17/MAX(EQ17+EI17+ER17, 0.1)*$Q$9))/($B$11+$C$11+$F$11)</f>
        <v>0.16087053388133127</v>
      </c>
      <c r="CX17">
        <v>6</v>
      </c>
      <c r="CY17">
        <v>0.5</v>
      </c>
      <c r="CZ17" t="s">
        <v>408</v>
      </c>
      <c r="DA17">
        <v>2</v>
      </c>
      <c r="DB17">
        <v>1678991453</v>
      </c>
      <c r="DC17">
        <v>400.01100000000002</v>
      </c>
      <c r="DD17">
        <v>443.56599999999997</v>
      </c>
      <c r="DE17">
        <v>19.0792</v>
      </c>
      <c r="DF17">
        <v>12.3139</v>
      </c>
      <c r="DG17">
        <v>402.05500000000001</v>
      </c>
      <c r="DH17">
        <v>18.728400000000001</v>
      </c>
      <c r="DI17">
        <v>500.08699999999999</v>
      </c>
      <c r="DJ17">
        <v>98.219200000000001</v>
      </c>
      <c r="DK17">
        <v>0.100051</v>
      </c>
      <c r="DL17">
        <v>25.219899999999999</v>
      </c>
      <c r="DM17">
        <v>24.987100000000002</v>
      </c>
      <c r="DN17">
        <v>999.9</v>
      </c>
      <c r="DO17">
        <v>0</v>
      </c>
      <c r="DP17">
        <v>0</v>
      </c>
      <c r="DQ17">
        <v>9993.75</v>
      </c>
      <c r="DR17">
        <v>0</v>
      </c>
      <c r="DS17">
        <v>1.91117E-3</v>
      </c>
      <c r="DT17">
        <v>-43.5548</v>
      </c>
      <c r="DU17">
        <v>407.79199999999997</v>
      </c>
      <c r="DV17">
        <v>449.096</v>
      </c>
      <c r="DW17">
        <v>6.7652999999999999</v>
      </c>
      <c r="DX17">
        <v>443.56599999999997</v>
      </c>
      <c r="DY17">
        <v>12.3139</v>
      </c>
      <c r="DZ17">
        <v>1.8739399999999999</v>
      </c>
      <c r="EA17">
        <v>1.20946</v>
      </c>
      <c r="EB17">
        <v>16.4176</v>
      </c>
      <c r="EC17">
        <v>9.7184600000000003</v>
      </c>
      <c r="ED17">
        <v>1800.07</v>
      </c>
      <c r="EE17">
        <v>0.97799599999999998</v>
      </c>
      <c r="EF17">
        <v>2.20038E-2</v>
      </c>
      <c r="EG17">
        <v>0</v>
      </c>
      <c r="EH17">
        <v>1062.8900000000001</v>
      </c>
      <c r="EI17">
        <v>5.0000600000000004</v>
      </c>
      <c r="EJ17">
        <v>17550</v>
      </c>
      <c r="EK17">
        <v>16014.5</v>
      </c>
      <c r="EL17">
        <v>45.875</v>
      </c>
      <c r="EM17">
        <v>47.061999999999998</v>
      </c>
      <c r="EN17">
        <v>46.561999999999998</v>
      </c>
      <c r="EO17">
        <v>46.311999999999998</v>
      </c>
      <c r="EP17">
        <v>47.375</v>
      </c>
      <c r="EQ17">
        <v>1755.57</v>
      </c>
      <c r="ER17">
        <v>39.5</v>
      </c>
      <c r="ES17">
        <v>0</v>
      </c>
      <c r="ET17">
        <v>1678991453.5999999</v>
      </c>
      <c r="EU17">
        <v>0</v>
      </c>
      <c r="EV17">
        <v>1063.0668000000001</v>
      </c>
      <c r="EW17">
        <v>5.8461527452602829E-2</v>
      </c>
      <c r="EX17">
        <v>-9.2000001498001058</v>
      </c>
      <c r="EY17">
        <v>17549.707999999999</v>
      </c>
      <c r="EZ17">
        <v>15</v>
      </c>
      <c r="FA17">
        <v>1678988526.5999999</v>
      </c>
      <c r="FB17" t="s">
        <v>409</v>
      </c>
      <c r="FC17">
        <v>1678988526.5999999</v>
      </c>
      <c r="FD17">
        <v>1678988521.0999999</v>
      </c>
      <c r="FE17">
        <v>5</v>
      </c>
      <c r="FF17">
        <v>5.1999999999999998E-2</v>
      </c>
      <c r="FG17">
        <v>1.4999999999999999E-2</v>
      </c>
      <c r="FH17">
        <v>-2.1440000000000001</v>
      </c>
      <c r="FI17">
        <v>-2E-3</v>
      </c>
      <c r="FJ17">
        <v>434</v>
      </c>
      <c r="FK17">
        <v>13</v>
      </c>
      <c r="FL17">
        <v>7.0000000000000007E-2</v>
      </c>
      <c r="FM17">
        <v>0.02</v>
      </c>
      <c r="FN17">
        <v>-43.542146341463408</v>
      </c>
      <c r="FO17">
        <v>-1.5804878048743611E-2</v>
      </c>
      <c r="FP17">
        <v>4.8378714819543922E-2</v>
      </c>
      <c r="FQ17">
        <v>-1</v>
      </c>
      <c r="FR17">
        <v>6.7554848780487804</v>
      </c>
      <c r="FS17">
        <v>6.1524250871074153E-2</v>
      </c>
      <c r="FT17">
        <v>6.6188854422268798E-3</v>
      </c>
      <c r="FU17">
        <v>-1</v>
      </c>
      <c r="FV17">
        <v>0</v>
      </c>
      <c r="FW17">
        <v>0</v>
      </c>
      <c r="FX17" t="s">
        <v>410</v>
      </c>
      <c r="FY17">
        <v>2.9326400000000001</v>
      </c>
      <c r="FZ17">
        <v>2.8290099999999998</v>
      </c>
      <c r="GA17">
        <v>9.9739300000000003E-2</v>
      </c>
      <c r="GB17">
        <v>0.105882</v>
      </c>
      <c r="GC17">
        <v>0.100027</v>
      </c>
      <c r="GD17">
        <v>7.1372400000000003E-2</v>
      </c>
      <c r="GE17">
        <v>23959.9</v>
      </c>
      <c r="GF17">
        <v>25394.2</v>
      </c>
      <c r="GG17">
        <v>24475.1</v>
      </c>
      <c r="GH17">
        <v>27703.4</v>
      </c>
      <c r="GI17">
        <v>29343.599999999999</v>
      </c>
      <c r="GJ17">
        <v>37473.4</v>
      </c>
      <c r="GK17">
        <v>33546.9</v>
      </c>
      <c r="GL17">
        <v>42599.9</v>
      </c>
      <c r="GM17">
        <v>1.79158</v>
      </c>
      <c r="GN17">
        <v>1.74577</v>
      </c>
      <c r="GO17">
        <v>7.96095E-2</v>
      </c>
      <c r="GP17">
        <v>0</v>
      </c>
      <c r="GQ17">
        <v>23.679500000000001</v>
      </c>
      <c r="GR17">
        <v>999.9</v>
      </c>
      <c r="GS17">
        <v>37.1</v>
      </c>
      <c r="GT17">
        <v>29.8</v>
      </c>
      <c r="GU17">
        <v>15.908300000000001</v>
      </c>
      <c r="GV17">
        <v>62.2012</v>
      </c>
      <c r="GW17">
        <v>26.430299999999999</v>
      </c>
      <c r="GX17">
        <v>1</v>
      </c>
      <c r="GY17">
        <v>8.1224599999999994E-2</v>
      </c>
      <c r="GZ17">
        <v>2.7076799999999999</v>
      </c>
      <c r="HA17">
        <v>20.2029</v>
      </c>
      <c r="HB17">
        <v>5.2276199999999999</v>
      </c>
      <c r="HC17">
        <v>11.992000000000001</v>
      </c>
      <c r="HD17">
        <v>4.9946999999999999</v>
      </c>
      <c r="HE17">
        <v>3.2909999999999999</v>
      </c>
      <c r="HF17">
        <v>6985.1</v>
      </c>
      <c r="HG17">
        <v>9999</v>
      </c>
      <c r="HH17">
        <v>9999</v>
      </c>
      <c r="HI17">
        <v>135.69999999999999</v>
      </c>
      <c r="HJ17">
        <v>1.8782399999999999</v>
      </c>
      <c r="HK17">
        <v>1.8741300000000001</v>
      </c>
      <c r="HL17">
        <v>1.87059</v>
      </c>
      <c r="HM17">
        <v>1.8725799999999999</v>
      </c>
      <c r="HN17">
        <v>1.87798</v>
      </c>
      <c r="HO17">
        <v>1.8742700000000001</v>
      </c>
      <c r="HP17">
        <v>1.87209</v>
      </c>
      <c r="HQ17">
        <v>1.87097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-2.044</v>
      </c>
      <c r="IF17">
        <v>0.3508</v>
      </c>
      <c r="IG17">
        <v>-0.67931704301444418</v>
      </c>
      <c r="IH17">
        <v>-3.8409413047910609E-3</v>
      </c>
      <c r="II17">
        <v>1.222025474305011E-6</v>
      </c>
      <c r="IJ17">
        <v>-2.7416089085140852E-10</v>
      </c>
      <c r="IK17">
        <v>-6.4615384185457717E-2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48.8</v>
      </c>
      <c r="IT17">
        <v>48.9</v>
      </c>
      <c r="IU17">
        <v>1.0790999999999999</v>
      </c>
      <c r="IV17">
        <v>2.5109900000000001</v>
      </c>
      <c r="IW17">
        <v>1.4465300000000001</v>
      </c>
      <c r="IX17">
        <v>2.2985799999999998</v>
      </c>
      <c r="IY17">
        <v>1.64673</v>
      </c>
      <c r="IZ17">
        <v>2.4450699999999999</v>
      </c>
      <c r="JA17">
        <v>33.400799999999997</v>
      </c>
      <c r="JB17">
        <v>23.947399999999998</v>
      </c>
      <c r="JC17">
        <v>18</v>
      </c>
      <c r="JD17">
        <v>358.05700000000002</v>
      </c>
      <c r="JE17">
        <v>403.75700000000001</v>
      </c>
      <c r="JF17">
        <v>20.584</v>
      </c>
      <c r="JG17">
        <v>28.204699999999999</v>
      </c>
      <c r="JH17">
        <v>30</v>
      </c>
      <c r="JI17">
        <v>28.362100000000002</v>
      </c>
      <c r="JJ17">
        <v>28.370699999999999</v>
      </c>
      <c r="JK17">
        <v>21.6343</v>
      </c>
      <c r="JL17">
        <v>30.9451</v>
      </c>
      <c r="JM17">
        <v>60.743899999999996</v>
      </c>
      <c r="JN17">
        <v>20.593499999999999</v>
      </c>
      <c r="JO17">
        <v>443.68900000000002</v>
      </c>
      <c r="JP17">
        <v>12.347200000000001</v>
      </c>
      <c r="JQ17">
        <v>99.539900000000003</v>
      </c>
      <c r="JR17">
        <v>99.637299999999996</v>
      </c>
    </row>
    <row r="18" spans="1:278" x14ac:dyDescent="0.25">
      <c r="A18">
        <v>11</v>
      </c>
      <c r="B18">
        <v>1678991633</v>
      </c>
      <c r="C18">
        <v>1800.400000095367</v>
      </c>
      <c r="D18" t="s">
        <v>416</v>
      </c>
      <c r="E18" t="s">
        <v>417</v>
      </c>
      <c r="F18" t="s">
        <v>406</v>
      </c>
      <c r="G18">
        <v>1678991633</v>
      </c>
      <c r="H18">
        <f t="shared" si="0"/>
        <v>5.7890753336567891E-3</v>
      </c>
      <c r="I18">
        <f t="shared" si="1"/>
        <v>5.7890753336567888</v>
      </c>
      <c r="J18">
        <f t="shared" si="2"/>
        <v>34.049539543249203</v>
      </c>
      <c r="K18">
        <f t="shared" si="3"/>
        <v>399.964</v>
      </c>
      <c r="L18">
        <f t="shared" si="4"/>
        <v>266.77390543024791</v>
      </c>
      <c r="M18">
        <f t="shared" si="5"/>
        <v>26.227521169532789</v>
      </c>
      <c r="N18">
        <f t="shared" si="6"/>
        <v>39.321927907951995</v>
      </c>
      <c r="O18">
        <f t="shared" si="7"/>
        <v>0.46504547007378627</v>
      </c>
      <c r="P18">
        <f t="shared" si="8"/>
        <v>2.8958390168697745</v>
      </c>
      <c r="Q18">
        <f t="shared" si="9"/>
        <v>0.42718695482964003</v>
      </c>
      <c r="R18">
        <f t="shared" si="10"/>
        <v>0.270135986017915</v>
      </c>
      <c r="S18">
        <f t="shared" si="11"/>
        <v>289.53193792375566</v>
      </c>
      <c r="T18">
        <f t="shared" si="12"/>
        <v>25.433218837349333</v>
      </c>
      <c r="U18">
        <f t="shared" si="13"/>
        <v>24.997399999999999</v>
      </c>
      <c r="V18">
        <f t="shared" si="14"/>
        <v>3.1791847426912652</v>
      </c>
      <c r="W18">
        <f t="shared" si="15"/>
        <v>58.360869598481536</v>
      </c>
      <c r="X18">
        <f t="shared" si="16"/>
        <v>1.8811632176123998</v>
      </c>
      <c r="Y18">
        <f t="shared" si="17"/>
        <v>3.2233296565912459</v>
      </c>
      <c r="Z18">
        <f t="shared" si="18"/>
        <v>1.2980215250788654</v>
      </c>
      <c r="AA18">
        <f t="shared" si="19"/>
        <v>-255.2982222142644</v>
      </c>
      <c r="AB18">
        <f t="shared" si="20"/>
        <v>36.141889517437455</v>
      </c>
      <c r="AC18">
        <f t="shared" si="21"/>
        <v>2.6429631780713772</v>
      </c>
      <c r="AD18">
        <f t="shared" si="22"/>
        <v>73.01856840500011</v>
      </c>
      <c r="AE18">
        <v>105</v>
      </c>
      <c r="AF18">
        <v>21</v>
      </c>
      <c r="AG18">
        <f t="shared" si="23"/>
        <v>1</v>
      </c>
      <c r="AH18">
        <f t="shared" si="24"/>
        <v>0</v>
      </c>
      <c r="AI18">
        <f t="shared" si="25"/>
        <v>52178.290238906389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1513.0001999604949</v>
      </c>
      <c r="AW18">
        <f t="shared" si="29"/>
        <v>34.049539543249203</v>
      </c>
      <c r="AX18" t="e">
        <f t="shared" si="30"/>
        <v>#DIV/0!</v>
      </c>
      <c r="AY18">
        <f t="shared" si="31"/>
        <v>2.2504649731135695E-2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1799.78</v>
      </c>
      <c r="CU18">
        <f t="shared" si="43"/>
        <v>1513.0001999604949</v>
      </c>
      <c r="CV18">
        <f t="shared" si="44"/>
        <v>0.84065841378418193</v>
      </c>
      <c r="CW18">
        <f t="shared" si="45"/>
        <v>0.16087073860347134</v>
      </c>
      <c r="CX18">
        <v>6</v>
      </c>
      <c r="CY18">
        <v>0.5</v>
      </c>
      <c r="CZ18" t="s">
        <v>408</v>
      </c>
      <c r="DA18">
        <v>2</v>
      </c>
      <c r="DB18">
        <v>1678991633</v>
      </c>
      <c r="DC18">
        <v>399.964</v>
      </c>
      <c r="DD18">
        <v>443.59</v>
      </c>
      <c r="DE18">
        <v>19.1343</v>
      </c>
      <c r="DF18">
        <v>12.3222</v>
      </c>
      <c r="DG18">
        <v>402.00799999999998</v>
      </c>
      <c r="DH18">
        <v>18.779800000000002</v>
      </c>
      <c r="DI18">
        <v>500.137</v>
      </c>
      <c r="DJ18">
        <v>98.213499999999996</v>
      </c>
      <c r="DK18">
        <v>0.10016799999999999</v>
      </c>
      <c r="DL18">
        <v>25.228899999999999</v>
      </c>
      <c r="DM18">
        <v>24.997399999999999</v>
      </c>
      <c r="DN18">
        <v>999.9</v>
      </c>
      <c r="DO18">
        <v>0</v>
      </c>
      <c r="DP18">
        <v>0</v>
      </c>
      <c r="DQ18">
        <v>9987.5</v>
      </c>
      <c r="DR18">
        <v>0</v>
      </c>
      <c r="DS18">
        <v>1.91117E-3</v>
      </c>
      <c r="DT18">
        <v>-43.625799999999998</v>
      </c>
      <c r="DU18">
        <v>407.767</v>
      </c>
      <c r="DV18">
        <v>449.12400000000002</v>
      </c>
      <c r="DW18">
        <v>6.81203</v>
      </c>
      <c r="DX18">
        <v>443.59</v>
      </c>
      <c r="DY18">
        <v>12.3222</v>
      </c>
      <c r="DZ18">
        <v>1.87924</v>
      </c>
      <c r="EA18">
        <v>1.21021</v>
      </c>
      <c r="EB18">
        <v>16.462</v>
      </c>
      <c r="EC18">
        <v>9.7277500000000003</v>
      </c>
      <c r="ED18">
        <v>1799.78</v>
      </c>
      <c r="EE18">
        <v>0.977993</v>
      </c>
      <c r="EF18">
        <v>2.20074E-2</v>
      </c>
      <c r="EG18">
        <v>0</v>
      </c>
      <c r="EH18">
        <v>1061.42</v>
      </c>
      <c r="EI18">
        <v>5.0000600000000004</v>
      </c>
      <c r="EJ18">
        <v>17520.099999999999</v>
      </c>
      <c r="EK18">
        <v>16011.8</v>
      </c>
      <c r="EL18">
        <v>45.875</v>
      </c>
      <c r="EM18">
        <v>47.061999999999998</v>
      </c>
      <c r="EN18">
        <v>46.561999999999998</v>
      </c>
      <c r="EO18">
        <v>46.375</v>
      </c>
      <c r="EP18">
        <v>47.375</v>
      </c>
      <c r="EQ18">
        <v>1755.28</v>
      </c>
      <c r="ER18">
        <v>39.5</v>
      </c>
      <c r="ES18">
        <v>0</v>
      </c>
      <c r="ET18">
        <v>1678991633.5999999</v>
      </c>
      <c r="EU18">
        <v>0</v>
      </c>
      <c r="EV18">
        <v>1061.2775999999999</v>
      </c>
      <c r="EW18">
        <v>-2.9999998809749101E-2</v>
      </c>
      <c r="EX18">
        <v>-8.1692307202404404</v>
      </c>
      <c r="EY18">
        <v>17523.484</v>
      </c>
      <c r="EZ18">
        <v>15</v>
      </c>
      <c r="FA18">
        <v>1678988526.5999999</v>
      </c>
      <c r="FB18" t="s">
        <v>409</v>
      </c>
      <c r="FC18">
        <v>1678988526.5999999</v>
      </c>
      <c r="FD18">
        <v>1678988521.0999999</v>
      </c>
      <c r="FE18">
        <v>5</v>
      </c>
      <c r="FF18">
        <v>5.1999999999999998E-2</v>
      </c>
      <c r="FG18">
        <v>1.4999999999999999E-2</v>
      </c>
      <c r="FH18">
        <v>-2.1440000000000001</v>
      </c>
      <c r="FI18">
        <v>-2E-3</v>
      </c>
      <c r="FJ18">
        <v>434</v>
      </c>
      <c r="FK18">
        <v>13</v>
      </c>
      <c r="FL18">
        <v>7.0000000000000007E-2</v>
      </c>
      <c r="FM18">
        <v>0.02</v>
      </c>
      <c r="FN18">
        <v>-43.631221951219523</v>
      </c>
      <c r="FO18">
        <v>0.77404390243905807</v>
      </c>
      <c r="FP18">
        <v>9.3898285685785315E-2</v>
      </c>
      <c r="FQ18">
        <v>-1</v>
      </c>
      <c r="FR18">
        <v>6.7755958536585359</v>
      </c>
      <c r="FS18">
        <v>0.17177372822299811</v>
      </c>
      <c r="FT18">
        <v>1.7299528539411149E-2</v>
      </c>
      <c r="FU18">
        <v>-1</v>
      </c>
      <c r="FV18">
        <v>0</v>
      </c>
      <c r="FW18">
        <v>0</v>
      </c>
      <c r="FX18" t="s">
        <v>410</v>
      </c>
      <c r="FY18">
        <v>2.9327800000000002</v>
      </c>
      <c r="FZ18">
        <v>2.8290700000000002</v>
      </c>
      <c r="GA18">
        <v>9.9730200000000005E-2</v>
      </c>
      <c r="GB18">
        <v>0.10588500000000001</v>
      </c>
      <c r="GC18">
        <v>0.10022300000000001</v>
      </c>
      <c r="GD18">
        <v>7.1407399999999996E-2</v>
      </c>
      <c r="GE18">
        <v>23961.5</v>
      </c>
      <c r="GF18">
        <v>25396</v>
      </c>
      <c r="GG18">
        <v>24476.400000000001</v>
      </c>
      <c r="GH18">
        <v>27705.4</v>
      </c>
      <c r="GI18">
        <v>29338.9</v>
      </c>
      <c r="GJ18">
        <v>37474.9</v>
      </c>
      <c r="GK18">
        <v>33549</v>
      </c>
      <c r="GL18">
        <v>42603.199999999997</v>
      </c>
      <c r="GM18">
        <v>1.79165</v>
      </c>
      <c r="GN18">
        <v>1.74577</v>
      </c>
      <c r="GO18">
        <v>7.9534900000000006E-2</v>
      </c>
      <c r="GP18">
        <v>0</v>
      </c>
      <c r="GQ18">
        <v>23.690999999999999</v>
      </c>
      <c r="GR18">
        <v>999.9</v>
      </c>
      <c r="GS18">
        <v>36.799999999999997</v>
      </c>
      <c r="GT18">
        <v>29.8</v>
      </c>
      <c r="GU18">
        <v>15.781700000000001</v>
      </c>
      <c r="GV18">
        <v>62.141199999999998</v>
      </c>
      <c r="GW18">
        <v>26.706700000000001</v>
      </c>
      <c r="GX18">
        <v>1</v>
      </c>
      <c r="GY18">
        <v>8.0071100000000006E-2</v>
      </c>
      <c r="GZ18">
        <v>2.7394400000000001</v>
      </c>
      <c r="HA18">
        <v>20.2029</v>
      </c>
      <c r="HB18">
        <v>5.2285199999999996</v>
      </c>
      <c r="HC18">
        <v>11.992000000000001</v>
      </c>
      <c r="HD18">
        <v>4.9948499999999996</v>
      </c>
      <c r="HE18">
        <v>3.2909999999999999</v>
      </c>
      <c r="HF18">
        <v>6988.7</v>
      </c>
      <c r="HG18">
        <v>9999</v>
      </c>
      <c r="HH18">
        <v>9999</v>
      </c>
      <c r="HI18">
        <v>135.69999999999999</v>
      </c>
      <c r="HJ18">
        <v>1.8782399999999999</v>
      </c>
      <c r="HK18">
        <v>1.8741300000000001</v>
      </c>
      <c r="HL18">
        <v>1.8705700000000001</v>
      </c>
      <c r="HM18">
        <v>1.87256</v>
      </c>
      <c r="HN18">
        <v>1.87799</v>
      </c>
      <c r="HO18">
        <v>1.87425</v>
      </c>
      <c r="HP18">
        <v>1.87208</v>
      </c>
      <c r="HQ18">
        <v>1.8709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-2.044</v>
      </c>
      <c r="IF18">
        <v>0.35449999999999998</v>
      </c>
      <c r="IG18">
        <v>-0.67931704301444418</v>
      </c>
      <c r="IH18">
        <v>-3.8409413047910609E-3</v>
      </c>
      <c r="II18">
        <v>1.222025474305011E-6</v>
      </c>
      <c r="IJ18">
        <v>-2.7416089085140852E-10</v>
      </c>
      <c r="IK18">
        <v>-6.4615384185457717E-2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51.8</v>
      </c>
      <c r="IT18">
        <v>51.9</v>
      </c>
      <c r="IU18">
        <v>1.0790999999999999</v>
      </c>
      <c r="IV18">
        <v>2.5109900000000001</v>
      </c>
      <c r="IW18">
        <v>1.4465300000000001</v>
      </c>
      <c r="IX18">
        <v>2.2985799999999998</v>
      </c>
      <c r="IY18">
        <v>1.64673</v>
      </c>
      <c r="IZ18">
        <v>2.4096700000000002</v>
      </c>
      <c r="JA18">
        <v>33.378399999999999</v>
      </c>
      <c r="JB18">
        <v>23.938700000000001</v>
      </c>
      <c r="JC18">
        <v>18</v>
      </c>
      <c r="JD18">
        <v>357.98399999999998</v>
      </c>
      <c r="JE18">
        <v>403.64100000000002</v>
      </c>
      <c r="JF18">
        <v>20.5945</v>
      </c>
      <c r="JG18">
        <v>28.187799999999999</v>
      </c>
      <c r="JH18">
        <v>30.0001</v>
      </c>
      <c r="JI18">
        <v>28.3428</v>
      </c>
      <c r="JJ18">
        <v>28.353899999999999</v>
      </c>
      <c r="JK18">
        <v>21.633199999999999</v>
      </c>
      <c r="JL18">
        <v>30.355699999999999</v>
      </c>
      <c r="JM18">
        <v>60.372999999999998</v>
      </c>
      <c r="JN18">
        <v>20.598099999999999</v>
      </c>
      <c r="JO18">
        <v>443.36</v>
      </c>
      <c r="JP18">
        <v>12.245699999999999</v>
      </c>
      <c r="JQ18">
        <v>99.545699999999997</v>
      </c>
      <c r="JR18">
        <v>99.644900000000007</v>
      </c>
    </row>
    <row r="19" spans="1:278" x14ac:dyDescent="0.25">
      <c r="A19">
        <v>12</v>
      </c>
      <c r="B19">
        <v>1678991813</v>
      </c>
      <c r="C19">
        <v>1980.400000095367</v>
      </c>
      <c r="D19" t="s">
        <v>418</v>
      </c>
      <c r="E19" t="s">
        <v>419</v>
      </c>
      <c r="F19" t="s">
        <v>406</v>
      </c>
      <c r="G19">
        <v>1678991813</v>
      </c>
      <c r="H19">
        <f t="shared" si="0"/>
        <v>5.8199272217341466E-3</v>
      </c>
      <c r="I19">
        <f t="shared" si="1"/>
        <v>5.8199272217341464</v>
      </c>
      <c r="J19">
        <f t="shared" si="2"/>
        <v>34.091953113562504</v>
      </c>
      <c r="K19">
        <f t="shared" si="3"/>
        <v>400.03100000000001</v>
      </c>
      <c r="L19">
        <f t="shared" si="4"/>
        <v>266.35709884942196</v>
      </c>
      <c r="M19">
        <f t="shared" si="5"/>
        <v>26.184572875907968</v>
      </c>
      <c r="N19">
        <f t="shared" si="6"/>
        <v>39.325555494370008</v>
      </c>
      <c r="O19">
        <f t="shared" si="7"/>
        <v>0.46392915995018474</v>
      </c>
      <c r="P19">
        <f t="shared" si="8"/>
        <v>2.8976703525703824</v>
      </c>
      <c r="Q19">
        <f t="shared" si="9"/>
        <v>0.4262660425339353</v>
      </c>
      <c r="R19">
        <f t="shared" si="10"/>
        <v>0.2695448993543002</v>
      </c>
      <c r="S19">
        <f t="shared" si="11"/>
        <v>289.57502992376709</v>
      </c>
      <c r="T19">
        <f t="shared" si="12"/>
        <v>25.432139051686256</v>
      </c>
      <c r="U19">
        <f t="shared" si="13"/>
        <v>25.0029</v>
      </c>
      <c r="V19">
        <f t="shared" si="14"/>
        <v>3.1802273830251715</v>
      </c>
      <c r="W19">
        <f t="shared" si="15"/>
        <v>58.06881610166603</v>
      </c>
      <c r="X19">
        <f t="shared" si="16"/>
        <v>1.8725181697060003</v>
      </c>
      <c r="Y19">
        <f t="shared" si="17"/>
        <v>3.2246536013884333</v>
      </c>
      <c r="Z19">
        <f t="shared" si="18"/>
        <v>1.3077092133191712</v>
      </c>
      <c r="AA19">
        <f t="shared" si="19"/>
        <v>-256.65879047847585</v>
      </c>
      <c r="AB19">
        <f t="shared" si="20"/>
        <v>36.383452622726793</v>
      </c>
      <c r="AC19">
        <f t="shared" si="21"/>
        <v>2.6591124471008851</v>
      </c>
      <c r="AD19">
        <f t="shared" si="22"/>
        <v>71.958804515118914</v>
      </c>
      <c r="AE19">
        <v>105</v>
      </c>
      <c r="AF19">
        <v>21</v>
      </c>
      <c r="AG19">
        <f t="shared" si="23"/>
        <v>1</v>
      </c>
      <c r="AH19">
        <f t="shared" si="24"/>
        <v>0</v>
      </c>
      <c r="AI19">
        <f t="shared" si="25"/>
        <v>52229.526381912001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1513.226999960501</v>
      </c>
      <c r="AW19">
        <f t="shared" si="29"/>
        <v>34.091953113562504</v>
      </c>
      <c r="AX19" t="e">
        <f t="shared" si="30"/>
        <v>#DIV/0!</v>
      </c>
      <c r="AY19">
        <f t="shared" si="31"/>
        <v>2.2529305328580832E-2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1800.05</v>
      </c>
      <c r="CU19">
        <f t="shared" si="43"/>
        <v>1513.226999960501</v>
      </c>
      <c r="CV19">
        <f t="shared" si="44"/>
        <v>0.84065831502486099</v>
      </c>
      <c r="CW19">
        <f t="shared" si="45"/>
        <v>0.16087054799798178</v>
      </c>
      <c r="CX19">
        <v>6</v>
      </c>
      <c r="CY19">
        <v>0.5</v>
      </c>
      <c r="CZ19" t="s">
        <v>408</v>
      </c>
      <c r="DA19">
        <v>2</v>
      </c>
      <c r="DB19">
        <v>1678991813</v>
      </c>
      <c r="DC19">
        <v>400.03100000000001</v>
      </c>
      <c r="DD19">
        <v>443.71800000000002</v>
      </c>
      <c r="DE19">
        <v>19.047799999999999</v>
      </c>
      <c r="DF19">
        <v>12.1996</v>
      </c>
      <c r="DG19">
        <v>402.07499999999999</v>
      </c>
      <c r="DH19">
        <v>18.699200000000001</v>
      </c>
      <c r="DI19">
        <v>500.19600000000003</v>
      </c>
      <c r="DJ19">
        <v>98.206100000000006</v>
      </c>
      <c r="DK19">
        <v>0.10017</v>
      </c>
      <c r="DL19">
        <v>25.235800000000001</v>
      </c>
      <c r="DM19">
        <v>25.0029</v>
      </c>
      <c r="DN19">
        <v>999.9</v>
      </c>
      <c r="DO19">
        <v>0</v>
      </c>
      <c r="DP19">
        <v>0</v>
      </c>
      <c r="DQ19">
        <v>9998.75</v>
      </c>
      <c r="DR19">
        <v>0</v>
      </c>
      <c r="DS19">
        <v>1.91117E-3</v>
      </c>
      <c r="DT19">
        <v>-43.686500000000002</v>
      </c>
      <c r="DU19">
        <v>407.79899999999998</v>
      </c>
      <c r="DV19">
        <v>449.19799999999998</v>
      </c>
      <c r="DW19">
        <v>6.8481800000000002</v>
      </c>
      <c r="DX19">
        <v>443.71800000000002</v>
      </c>
      <c r="DY19">
        <v>12.1996</v>
      </c>
      <c r="DZ19">
        <v>1.8706100000000001</v>
      </c>
      <c r="EA19">
        <v>1.19807</v>
      </c>
      <c r="EB19">
        <v>16.389600000000002</v>
      </c>
      <c r="EC19">
        <v>9.5776500000000002</v>
      </c>
      <c r="ED19">
        <v>1800.05</v>
      </c>
      <c r="EE19">
        <v>0.97799599999999998</v>
      </c>
      <c r="EF19">
        <v>2.20038E-2</v>
      </c>
      <c r="EG19">
        <v>0</v>
      </c>
      <c r="EH19">
        <v>1060.18</v>
      </c>
      <c r="EI19">
        <v>5.0000600000000004</v>
      </c>
      <c r="EJ19">
        <v>17501.099999999999</v>
      </c>
      <c r="EK19">
        <v>16014.3</v>
      </c>
      <c r="EL19">
        <v>45.875</v>
      </c>
      <c r="EM19">
        <v>47.061999999999998</v>
      </c>
      <c r="EN19">
        <v>46.561999999999998</v>
      </c>
      <c r="EO19">
        <v>46.375</v>
      </c>
      <c r="EP19">
        <v>47.375</v>
      </c>
      <c r="EQ19">
        <v>1755.55</v>
      </c>
      <c r="ER19">
        <v>39.5</v>
      </c>
      <c r="ES19">
        <v>0</v>
      </c>
      <c r="ET19">
        <v>1678991814.2</v>
      </c>
      <c r="EU19">
        <v>0</v>
      </c>
      <c r="EV19">
        <v>1060.011923076923</v>
      </c>
      <c r="EW19">
        <v>0.14871794293310431</v>
      </c>
      <c r="EX19">
        <v>13.82564100921485</v>
      </c>
      <c r="EY19">
        <v>17500.47692307692</v>
      </c>
      <c r="EZ19">
        <v>15</v>
      </c>
      <c r="FA19">
        <v>1678988526.5999999</v>
      </c>
      <c r="FB19" t="s">
        <v>409</v>
      </c>
      <c r="FC19">
        <v>1678988526.5999999</v>
      </c>
      <c r="FD19">
        <v>1678988521.0999999</v>
      </c>
      <c r="FE19">
        <v>5</v>
      </c>
      <c r="FF19">
        <v>5.1999999999999998E-2</v>
      </c>
      <c r="FG19">
        <v>1.4999999999999999E-2</v>
      </c>
      <c r="FH19">
        <v>-2.1440000000000001</v>
      </c>
      <c r="FI19">
        <v>-2E-3</v>
      </c>
      <c r="FJ19">
        <v>434</v>
      </c>
      <c r="FK19">
        <v>13</v>
      </c>
      <c r="FL19">
        <v>7.0000000000000007E-2</v>
      </c>
      <c r="FM19">
        <v>0.02</v>
      </c>
      <c r="FN19">
        <v>-43.714539024390241</v>
      </c>
      <c r="FO19">
        <v>-3.7227177700352172E-2</v>
      </c>
      <c r="FP19">
        <v>3.3811687098014701E-2</v>
      </c>
      <c r="FQ19">
        <v>-1</v>
      </c>
      <c r="FR19">
        <v>6.8455056097560956</v>
      </c>
      <c r="FS19">
        <v>6.6988850174168396E-3</v>
      </c>
      <c r="FT19">
        <v>1.461190708543596E-3</v>
      </c>
      <c r="FU19">
        <v>-1</v>
      </c>
      <c r="FV19">
        <v>0</v>
      </c>
      <c r="FW19">
        <v>0</v>
      </c>
      <c r="FX19" t="s">
        <v>410</v>
      </c>
      <c r="FY19">
        <v>2.9329499999999999</v>
      </c>
      <c r="FZ19">
        <v>2.82917</v>
      </c>
      <c r="GA19">
        <v>9.9737900000000004E-2</v>
      </c>
      <c r="GB19">
        <v>0.105903</v>
      </c>
      <c r="GC19">
        <v>9.9908800000000006E-2</v>
      </c>
      <c r="GD19">
        <v>7.08757E-2</v>
      </c>
      <c r="GE19">
        <v>23962.3</v>
      </c>
      <c r="GF19">
        <v>25395.1</v>
      </c>
      <c r="GG19">
        <v>24477.4</v>
      </c>
      <c r="GH19">
        <v>27704.9</v>
      </c>
      <c r="GI19">
        <v>29350.3</v>
      </c>
      <c r="GJ19">
        <v>37495.699999999997</v>
      </c>
      <c r="GK19">
        <v>33550.1</v>
      </c>
      <c r="GL19">
        <v>42602.5</v>
      </c>
      <c r="GM19">
        <v>1.7921199999999999</v>
      </c>
      <c r="GN19">
        <v>1.74533</v>
      </c>
      <c r="GO19">
        <v>8.0689800000000006E-2</v>
      </c>
      <c r="GP19">
        <v>0</v>
      </c>
      <c r="GQ19">
        <v>23.677499999999998</v>
      </c>
      <c r="GR19">
        <v>999.9</v>
      </c>
      <c r="GS19">
        <v>36.6</v>
      </c>
      <c r="GT19">
        <v>29.8</v>
      </c>
      <c r="GU19">
        <v>15.6972</v>
      </c>
      <c r="GV19">
        <v>62.1113</v>
      </c>
      <c r="GW19">
        <v>26.093800000000002</v>
      </c>
      <c r="GX19">
        <v>1</v>
      </c>
      <c r="GY19">
        <v>7.9306399999999999E-2</v>
      </c>
      <c r="GZ19">
        <v>2.73136</v>
      </c>
      <c r="HA19">
        <v>20.203099999999999</v>
      </c>
      <c r="HB19">
        <v>5.2279200000000001</v>
      </c>
      <c r="HC19">
        <v>11.992000000000001</v>
      </c>
      <c r="HD19">
        <v>4.99505</v>
      </c>
      <c r="HE19">
        <v>3.2909999999999999</v>
      </c>
      <c r="HF19">
        <v>6992.2</v>
      </c>
      <c r="HG19">
        <v>9999</v>
      </c>
      <c r="HH19">
        <v>9999</v>
      </c>
      <c r="HI19">
        <v>135.80000000000001</v>
      </c>
      <c r="HJ19">
        <v>1.87822</v>
      </c>
      <c r="HK19">
        <v>1.8741000000000001</v>
      </c>
      <c r="HL19">
        <v>1.8705700000000001</v>
      </c>
      <c r="HM19">
        <v>1.87256</v>
      </c>
      <c r="HN19">
        <v>1.8779300000000001</v>
      </c>
      <c r="HO19">
        <v>1.87425</v>
      </c>
      <c r="HP19">
        <v>1.8720600000000001</v>
      </c>
      <c r="HQ19">
        <v>1.87097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-2.044</v>
      </c>
      <c r="IF19">
        <v>0.34860000000000002</v>
      </c>
      <c r="IG19">
        <v>-0.67931704301444418</v>
      </c>
      <c r="IH19">
        <v>-3.8409413047910609E-3</v>
      </c>
      <c r="II19">
        <v>1.222025474305011E-6</v>
      </c>
      <c r="IJ19">
        <v>-2.7416089085140852E-10</v>
      </c>
      <c r="IK19">
        <v>-6.4615384185457717E-2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54.8</v>
      </c>
      <c r="IT19">
        <v>54.9</v>
      </c>
      <c r="IU19">
        <v>1.0790999999999999</v>
      </c>
      <c r="IV19">
        <v>2.5134300000000001</v>
      </c>
      <c r="IW19">
        <v>1.4477500000000001</v>
      </c>
      <c r="IX19">
        <v>2.2985799999999998</v>
      </c>
      <c r="IY19">
        <v>1.64673</v>
      </c>
      <c r="IZ19">
        <v>2.4414099999999999</v>
      </c>
      <c r="JA19">
        <v>33.378399999999999</v>
      </c>
      <c r="JB19">
        <v>23.938700000000001</v>
      </c>
      <c r="JC19">
        <v>18</v>
      </c>
      <c r="JD19">
        <v>358.14299999999997</v>
      </c>
      <c r="JE19">
        <v>403.291</v>
      </c>
      <c r="JF19">
        <v>20.6328</v>
      </c>
      <c r="JG19">
        <v>28.178799999999999</v>
      </c>
      <c r="JH19">
        <v>29.9999</v>
      </c>
      <c r="JI19">
        <v>28.331299999999999</v>
      </c>
      <c r="JJ19">
        <v>28.3415</v>
      </c>
      <c r="JK19">
        <v>21.633400000000002</v>
      </c>
      <c r="JL19">
        <v>30.365200000000002</v>
      </c>
      <c r="JM19">
        <v>60.002099999999999</v>
      </c>
      <c r="JN19">
        <v>20.637499999999999</v>
      </c>
      <c r="JO19">
        <v>443.86599999999999</v>
      </c>
      <c r="JP19">
        <v>12.246499999999999</v>
      </c>
      <c r="JQ19">
        <v>99.549499999999995</v>
      </c>
      <c r="JR19">
        <v>99.643100000000004</v>
      </c>
    </row>
    <row r="20" spans="1:278" x14ac:dyDescent="0.25">
      <c r="A20">
        <v>13</v>
      </c>
      <c r="B20">
        <v>1678991993.0999999</v>
      </c>
      <c r="C20">
        <v>2160.5</v>
      </c>
      <c r="D20" t="s">
        <v>420</v>
      </c>
      <c r="E20" t="s">
        <v>421</v>
      </c>
      <c r="F20" t="s">
        <v>406</v>
      </c>
      <c r="G20">
        <v>1678991993.0999999</v>
      </c>
      <c r="H20">
        <f t="shared" si="0"/>
        <v>5.7951132827981471E-3</v>
      </c>
      <c r="I20">
        <f t="shared" si="1"/>
        <v>5.7951132827981473</v>
      </c>
      <c r="J20">
        <f t="shared" si="2"/>
        <v>34.132228642122918</v>
      </c>
      <c r="K20">
        <f t="shared" si="3"/>
        <v>400.04199999999997</v>
      </c>
      <c r="L20">
        <f t="shared" si="4"/>
        <v>265.89666344840094</v>
      </c>
      <c r="M20">
        <f t="shared" si="5"/>
        <v>26.139117530742617</v>
      </c>
      <c r="N20">
        <f t="shared" si="6"/>
        <v>39.326348513066392</v>
      </c>
      <c r="O20">
        <f t="shared" si="7"/>
        <v>0.4625881801666587</v>
      </c>
      <c r="P20">
        <f t="shared" si="8"/>
        <v>2.8986483980659146</v>
      </c>
      <c r="Q20">
        <f t="shared" si="9"/>
        <v>0.42514460969188594</v>
      </c>
      <c r="R20">
        <f t="shared" si="10"/>
        <v>0.26882651731460722</v>
      </c>
      <c r="S20">
        <f t="shared" si="11"/>
        <v>289.57822192376796</v>
      </c>
      <c r="T20">
        <f t="shared" si="12"/>
        <v>25.440621280793692</v>
      </c>
      <c r="U20">
        <f t="shared" si="13"/>
        <v>25.0044</v>
      </c>
      <c r="V20">
        <f t="shared" si="14"/>
        <v>3.1805117913348928</v>
      </c>
      <c r="W20">
        <f t="shared" si="15"/>
        <v>58.137988872191528</v>
      </c>
      <c r="X20">
        <f t="shared" si="16"/>
        <v>1.8749719093366799</v>
      </c>
      <c r="Y20">
        <f t="shared" si="17"/>
        <v>3.2250374423142691</v>
      </c>
      <c r="Z20">
        <f t="shared" si="18"/>
        <v>1.3055398819982129</v>
      </c>
      <c r="AA20">
        <f t="shared" si="19"/>
        <v>-255.5644957713983</v>
      </c>
      <c r="AB20">
        <f t="shared" si="20"/>
        <v>36.473869030685947</v>
      </c>
      <c r="AC20">
        <f t="shared" si="21"/>
        <v>2.6648680776494023</v>
      </c>
      <c r="AD20">
        <f t="shared" si="22"/>
        <v>73.152463260705034</v>
      </c>
      <c r="AE20">
        <v>105</v>
      </c>
      <c r="AF20">
        <v>21</v>
      </c>
      <c r="AG20">
        <f t="shared" si="23"/>
        <v>1</v>
      </c>
      <c r="AH20">
        <f t="shared" si="24"/>
        <v>0</v>
      </c>
      <c r="AI20">
        <f t="shared" si="25"/>
        <v>52257.268723562564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1513.2437999605015</v>
      </c>
      <c r="AW20">
        <f t="shared" si="29"/>
        <v>34.132228642122918</v>
      </c>
      <c r="AX20" t="e">
        <f t="shared" si="30"/>
        <v>#DIV/0!</v>
      </c>
      <c r="AY20">
        <f t="shared" si="31"/>
        <v>2.2555670568756885E-2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1800.07</v>
      </c>
      <c r="CU20">
        <f t="shared" si="43"/>
        <v>1513.2437999605015</v>
      </c>
      <c r="CV20">
        <f t="shared" si="44"/>
        <v>0.84065830771053429</v>
      </c>
      <c r="CW20">
        <f t="shared" si="45"/>
        <v>0.16087053388133127</v>
      </c>
      <c r="CX20">
        <v>6</v>
      </c>
      <c r="CY20">
        <v>0.5</v>
      </c>
      <c r="CZ20" t="s">
        <v>408</v>
      </c>
      <c r="DA20">
        <v>2</v>
      </c>
      <c r="DB20">
        <v>1678991993.0999999</v>
      </c>
      <c r="DC20">
        <v>400.04199999999997</v>
      </c>
      <c r="DD20">
        <v>443.77300000000002</v>
      </c>
      <c r="DE20">
        <v>19.072900000000001</v>
      </c>
      <c r="DF20">
        <v>12.2529</v>
      </c>
      <c r="DG20">
        <v>402.08600000000001</v>
      </c>
      <c r="DH20">
        <v>18.7226</v>
      </c>
      <c r="DI20">
        <v>500.11</v>
      </c>
      <c r="DJ20">
        <v>98.205699999999993</v>
      </c>
      <c r="DK20">
        <v>9.9849199999999999E-2</v>
      </c>
      <c r="DL20">
        <v>25.2378</v>
      </c>
      <c r="DM20">
        <v>25.0044</v>
      </c>
      <c r="DN20">
        <v>999.9</v>
      </c>
      <c r="DO20">
        <v>0</v>
      </c>
      <c r="DP20">
        <v>0</v>
      </c>
      <c r="DQ20">
        <v>10004.4</v>
      </c>
      <c r="DR20">
        <v>0</v>
      </c>
      <c r="DS20">
        <v>1.91117E-3</v>
      </c>
      <c r="DT20">
        <v>-43.731299999999997</v>
      </c>
      <c r="DU20">
        <v>407.82</v>
      </c>
      <c r="DV20">
        <v>449.27800000000002</v>
      </c>
      <c r="DW20">
        <v>6.8199899999999998</v>
      </c>
      <c r="DX20">
        <v>443.77300000000002</v>
      </c>
      <c r="DY20">
        <v>12.2529</v>
      </c>
      <c r="DZ20">
        <v>1.87307</v>
      </c>
      <c r="EA20">
        <v>1.2033100000000001</v>
      </c>
      <c r="EB20">
        <v>16.410299999999999</v>
      </c>
      <c r="EC20">
        <v>9.6425400000000003</v>
      </c>
      <c r="ED20">
        <v>1800.07</v>
      </c>
      <c r="EE20">
        <v>0.97799599999999998</v>
      </c>
      <c r="EF20">
        <v>2.20039E-2</v>
      </c>
      <c r="EG20">
        <v>0</v>
      </c>
      <c r="EH20">
        <v>1058.93</v>
      </c>
      <c r="EI20">
        <v>5.0000600000000004</v>
      </c>
      <c r="EJ20">
        <v>17479.8</v>
      </c>
      <c r="EK20">
        <v>16014.4</v>
      </c>
      <c r="EL20">
        <v>45.875</v>
      </c>
      <c r="EM20">
        <v>47.061999999999998</v>
      </c>
      <c r="EN20">
        <v>46.561999999999998</v>
      </c>
      <c r="EO20">
        <v>46.311999999999998</v>
      </c>
      <c r="EP20">
        <v>47.311999999999998</v>
      </c>
      <c r="EQ20">
        <v>1755.57</v>
      </c>
      <c r="ER20">
        <v>39.5</v>
      </c>
      <c r="ES20">
        <v>0</v>
      </c>
      <c r="ET20">
        <v>1678991994.2</v>
      </c>
      <c r="EU20">
        <v>0</v>
      </c>
      <c r="EV20">
        <v>1058.9034615384619</v>
      </c>
      <c r="EW20">
        <v>-1.278974353663457</v>
      </c>
      <c r="EX20">
        <v>-10.09230767776647</v>
      </c>
      <c r="EY20">
        <v>17480.3</v>
      </c>
      <c r="EZ20">
        <v>15</v>
      </c>
      <c r="FA20">
        <v>1678988526.5999999</v>
      </c>
      <c r="FB20" t="s">
        <v>409</v>
      </c>
      <c r="FC20">
        <v>1678988526.5999999</v>
      </c>
      <c r="FD20">
        <v>1678988521.0999999</v>
      </c>
      <c r="FE20">
        <v>5</v>
      </c>
      <c r="FF20">
        <v>5.1999999999999998E-2</v>
      </c>
      <c r="FG20">
        <v>1.4999999999999999E-2</v>
      </c>
      <c r="FH20">
        <v>-2.1440000000000001</v>
      </c>
      <c r="FI20">
        <v>-2E-3</v>
      </c>
      <c r="FJ20">
        <v>434</v>
      </c>
      <c r="FK20">
        <v>13</v>
      </c>
      <c r="FL20">
        <v>7.0000000000000007E-2</v>
      </c>
      <c r="FM20">
        <v>0.02</v>
      </c>
      <c r="FN20">
        <v>-43.748629268292667</v>
      </c>
      <c r="FO20">
        <v>-2.0207665505262991E-2</v>
      </c>
      <c r="FP20">
        <v>4.3800190688428317E-2</v>
      </c>
      <c r="FQ20">
        <v>-1</v>
      </c>
      <c r="FR20">
        <v>6.8240258536585374</v>
      </c>
      <c r="FS20">
        <v>-4.1991637630564918E-3</v>
      </c>
      <c r="FT20">
        <v>1.8382931845171929E-3</v>
      </c>
      <c r="FU20">
        <v>-1</v>
      </c>
      <c r="FV20">
        <v>0</v>
      </c>
      <c r="FW20">
        <v>0</v>
      </c>
      <c r="FX20" t="s">
        <v>410</v>
      </c>
      <c r="FY20">
        <v>2.9327399999999999</v>
      </c>
      <c r="FZ20">
        <v>2.8289</v>
      </c>
      <c r="GA20">
        <v>9.9744299999999994E-2</v>
      </c>
      <c r="GB20">
        <v>0.105918</v>
      </c>
      <c r="GC20">
        <v>0.10000299999999999</v>
      </c>
      <c r="GD20">
        <v>7.1108900000000003E-2</v>
      </c>
      <c r="GE20">
        <v>23963.1</v>
      </c>
      <c r="GF20">
        <v>25394.7</v>
      </c>
      <c r="GG20">
        <v>24478.3</v>
      </c>
      <c r="GH20">
        <v>27704.799999999999</v>
      </c>
      <c r="GI20">
        <v>29347.9</v>
      </c>
      <c r="GJ20">
        <v>37486.6</v>
      </c>
      <c r="GK20">
        <v>33551</v>
      </c>
      <c r="GL20">
        <v>42602.9</v>
      </c>
      <c r="GM20">
        <v>1.7921800000000001</v>
      </c>
      <c r="GN20">
        <v>1.7461800000000001</v>
      </c>
      <c r="GO20">
        <v>8.6832800000000002E-2</v>
      </c>
      <c r="GP20">
        <v>0</v>
      </c>
      <c r="GQ20">
        <v>23.578099999999999</v>
      </c>
      <c r="GR20">
        <v>999.9</v>
      </c>
      <c r="GS20">
        <v>36.4</v>
      </c>
      <c r="GT20">
        <v>29.8</v>
      </c>
      <c r="GU20">
        <v>15.610200000000001</v>
      </c>
      <c r="GV20">
        <v>62.040399999999998</v>
      </c>
      <c r="GW20">
        <v>26.5505</v>
      </c>
      <c r="GX20">
        <v>1</v>
      </c>
      <c r="GY20">
        <v>7.9029500000000003E-2</v>
      </c>
      <c r="GZ20">
        <v>3.0132599999999998</v>
      </c>
      <c r="HA20">
        <v>20.198</v>
      </c>
      <c r="HB20">
        <v>5.2279200000000001</v>
      </c>
      <c r="HC20">
        <v>11.992000000000001</v>
      </c>
      <c r="HD20">
        <v>4.9949000000000003</v>
      </c>
      <c r="HE20">
        <v>3.2909999999999999</v>
      </c>
      <c r="HF20">
        <v>6996</v>
      </c>
      <c r="HG20">
        <v>9999</v>
      </c>
      <c r="HH20">
        <v>9999</v>
      </c>
      <c r="HI20">
        <v>135.80000000000001</v>
      </c>
      <c r="HJ20">
        <v>1.8782000000000001</v>
      </c>
      <c r="HK20">
        <v>1.87416</v>
      </c>
      <c r="HL20">
        <v>1.8705799999999999</v>
      </c>
      <c r="HM20">
        <v>1.87256</v>
      </c>
      <c r="HN20">
        <v>1.87795</v>
      </c>
      <c r="HO20">
        <v>1.8742399999999999</v>
      </c>
      <c r="HP20">
        <v>1.87209</v>
      </c>
      <c r="HQ20">
        <v>1.87094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-2.044</v>
      </c>
      <c r="IF20">
        <v>0.3503</v>
      </c>
      <c r="IG20">
        <v>-0.67931704301444418</v>
      </c>
      <c r="IH20">
        <v>-3.8409413047910609E-3</v>
      </c>
      <c r="II20">
        <v>1.222025474305011E-6</v>
      </c>
      <c r="IJ20">
        <v>-2.7416089085140852E-10</v>
      </c>
      <c r="IK20">
        <v>-6.4615384185457717E-2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57.8</v>
      </c>
      <c r="IT20">
        <v>57.9</v>
      </c>
      <c r="IU20">
        <v>1.0803199999999999</v>
      </c>
      <c r="IV20">
        <v>2.52075</v>
      </c>
      <c r="IW20">
        <v>1.4477500000000001</v>
      </c>
      <c r="IX20">
        <v>2.2985799999999998</v>
      </c>
      <c r="IY20">
        <v>1.64673</v>
      </c>
      <c r="IZ20">
        <v>2.3754900000000001</v>
      </c>
      <c r="JA20">
        <v>33.355899999999998</v>
      </c>
      <c r="JB20">
        <v>23.938700000000001</v>
      </c>
      <c r="JC20">
        <v>18</v>
      </c>
      <c r="JD20">
        <v>358.06700000000001</v>
      </c>
      <c r="JE20">
        <v>403.66</v>
      </c>
      <c r="JF20">
        <v>20.790199999999999</v>
      </c>
      <c r="JG20">
        <v>28.157800000000002</v>
      </c>
      <c r="JH20">
        <v>30.001000000000001</v>
      </c>
      <c r="JI20">
        <v>28.3139</v>
      </c>
      <c r="JJ20">
        <v>28.322800000000001</v>
      </c>
      <c r="JK20">
        <v>21.635999999999999</v>
      </c>
      <c r="JL20">
        <v>29.195</v>
      </c>
      <c r="JM20">
        <v>59.6312</v>
      </c>
      <c r="JN20">
        <v>20.738399999999999</v>
      </c>
      <c r="JO20">
        <v>443.66899999999998</v>
      </c>
      <c r="JP20">
        <v>12.2628</v>
      </c>
      <c r="JQ20">
        <v>99.552499999999995</v>
      </c>
      <c r="JR20">
        <v>99.643500000000003</v>
      </c>
    </row>
    <row r="21" spans="1:278" x14ac:dyDescent="0.25">
      <c r="A21">
        <v>14</v>
      </c>
      <c r="B21">
        <v>1678992173.0999999</v>
      </c>
      <c r="C21">
        <v>2340.5</v>
      </c>
      <c r="D21" t="s">
        <v>422</v>
      </c>
      <c r="E21" t="s">
        <v>423</v>
      </c>
      <c r="F21" t="s">
        <v>406</v>
      </c>
      <c r="G21">
        <v>1678992173.0999999</v>
      </c>
      <c r="H21">
        <f t="shared" si="0"/>
        <v>5.7459629436373569E-3</v>
      </c>
      <c r="I21">
        <f t="shared" si="1"/>
        <v>5.7459629436373572</v>
      </c>
      <c r="J21">
        <f t="shared" si="2"/>
        <v>34.282372066172385</v>
      </c>
      <c r="K21">
        <f t="shared" si="3"/>
        <v>399.88200000000001</v>
      </c>
      <c r="L21">
        <f t="shared" si="4"/>
        <v>265.15819737029585</v>
      </c>
      <c r="M21">
        <f t="shared" si="5"/>
        <v>26.064795851893308</v>
      </c>
      <c r="N21">
        <f t="shared" si="6"/>
        <v>39.308016113457001</v>
      </c>
      <c r="O21">
        <f t="shared" si="7"/>
        <v>0.46225579177365189</v>
      </c>
      <c r="P21">
        <f t="shared" si="8"/>
        <v>2.8985311839743497</v>
      </c>
      <c r="Q21">
        <f t="shared" si="9"/>
        <v>0.42486230177189693</v>
      </c>
      <c r="R21">
        <f t="shared" si="10"/>
        <v>0.26864607088556147</v>
      </c>
      <c r="S21">
        <f t="shared" si="11"/>
        <v>289.54949392376034</v>
      </c>
      <c r="T21">
        <f t="shared" si="12"/>
        <v>25.444884175232193</v>
      </c>
      <c r="U21">
        <f t="shared" si="13"/>
        <v>24.988299999999999</v>
      </c>
      <c r="V21">
        <f t="shared" si="14"/>
        <v>3.1774603028498856</v>
      </c>
      <c r="W21">
        <f t="shared" si="15"/>
        <v>58.393184690700785</v>
      </c>
      <c r="X21">
        <f t="shared" si="16"/>
        <v>1.8822496490056999</v>
      </c>
      <c r="Y21">
        <f t="shared" si="17"/>
        <v>3.2234063940435354</v>
      </c>
      <c r="Z21">
        <f t="shared" si="18"/>
        <v>1.2952106538441857</v>
      </c>
      <c r="AA21">
        <f t="shared" si="19"/>
        <v>-253.39696581440745</v>
      </c>
      <c r="AB21">
        <f t="shared" si="20"/>
        <v>37.660012778892408</v>
      </c>
      <c r="AC21">
        <f t="shared" si="21"/>
        <v>2.7513013023489217</v>
      </c>
      <c r="AD21">
        <f t="shared" si="22"/>
        <v>76.563842190594201</v>
      </c>
      <c r="AE21">
        <v>105</v>
      </c>
      <c r="AF21">
        <v>21</v>
      </c>
      <c r="AG21">
        <f t="shared" si="23"/>
        <v>1</v>
      </c>
      <c r="AH21">
        <f t="shared" si="24"/>
        <v>0</v>
      </c>
      <c r="AI21">
        <f t="shared" si="25"/>
        <v>52255.246041624276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1513.0925999604976</v>
      </c>
      <c r="AW21">
        <f t="shared" si="29"/>
        <v>34.282372066172385</v>
      </c>
      <c r="AX21" t="e">
        <f t="shared" si="30"/>
        <v>#DIV/0!</v>
      </c>
      <c r="AY21">
        <f t="shared" si="31"/>
        <v>2.2657154008331942E-2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1799.89</v>
      </c>
      <c r="CU21">
        <f t="shared" si="43"/>
        <v>1513.0925999604976</v>
      </c>
      <c r="CV21">
        <f t="shared" si="44"/>
        <v>0.84065837354532646</v>
      </c>
      <c r="CW21">
        <f t="shared" si="45"/>
        <v>0.16087066094248001</v>
      </c>
      <c r="CX21">
        <v>6</v>
      </c>
      <c r="CY21">
        <v>0.5</v>
      </c>
      <c r="CZ21" t="s">
        <v>408</v>
      </c>
      <c r="DA21">
        <v>2</v>
      </c>
      <c r="DB21">
        <v>1678992173.0999999</v>
      </c>
      <c r="DC21">
        <v>399.88200000000001</v>
      </c>
      <c r="DD21">
        <v>443.76299999999998</v>
      </c>
      <c r="DE21">
        <v>19.148199999999999</v>
      </c>
      <c r="DF21">
        <v>12.3874</v>
      </c>
      <c r="DG21">
        <v>401.92500000000001</v>
      </c>
      <c r="DH21">
        <v>18.7927</v>
      </c>
      <c r="DI21">
        <v>500.17200000000003</v>
      </c>
      <c r="DJ21">
        <v>98.199100000000001</v>
      </c>
      <c r="DK21">
        <v>9.99385E-2</v>
      </c>
      <c r="DL21">
        <v>25.229299999999999</v>
      </c>
      <c r="DM21">
        <v>24.988299999999999</v>
      </c>
      <c r="DN21">
        <v>999.9</v>
      </c>
      <c r="DO21">
        <v>0</v>
      </c>
      <c r="DP21">
        <v>0</v>
      </c>
      <c r="DQ21">
        <v>10004.4</v>
      </c>
      <c r="DR21">
        <v>0</v>
      </c>
      <c r="DS21">
        <v>1.91117E-3</v>
      </c>
      <c r="DT21">
        <v>-43.8812</v>
      </c>
      <c r="DU21">
        <v>407.68799999999999</v>
      </c>
      <c r="DV21">
        <v>449.32900000000001</v>
      </c>
      <c r="DW21">
        <v>6.7607299999999997</v>
      </c>
      <c r="DX21">
        <v>443.76299999999998</v>
      </c>
      <c r="DY21">
        <v>12.3874</v>
      </c>
      <c r="DZ21">
        <v>1.8803300000000001</v>
      </c>
      <c r="EA21">
        <v>1.2164299999999999</v>
      </c>
      <c r="EB21">
        <v>16.4711</v>
      </c>
      <c r="EC21">
        <v>9.8042099999999994</v>
      </c>
      <c r="ED21">
        <v>1799.89</v>
      </c>
      <c r="EE21">
        <v>0.977993</v>
      </c>
      <c r="EF21">
        <v>2.20074E-2</v>
      </c>
      <c r="EG21">
        <v>0</v>
      </c>
      <c r="EH21">
        <v>1057.8900000000001</v>
      </c>
      <c r="EI21">
        <v>5.0000600000000004</v>
      </c>
      <c r="EJ21">
        <v>17455.599999999999</v>
      </c>
      <c r="EK21">
        <v>16012.8</v>
      </c>
      <c r="EL21">
        <v>45.811999999999998</v>
      </c>
      <c r="EM21">
        <v>47</v>
      </c>
      <c r="EN21">
        <v>46.5</v>
      </c>
      <c r="EO21">
        <v>46.25</v>
      </c>
      <c r="EP21">
        <v>47.25</v>
      </c>
      <c r="EQ21">
        <v>1755.39</v>
      </c>
      <c r="ER21">
        <v>39.5</v>
      </c>
      <c r="ES21">
        <v>0</v>
      </c>
      <c r="ET21">
        <v>1678992174.2</v>
      </c>
      <c r="EU21">
        <v>0</v>
      </c>
      <c r="EV21">
        <v>1057.7569230769229</v>
      </c>
      <c r="EW21">
        <v>-0.39794872249237062</v>
      </c>
      <c r="EX21">
        <v>-10.5811965639004</v>
      </c>
      <c r="EY21">
        <v>17458.073076923079</v>
      </c>
      <c r="EZ21">
        <v>15</v>
      </c>
      <c r="FA21">
        <v>1678988526.5999999</v>
      </c>
      <c r="FB21" t="s">
        <v>409</v>
      </c>
      <c r="FC21">
        <v>1678988526.5999999</v>
      </c>
      <c r="FD21">
        <v>1678988521.0999999</v>
      </c>
      <c r="FE21">
        <v>5</v>
      </c>
      <c r="FF21">
        <v>5.1999999999999998E-2</v>
      </c>
      <c r="FG21">
        <v>1.4999999999999999E-2</v>
      </c>
      <c r="FH21">
        <v>-2.1440000000000001</v>
      </c>
      <c r="FI21">
        <v>-2E-3</v>
      </c>
      <c r="FJ21">
        <v>434</v>
      </c>
      <c r="FK21">
        <v>13</v>
      </c>
      <c r="FL21">
        <v>7.0000000000000007E-2</v>
      </c>
      <c r="FM21">
        <v>0.02</v>
      </c>
      <c r="FN21">
        <v>-43.682370731707323</v>
      </c>
      <c r="FO21">
        <v>-1.2044843205574809</v>
      </c>
      <c r="FP21">
        <v>0.1420465798626778</v>
      </c>
      <c r="FQ21">
        <v>-1</v>
      </c>
      <c r="FR21">
        <v>6.7598097560975621</v>
      </c>
      <c r="FS21">
        <v>3.4101742160268442E-3</v>
      </c>
      <c r="FT21">
        <v>2.0366980544258241E-3</v>
      </c>
      <c r="FU21">
        <v>-1</v>
      </c>
      <c r="FV21">
        <v>0</v>
      </c>
      <c r="FW21">
        <v>0</v>
      </c>
      <c r="FX21" t="s">
        <v>410</v>
      </c>
      <c r="FY21">
        <v>2.9329299999999998</v>
      </c>
      <c r="FZ21">
        <v>2.8289900000000001</v>
      </c>
      <c r="GA21">
        <v>9.9715100000000001E-2</v>
      </c>
      <c r="GB21">
        <v>0.105918</v>
      </c>
      <c r="GC21">
        <v>0.100273</v>
      </c>
      <c r="GD21">
        <v>7.1687799999999996E-2</v>
      </c>
      <c r="GE21">
        <v>23965.3</v>
      </c>
      <c r="GF21">
        <v>25396.1</v>
      </c>
      <c r="GG21">
        <v>24479.7</v>
      </c>
      <c r="GH21">
        <v>27706.2</v>
      </c>
      <c r="GI21">
        <v>29340.400000000001</v>
      </c>
      <c r="GJ21">
        <v>37464.699999999997</v>
      </c>
      <c r="GK21">
        <v>33552.800000000003</v>
      </c>
      <c r="GL21">
        <v>42604.6</v>
      </c>
      <c r="GM21">
        <v>1.7920499999999999</v>
      </c>
      <c r="GN21">
        <v>1.7468999999999999</v>
      </c>
      <c r="GO21">
        <v>8.8196200000000002E-2</v>
      </c>
      <c r="GP21">
        <v>0</v>
      </c>
      <c r="GQ21">
        <v>23.539400000000001</v>
      </c>
      <c r="GR21">
        <v>999.9</v>
      </c>
      <c r="GS21">
        <v>36.299999999999997</v>
      </c>
      <c r="GT21">
        <v>29.8</v>
      </c>
      <c r="GU21">
        <v>15.5687</v>
      </c>
      <c r="GV21">
        <v>62.0105</v>
      </c>
      <c r="GW21">
        <v>26.161899999999999</v>
      </c>
      <c r="GX21">
        <v>1</v>
      </c>
      <c r="GY21">
        <v>7.5238799999999995E-2</v>
      </c>
      <c r="GZ21">
        <v>2.5965500000000001</v>
      </c>
      <c r="HA21">
        <v>20.205200000000001</v>
      </c>
      <c r="HB21">
        <v>5.2280699999999998</v>
      </c>
      <c r="HC21">
        <v>11.992000000000001</v>
      </c>
      <c r="HD21">
        <v>4.9941000000000004</v>
      </c>
      <c r="HE21">
        <v>3.2909999999999999</v>
      </c>
      <c r="HF21">
        <v>6999.5</v>
      </c>
      <c r="HG21">
        <v>9999</v>
      </c>
      <c r="HH21">
        <v>9999</v>
      </c>
      <c r="HI21">
        <v>135.9</v>
      </c>
      <c r="HJ21">
        <v>1.8782099999999999</v>
      </c>
      <c r="HK21">
        <v>1.87415</v>
      </c>
      <c r="HL21">
        <v>1.8705700000000001</v>
      </c>
      <c r="HM21">
        <v>1.87256</v>
      </c>
      <c r="HN21">
        <v>1.87798</v>
      </c>
      <c r="HO21">
        <v>1.87425</v>
      </c>
      <c r="HP21">
        <v>1.8720699999999999</v>
      </c>
      <c r="HQ21">
        <v>1.8709499999999999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-2.0430000000000001</v>
      </c>
      <c r="IF21">
        <v>0.35549999999999998</v>
      </c>
      <c r="IG21">
        <v>-0.67931704301444418</v>
      </c>
      <c r="IH21">
        <v>-3.8409413047910609E-3</v>
      </c>
      <c r="II21">
        <v>1.222025474305011E-6</v>
      </c>
      <c r="IJ21">
        <v>-2.7416089085140852E-10</v>
      </c>
      <c r="IK21">
        <v>-6.4615384185457717E-2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60.8</v>
      </c>
      <c r="IT21">
        <v>60.9</v>
      </c>
      <c r="IU21">
        <v>1.0803199999999999</v>
      </c>
      <c r="IV21">
        <v>2.5134300000000001</v>
      </c>
      <c r="IW21">
        <v>1.4465300000000001</v>
      </c>
      <c r="IX21">
        <v>2.3010299999999999</v>
      </c>
      <c r="IY21">
        <v>1.64673</v>
      </c>
      <c r="IZ21">
        <v>2.4609399999999999</v>
      </c>
      <c r="JA21">
        <v>33.333500000000001</v>
      </c>
      <c r="JB21">
        <v>23.947399999999998</v>
      </c>
      <c r="JC21">
        <v>18</v>
      </c>
      <c r="JD21">
        <v>357.84100000000001</v>
      </c>
      <c r="JE21">
        <v>403.88499999999999</v>
      </c>
      <c r="JF21">
        <v>20.813700000000001</v>
      </c>
      <c r="JG21">
        <v>28.120699999999999</v>
      </c>
      <c r="JH21">
        <v>30.0001</v>
      </c>
      <c r="JI21">
        <v>28.284400000000002</v>
      </c>
      <c r="JJ21">
        <v>28.2941</v>
      </c>
      <c r="JK21">
        <v>21.642600000000002</v>
      </c>
      <c r="JL21">
        <v>28.020700000000001</v>
      </c>
      <c r="JM21">
        <v>59.6312</v>
      </c>
      <c r="JN21">
        <v>20.819400000000002</v>
      </c>
      <c r="JO21">
        <v>443.75299999999999</v>
      </c>
      <c r="JP21">
        <v>12.4024</v>
      </c>
      <c r="JQ21">
        <v>99.557900000000004</v>
      </c>
      <c r="JR21">
        <v>99.647900000000007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2023-03-16T18:44:35Z</dcterms:created>
  <dcterms:modified xsi:type="dcterms:W3CDTF">2023-03-16T23:54:10Z</dcterms:modified>
</cp:coreProperties>
</file>