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BE21" i="1" s="1"/>
  <c r="AI21" i="1"/>
  <c r="AG21" i="1" s="1"/>
  <c r="Y21" i="1"/>
  <c r="X21" i="1"/>
  <c r="P21" i="1"/>
  <c r="CW20" i="1"/>
  <c r="CV20" i="1"/>
  <c r="CT20" i="1"/>
  <c r="CU20" i="1" s="1"/>
  <c r="AV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BI19" i="1"/>
  <c r="BH19" i="1"/>
  <c r="BA19" i="1"/>
  <c r="BD19" i="1" s="1"/>
  <c r="AZ19" i="1"/>
  <c r="AT19" i="1"/>
  <c r="AN19" i="1"/>
  <c r="AI19" i="1"/>
  <c r="AG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/>
  <c r="AH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P17" i="1"/>
  <c r="K17" i="1"/>
  <c r="W17" i="1" l="1"/>
  <c r="CU17" i="1"/>
  <c r="AV17" i="1" s="1"/>
  <c r="W19" i="1"/>
  <c r="CU19" i="1"/>
  <c r="AV19" i="1" s="1"/>
  <c r="AX19" i="1" s="1"/>
  <c r="W18" i="1"/>
  <c r="CU18" i="1"/>
  <c r="AV18" i="1" s="1"/>
  <c r="AX18" i="1" s="1"/>
  <c r="CU21" i="1"/>
  <c r="AV21" i="1" s="1"/>
  <c r="AX21" i="1" s="1"/>
  <c r="AX17" i="1"/>
  <c r="I18" i="1"/>
  <c r="H18" i="1" s="1"/>
  <c r="AA18" i="1" s="1"/>
  <c r="J18" i="1"/>
  <c r="AW18" i="1" s="1"/>
  <c r="S17" i="1"/>
  <c r="K18" i="1"/>
  <c r="W21" i="1"/>
  <c r="N18" i="1"/>
  <c r="S19" i="1"/>
  <c r="AX20" i="1"/>
  <c r="BG19" i="1"/>
  <c r="BF19" i="1"/>
  <c r="BJ19" i="1" s="1"/>
  <c r="BK19" i="1" s="1"/>
  <c r="BE19" i="1"/>
  <c r="J17" i="1"/>
  <c r="AW17" i="1" s="1"/>
  <c r="AY17" i="1" s="1"/>
  <c r="I17" i="1"/>
  <c r="H17" i="1" s="1"/>
  <c r="AH17" i="1"/>
  <c r="N17" i="1"/>
  <c r="W20" i="1"/>
  <c r="BG17" i="1"/>
  <c r="BF17" i="1"/>
  <c r="BJ17" i="1" s="1"/>
  <c r="BK17" i="1" s="1"/>
  <c r="BF18" i="1"/>
  <c r="BJ18" i="1" s="1"/>
  <c r="BK18" i="1" s="1"/>
  <c r="BE18" i="1"/>
  <c r="I19" i="1"/>
  <c r="H19" i="1" s="1"/>
  <c r="AH19" i="1"/>
  <c r="N19" i="1"/>
  <c r="K19" i="1"/>
  <c r="J19" i="1"/>
  <c r="AW19" i="1" s="1"/>
  <c r="AY19" i="1" s="1"/>
  <c r="BE20" i="1"/>
  <c r="BG20" i="1"/>
  <c r="BF20" i="1"/>
  <c r="BJ20" i="1" s="1"/>
  <c r="BK20" i="1" s="1"/>
  <c r="K20" i="1"/>
  <c r="J20" i="1"/>
  <c r="AW20" i="1" s="1"/>
  <c r="AY20" i="1" s="1"/>
  <c r="AH20" i="1"/>
  <c r="N20" i="1"/>
  <c r="AY18" i="1"/>
  <c r="J21" i="1"/>
  <c r="AW21" i="1" s="1"/>
  <c r="AY21" i="1" s="1"/>
  <c r="I21" i="1"/>
  <c r="H21" i="1" s="1"/>
  <c r="AH21" i="1"/>
  <c r="N21" i="1"/>
  <c r="T17" i="1"/>
  <c r="U17" i="1" s="1"/>
  <c r="BE17" i="1"/>
  <c r="BG21" i="1"/>
  <c r="BF21" i="1"/>
  <c r="BJ21" i="1" s="1"/>
  <c r="BK21" i="1" s="1"/>
  <c r="BG18" i="1"/>
  <c r="I20" i="1"/>
  <c r="H20" i="1" s="1"/>
  <c r="K21" i="1"/>
  <c r="S18" i="1"/>
  <c r="S20" i="1"/>
  <c r="T19" i="1" l="1"/>
  <c r="U19" i="1" s="1"/>
  <c r="AA19" i="1"/>
  <c r="AA21" i="1"/>
  <c r="T21" i="1"/>
  <c r="U21" i="1" s="1"/>
  <c r="Q21" i="1" s="1"/>
  <c r="O21" i="1" s="1"/>
  <c r="R21" i="1" s="1"/>
  <c r="L21" i="1" s="1"/>
  <c r="M21" i="1" s="1"/>
  <c r="T20" i="1"/>
  <c r="U20" i="1" s="1"/>
  <c r="Q20" i="1" s="1"/>
  <c r="O20" i="1" s="1"/>
  <c r="R20" i="1" s="1"/>
  <c r="L20" i="1" s="1"/>
  <c r="M20" i="1" s="1"/>
  <c r="AC17" i="1"/>
  <c r="AB17" i="1"/>
  <c r="V17" i="1"/>
  <c r="Z17" i="1" s="1"/>
  <c r="Q17" i="1"/>
  <c r="O17" i="1" s="1"/>
  <c r="R17" i="1" s="1"/>
  <c r="L17" i="1" s="1"/>
  <c r="M17" i="1" s="1"/>
  <c r="AA17" i="1"/>
  <c r="T18" i="1"/>
  <c r="U18" i="1" s="1"/>
  <c r="AA20" i="1"/>
  <c r="V19" i="1" l="1"/>
  <c r="Z19" i="1" s="1"/>
  <c r="AC19" i="1"/>
  <c r="AB19" i="1"/>
  <c r="Q19" i="1"/>
  <c r="O19" i="1" s="1"/>
  <c r="R19" i="1" s="1"/>
  <c r="L19" i="1" s="1"/>
  <c r="M19" i="1" s="1"/>
  <c r="AC21" i="1"/>
  <c r="AB21" i="1"/>
  <c r="V21" i="1"/>
  <c r="Z21" i="1" s="1"/>
  <c r="V20" i="1"/>
  <c r="Z20" i="1" s="1"/>
  <c r="AC20" i="1"/>
  <c r="AB20" i="1"/>
  <c r="V18" i="1"/>
  <c r="Z18" i="1" s="1"/>
  <c r="AB18" i="1"/>
  <c r="AC18" i="1"/>
  <c r="Q18" i="1"/>
  <c r="O18" i="1" s="1"/>
  <c r="R18" i="1" s="1"/>
  <c r="L18" i="1" s="1"/>
  <c r="M18" i="1" s="1"/>
  <c r="AD17" i="1"/>
  <c r="AD20" i="1" l="1"/>
  <c r="AD21" i="1"/>
  <c r="AD18" i="1"/>
  <c r="AD19" i="1"/>
</calcChain>
</file>

<file path=xl/sharedStrings.xml><?xml version="1.0" encoding="utf-8"?>
<sst xmlns="http://schemas.openxmlformats.org/spreadsheetml/2006/main" count="915" uniqueCount="424">
  <si>
    <t>File opened</t>
  </si>
  <si>
    <t>2023-03-16 09:29:59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</si>
  <si>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</si>
  <si>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</si>
  <si>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</si>
  <si>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</si>
  <si>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</si>
  <si>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</si>
  <si>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</si>
  <si>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</si>
  <si>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</si>
  <si>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</si>
  <si>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</si>
  <si>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</si>
  <si>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</si>
  <si>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</si>
  <si>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</si>
  <si>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</si>
  <si>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</si>
  <si>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</si>
  <si>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</si>
  <si>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</si>
  <si>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</si>
  <si>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</si>
  <si>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</si>
  <si>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</si>
  <si>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</si>
  <si>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09:29:59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</si>
  <si>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</si>
  <si>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</si>
  <si>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</si>
  <si>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</si>
  <si>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</si>
  <si>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</si>
  <si>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</si>
  <si>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</si>
  <si>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</si>
  <si>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</si>
  <si>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</si>
  <si>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</si>
  <si>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</si>
  <si>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</si>
  <si>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</si>
  <si>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</si>
  <si>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</si>
  <si>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</si>
  <si>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</si>
  <si>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</si>
  <si>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</si>
  <si>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</si>
  <si>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</si>
  <si>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</si>
  <si>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</si>
  <si>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</si>
  <si>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</si>
  <si>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</si>
  <si>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</si>
  <si>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</si>
  <si>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</si>
  <si>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</si>
  <si>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</si>
  <si>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</si>
  <si>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</si>
  <si>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</si>
  <si>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</si>
  <si>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</si>
  <si>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</si>
  <si>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</si>
  <si>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</si>
  <si>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</si>
  <si>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</si>
  <si>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</si>
  <si>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</si>
  <si>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</si>
  <si>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</si>
  <si>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</si>
  <si>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</si>
  <si>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</si>
  <si>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</si>
  <si>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</si>
  <si>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</si>
  <si>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</si>
  <si>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</si>
  <si>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</si>
  <si>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</si>
  <si>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</si>
  <si>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</si>
  <si>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</si>
  <si>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</si>
  <si>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</si>
  <si>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</si>
  <si>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</si>
  <si>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</si>
  <si>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</si>
  <si>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</si>
  <si>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</si>
  <si>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</si>
  <si>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</si>
  <si>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</si>
  <si>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</si>
  <si>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</si>
  <si>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</si>
  <si>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</si>
  <si>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</si>
  <si>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</si>
  <si>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</si>
  <si>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</si>
  <si>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</si>
  <si>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</si>
  <si>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</si>
  <si>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</si>
  <si>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</si>
  <si>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</si>
  <si>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</si>
  <si>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</si>
  <si>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</si>
  <si>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</si>
  <si>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</si>
  <si>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</si>
  <si>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</si>
  <si>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</si>
  <si>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</si>
  <si>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</si>
  <si>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</si>
  <si>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</si>
  <si>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</si>
  <si>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</si>
  <si>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</si>
  <si>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</si>
  <si>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</si>
  <si>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</si>
  <si>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</si>
  <si>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</si>
  <si>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</si>
  <si>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</si>
  <si>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</si>
  <si>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</si>
  <si>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</si>
  <si>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</si>
  <si>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</si>
  <si>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</si>
  <si>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</si>
  <si>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</si>
  <si>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</si>
  <si>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</si>
  <si>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</si>
  <si>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</si>
  <si>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</si>
  <si>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</si>
  <si>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</si>
  <si>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</si>
  <si>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</si>
  <si>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</si>
  <si>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</si>
  <si>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</si>
  <si>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</si>
  <si>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</si>
  <si>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</si>
  <si>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</si>
  <si>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</si>
  <si>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</si>
  <si>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</si>
  <si>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</si>
  <si>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</si>
  <si>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</si>
  <si>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</si>
  <si>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</si>
  <si>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</si>
  <si>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</si>
  <si>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</si>
  <si>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</si>
  <si>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</si>
  <si>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</si>
  <si>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</si>
  <si>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</si>
  <si>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</si>
  <si>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</si>
  <si>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</si>
  <si>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</si>
  <si>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</si>
  <si>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</si>
  <si>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</si>
  <si>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</si>
  <si>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</si>
  <si>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</si>
  <si>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</si>
  <si>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</si>
  <si>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</si>
  <si>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</si>
  <si>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</si>
  <si>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</si>
  <si>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</si>
  <si>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</si>
  <si>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</si>
  <si>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</si>
  <si>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</si>
  <si>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</si>
  <si>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</si>
  <si>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</si>
  <si>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</si>
  <si>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</si>
  <si>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</si>
  <si>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</si>
  <si>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</si>
  <si>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</si>
  <si>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</si>
  <si>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</si>
  <si>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</si>
  <si>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</si>
  <si>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</si>
  <si>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</si>
  <si>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</si>
  <si>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</si>
  <si>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</si>
  <si>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</si>
  <si>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</si>
  <si>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</si>
  <si>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</si>
  <si>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</si>
  <si>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</si>
  <si>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</si>
  <si>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</si>
  <si>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</si>
  <si>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</si>
  <si>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</si>
  <si>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</si>
  <si>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</si>
  <si>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</si>
  <si>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</si>
  <si>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</si>
  <si>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</si>
  <si>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</si>
  <si>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</si>
  <si>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</si>
  <si>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</si>
  <si>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</si>
  <si>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</si>
  <si>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</si>
  <si>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</si>
  <si>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</si>
  <si>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</si>
  <si>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</si>
  <si>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</si>
  <si>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</si>
  <si>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</si>
  <si>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</si>
  <si>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</si>
  <si>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</si>
  <si>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</si>
  <si>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</si>
  <si>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</si>
  <si>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</si>
  <si>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</si>
  <si>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</si>
  <si>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</si>
  <si>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</si>
  <si>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</si>
  <si>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</si>
  <si>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</si>
  <si>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</si>
  <si>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</si>
  <si>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</si>
  <si>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</si>
  <si>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</si>
  <si>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</si>
  <si>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</si>
  <si>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</si>
  <si>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</si>
  <si>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</si>
  <si>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</si>
  <si>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</si>
  <si>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</si>
  <si>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</si>
  <si>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</si>
  <si>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</si>
  <si>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</si>
  <si>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</si>
  <si>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</si>
  <si>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</si>
  <si>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</si>
  <si>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</si>
  <si>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</si>
  <si>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</si>
  <si>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</si>
  <si>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</si>
  <si>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</si>
  <si>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</si>
  <si>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</si>
  <si>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</si>
  <si>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</si>
  <si>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</si>
  <si>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</si>
  <si>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</si>
  <si>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</si>
  <si>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</si>
  <si>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</si>
  <si>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</si>
  <si>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</si>
  <si>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</si>
  <si>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</si>
  <si>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</si>
  <si>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</si>
  <si>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</si>
  <si>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</si>
  <si>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</si>
  <si>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</si>
  <si>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</si>
  <si>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</si>
  <si>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</si>
  <si>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</si>
  <si>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</si>
  <si>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</si>
  <si>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</si>
  <si>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</si>
  <si>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</si>
  <si>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</si>
  <si>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</si>
  <si>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</si>
  <si>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</si>
  <si>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</si>
  <si>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</si>
  <si>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</si>
  <si>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</si>
  <si>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</si>
  <si>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</si>
  <si>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</si>
  <si>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</si>
  <si>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</si>
  <si>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</si>
  <si>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</si>
  <si>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</si>
  <si>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</si>
  <si>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</si>
  <si>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</si>
  <si>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</si>
  <si>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</si>
  <si>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</si>
  <si>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</si>
  <si>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</si>
  <si>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</si>
  <si>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</si>
  <si>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</si>
  <si>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</si>
  <si>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</si>
  <si>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</si>
  <si>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</si>
  <si>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</si>
  <si>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</si>
  <si>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</si>
  <si>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</si>
  <si>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</si>
  <si>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</si>
  <si>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</si>
  <si>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</si>
  <si>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</si>
  <si>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</si>
  <si>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</si>
  <si>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</si>
  <si>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</si>
  <si>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</si>
  <si>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</si>
  <si>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</si>
  <si>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</si>
  <si>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</si>
  <si>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</si>
  <si>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</si>
  <si>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</si>
  <si>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</si>
  <si>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</si>
  <si>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</si>
  <si>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</si>
  <si>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</si>
  <si>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</si>
  <si>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</si>
  <si>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</si>
  <si>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</si>
  <si>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</si>
  <si>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</si>
  <si>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</si>
  <si>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</si>
  <si>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</si>
  <si>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</si>
  <si>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</si>
  <si>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</si>
  <si>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</si>
  <si>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</si>
  <si>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</si>
  <si>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</si>
  <si>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</si>
  <si>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</si>
  <si>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</si>
  <si>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</si>
  <si>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</si>
  <si>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</si>
  <si>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</si>
  <si>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</si>
  <si>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</si>
  <si>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</si>
  <si>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</si>
  <si>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</si>
  <si>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</si>
  <si>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</si>
  <si>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</si>
  <si>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</si>
  <si>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</si>
  <si>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</si>
  <si>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</si>
  <si>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</si>
  <si>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</si>
  <si>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09:40:30</t>
  </si>
  <si>
    <t>0/0</t>
  </si>
  <si>
    <t>00000000</t>
  </si>
  <si>
    <t>iiiiiiii</t>
  </si>
  <si>
    <t>off</t>
  </si>
  <si>
    <t>20230316 10:30:53</t>
  </si>
  <si>
    <t>10:30:53</t>
  </si>
  <si>
    <t>20230316 10:33:53</t>
  </si>
  <si>
    <t>10:33:53</t>
  </si>
  <si>
    <t>20230316 10:36:53</t>
  </si>
  <si>
    <t>10:36:53</t>
  </si>
  <si>
    <t>20230316 10:39:53</t>
  </si>
  <si>
    <t>10:39:53</t>
  </si>
  <si>
    <t>20230316 10:42:53</t>
  </si>
  <si>
    <t>10:42:53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</si>
</sst>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1678980653.5</v>
      </c>
      <c r="C17">
        <v>1620.400000095367</v>
      </c>
      <c r="D17" t="s">
        <v>414</v>
      </c>
      <c r="E17" t="s">
        <v>415</v>
      </c>
      <c r="F17" t="s">
        <v>406</v>
      </c>
      <c r="G17">
        <v>1678980653.5</v>
      </c>
      <c r="H17">
        <f t="shared" ref="H17:H21" si="0">(I17)/1000</f>
        <v>5.7109376508585503E-3</v>
      </c>
      <c r="I17">
        <f t="shared" ref="I17:I21" si="1">1000*DI17*AG17*(DE17-DF17)/(100*CX17*(1000-AG17*DE17))</f>
        <v>5.7109376508585505</v>
      </c>
      <c r="J17">
        <f t="shared" ref="J17:J21" si="2">DI17*AG17*(DD17-DC17*(1000-AG17*DF17)/(1000-AG17*DE17))/(100*CX17)</f>
        <v>40.516680991227361</v>
      </c>
      <c r="K17">
        <f t="shared" ref="K17:K21" si="3">DC17 - IF(AG17&gt;1, J17*CX17*100/(AI17*DQ17), 0)</f>
        <v>399.94499999999999</v>
      </c>
      <c r="L17">
        <f t="shared" ref="L17:L21" si="4">((R17-H17/2)*K17-J17)/(R17+H17/2)</f>
        <v>242.82470921330398</v>
      </c>
      <c r="M17">
        <f t="shared" ref="M17:M21" si="5">L17*(DJ17+DK17)/1000</f>
        <v>23.945326538791495</v>
      </c>
      <c r="N17">
        <f t="shared" ref="N17:N21" si="6">(DC17 - IF(AG17&gt;1, J17*CX17*100/(AI17*DQ17), 0))*(DJ17+DK17)/1000</f>
        <v>39.439205563484997</v>
      </c>
      <c r="O17">
        <f t="shared" ref="O17:O21" si="7">2/((1/Q17-1/P17)+SIGN(Q17)*SQRT((1/Q17-1/P17)*(1/Q17-1/P17) + 4*CY17/((CY17+1)*(CY17+1))*(2*1/Q17*1/P17-1/P17*1/P17)))</f>
        <v>0.46386406129884711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2.904178311858141</v>
      </c>
      <c r="Q17">
        <f t="shared" ref="Q17:Q21" si="9">H17*(1000-(1000*0.61365*EXP(17.502*U17/(240.97+U17))/(DJ17+DK17)+DE17)/2)/(1000*0.61365*EXP(17.502*U17/(240.97+U17))/(DJ17+DK17)-DE17)</f>
        <v>0.4262881120785883</v>
      </c>
      <c r="R17">
        <f t="shared" ref="R17:R21" si="10">1/((CY17+1)/(O17/1.6)+1/(P17/1.37)) + CY17/((CY17+1)/(O17/1.6) + CY17/(P17/1.37))</f>
        <v>0.26955200786455197</v>
      </c>
      <c r="S17">
        <f t="shared" ref="S17:S21" si="11">(CT17*CW17)</f>
        <v>289.57604692378681</v>
      </c>
      <c r="T17">
        <f t="shared" ref="T17:T21" si="12">(DL17+(S17+2*0.95*0.0000000567*(((DL17+$B$7)+273)^4-(DL17+273)^4)-44100*H17)/(1.84*29.3*P17+8*0.95*0.0000000567*(DL17+273)^3))</f>
        <v>25.515836153811279</v>
      </c>
      <c r="U17">
        <f t="shared" ref="U17:U21" si="13">($C$7*DM17+$D$7*DN17+$E$7*T17)</f>
        <v>24.981300000000001</v>
      </c>
      <c r="V17">
        <f t="shared" ref="V17:V21" si="14">0.61365*EXP(17.502*U17/(240.97+U17))</f>
        <v>3.1761343669334927</v>
      </c>
      <c r="W17">
        <f t="shared" ref="W17:W21" si="15">(X17/Y17*100)</f>
        <v>58.385992729661751</v>
      </c>
      <c r="X17">
        <f t="shared" ref="X17:X21" si="16">DE17*(DJ17+DK17)/1000</f>
        <v>1.8889737089160998</v>
      </c>
      <c r="Y17">
        <f t="shared" ref="Y17:Y21" si="17">0.61365*EXP(17.502*DL17/(240.97+DL17))</f>
        <v>3.2353200153029982</v>
      </c>
      <c r="Z17">
        <f t="shared" ref="Z17:Z21" si="18">(V17-DE17*(DJ17+DK17)/1000)</f>
        <v>1.2871606580173929</v>
      </c>
      <c r="AA17">
        <f t="shared" ref="AA17:AA21" si="19">(-H17*44100)</f>
        <v>-251.85235040286207</v>
      </c>
      <c r="AB17">
        <f t="shared" ref="AB17:AB21" si="20">2*29.3*P17*0.92*(DL17-U17)</f>
        <v>48.536718956157593</v>
      </c>
      <c r="AC17">
        <f t="shared" ref="AC17:AC21" si="21">2*0.95*0.0000000567*(((DL17+$B$7)+273)^4-(U17+273)^4)</f>
        <v>3.5399981457054923</v>
      </c>
      <c r="AD17">
        <f t="shared" ref="AD17:AD21" si="22">S17+AC17+AA17+AB17</f>
        <v>89.800413622787829</v>
      </c>
      <c r="AE17">
        <v>118</v>
      </c>
      <c r="AF17">
        <v>24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52413.603818942211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1513.2350999605112</v>
      </c>
      <c r="AW17">
        <f t="shared" ref="AW17:AW21" si="29">J17</f>
        <v>40.516680991227361</v>
      </c>
      <c r="AX17" t="e">
        <f t="shared" ref="AX17:AX21" si="30">AT17*AU17*AV17</f>
        <v>#DIV/0!</v>
      </c>
      <c r="AY17">
        <f t="shared" ref="AY17:AY21" si="31">(AW17-AO17)/AV17</f>
        <v>2.6774875227441305E-2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1800.06</v>
      </c>
      <c r="CU17">
        <f t="shared" ref="CU17:CU21" si="43">CT17*CV17</f>
        <v>1513.2350999605112</v>
      </c>
      <c r="CV17">
        <f t="shared" ref="CV17:CV21" si="44">($B$11*$D$9+$C$11*$D$9+$F$11*((EQ17+EI17)/MAX(EQ17+EI17+ER17, 0.1)*$I$9+ER17/MAX(EQ17+EI17+ER17, 0.1)*$J$9))/($B$11+$C$11+$F$11)</f>
        <v>0.84065814470657163</v>
      </c>
      <c r="CW17">
        <f t="shared" ref="CW17:CW21" si="45">($B$11*$K$9+$C$11*$K$9+$F$11*((EQ17+EI17)/MAX(EQ17+EI17+ER17, 0.1)*$P$9+ER17/MAX(EQ17+EI17+ER17, 0.1)*$Q$9))/($B$11+$C$11+$F$11)</f>
        <v>0.16087021928368322</v>
      </c>
      <c r="CX17">
        <v>6</v>
      </c>
      <c r="CY17">
        <v>0.5</v>
      </c>
      <c r="CZ17" t="s">
        <v>408</v>
      </c>
      <c r="DA17">
        <v>2</v>
      </c>
      <c r="DB17">
        <v>1678980653.5</v>
      </c>
      <c r="DC17">
        <v>399.94499999999999</v>
      </c>
      <c r="DD17">
        <v>451.291</v>
      </c>
      <c r="DE17">
        <v>19.1557</v>
      </c>
      <c r="DF17">
        <v>12.4358</v>
      </c>
      <c r="DG17">
        <v>402.738</v>
      </c>
      <c r="DH17">
        <v>18.818899999999999</v>
      </c>
      <c r="DI17">
        <v>500.14499999999998</v>
      </c>
      <c r="DJ17">
        <v>98.511499999999998</v>
      </c>
      <c r="DK17">
        <v>0.100073</v>
      </c>
      <c r="DL17">
        <v>25.2913</v>
      </c>
      <c r="DM17">
        <v>24.981300000000001</v>
      </c>
      <c r="DN17">
        <v>999.9</v>
      </c>
      <c r="DO17">
        <v>0</v>
      </c>
      <c r="DP17">
        <v>0</v>
      </c>
      <c r="DQ17">
        <v>10005</v>
      </c>
      <c r="DR17">
        <v>0</v>
      </c>
      <c r="DS17">
        <v>1.91117E-3</v>
      </c>
      <c r="DT17">
        <v>-51.346800000000002</v>
      </c>
      <c r="DU17">
        <v>407.755</v>
      </c>
      <c r="DV17">
        <v>456.97399999999999</v>
      </c>
      <c r="DW17">
        <v>6.7199200000000001</v>
      </c>
      <c r="DX17">
        <v>451.291</v>
      </c>
      <c r="DY17">
        <v>12.4358</v>
      </c>
      <c r="DZ17">
        <v>1.88706</v>
      </c>
      <c r="EA17">
        <v>1.2250700000000001</v>
      </c>
      <c r="EB17">
        <v>16.527200000000001</v>
      </c>
      <c r="EC17">
        <v>9.9097399999999993</v>
      </c>
      <c r="ED17">
        <v>1800.06</v>
      </c>
      <c r="EE17">
        <v>0.97800299999999996</v>
      </c>
      <c r="EF17">
        <v>2.1996700000000001E-2</v>
      </c>
      <c r="EG17">
        <v>0</v>
      </c>
      <c r="EH17">
        <v>953.94500000000005</v>
      </c>
      <c r="EI17">
        <v>5.0000600000000004</v>
      </c>
      <c r="EJ17">
        <v>15720.2</v>
      </c>
      <c r="EK17">
        <v>16014.4</v>
      </c>
      <c r="EL17">
        <v>45.311999999999998</v>
      </c>
      <c r="EM17">
        <v>46.561999999999998</v>
      </c>
      <c r="EN17">
        <v>46</v>
      </c>
      <c r="EO17">
        <v>45.936999999999998</v>
      </c>
      <c r="EP17">
        <v>46.875</v>
      </c>
      <c r="EQ17">
        <v>1755.57</v>
      </c>
      <c r="ER17">
        <v>39.49</v>
      </c>
      <c r="ES17">
        <v>0</v>
      </c>
      <c r="ET17">
        <v>1678980654.2</v>
      </c>
      <c r="EU17">
        <v>0</v>
      </c>
      <c r="EV17">
        <v>953.78580769230757</v>
      </c>
      <c r="EW17">
        <v>-0.3996239297244415</v>
      </c>
      <c r="EX17">
        <v>-7.3504273929826081</v>
      </c>
      <c r="EY17">
        <v>15720.2</v>
      </c>
      <c r="EZ17">
        <v>15</v>
      </c>
      <c r="FA17">
        <v>1678977630</v>
      </c>
      <c r="FB17" t="s">
        <v>409</v>
      </c>
      <c r="FC17">
        <v>1678977626.5</v>
      </c>
      <c r="FD17">
        <v>1678977630</v>
      </c>
      <c r="FE17">
        <v>2</v>
      </c>
      <c r="FF17">
        <v>5.2999999999999999E-2</v>
      </c>
      <c r="FG17">
        <v>-3.3000000000000002E-2</v>
      </c>
      <c r="FH17">
        <v>-2.899</v>
      </c>
      <c r="FI17">
        <v>9.1999999999999998E-2</v>
      </c>
      <c r="FJ17">
        <v>436</v>
      </c>
      <c r="FK17">
        <v>15</v>
      </c>
      <c r="FL17">
        <v>7.0000000000000007E-2</v>
      </c>
      <c r="FM17">
        <v>0.03</v>
      </c>
      <c r="FN17">
        <v>-51.375529999999998</v>
      </c>
      <c r="FO17">
        <v>0.14529005628539629</v>
      </c>
      <c r="FP17">
        <v>0.10795082491579169</v>
      </c>
      <c r="FQ17">
        <v>-1</v>
      </c>
      <c r="FR17">
        <v>6.700873249999999</v>
      </c>
      <c r="FS17">
        <v>0.1679600375234338</v>
      </c>
      <c r="FT17">
        <v>1.890228787574405E-2</v>
      </c>
      <c r="FU17">
        <v>-1</v>
      </c>
      <c r="FV17">
        <v>0</v>
      </c>
      <c r="FW17">
        <v>0</v>
      </c>
      <c r="FX17" t="s">
        <v>410</v>
      </c>
      <c r="FY17">
        <v>2.93208</v>
      </c>
      <c r="FZ17">
        <v>2.8291300000000001</v>
      </c>
      <c r="GA17">
        <v>9.9942699999999995E-2</v>
      </c>
      <c r="GB17">
        <v>0.107348</v>
      </c>
      <c r="GC17">
        <v>0.100463</v>
      </c>
      <c r="GD17">
        <v>7.1951799999999996E-2</v>
      </c>
      <c r="GE17">
        <v>23915.5</v>
      </c>
      <c r="GF17">
        <v>25305.599999999999</v>
      </c>
      <c r="GG17">
        <v>24438.3</v>
      </c>
      <c r="GH17">
        <v>27655.599999999999</v>
      </c>
      <c r="GI17">
        <v>29293.3</v>
      </c>
      <c r="GJ17">
        <v>37376</v>
      </c>
      <c r="GK17">
        <v>33502.800000000003</v>
      </c>
      <c r="GL17">
        <v>42515.199999999997</v>
      </c>
      <c r="GM17">
        <v>1.75478</v>
      </c>
      <c r="GN17">
        <v>1.7466200000000001</v>
      </c>
      <c r="GO17">
        <v>8.9637900000000006E-2</v>
      </c>
      <c r="GP17">
        <v>0</v>
      </c>
      <c r="GQ17">
        <v>23.508700000000001</v>
      </c>
      <c r="GR17">
        <v>999.9</v>
      </c>
      <c r="GS17">
        <v>44.6</v>
      </c>
      <c r="GT17">
        <v>28.4</v>
      </c>
      <c r="GU17">
        <v>17.587399999999999</v>
      </c>
      <c r="GV17">
        <v>62.007399999999997</v>
      </c>
      <c r="GW17">
        <v>26.398199999999999</v>
      </c>
      <c r="GX17">
        <v>1</v>
      </c>
      <c r="GY17">
        <v>0.13444400000000001</v>
      </c>
      <c r="GZ17">
        <v>2.3024499999999999</v>
      </c>
      <c r="HA17">
        <v>20.2087</v>
      </c>
      <c r="HB17">
        <v>5.2276199999999999</v>
      </c>
      <c r="HC17">
        <v>11.992000000000001</v>
      </c>
      <c r="HD17">
        <v>4.9948499999999996</v>
      </c>
      <c r="HE17">
        <v>3.2909999999999999</v>
      </c>
      <c r="HF17">
        <v>6770.9</v>
      </c>
      <c r="HG17">
        <v>9999</v>
      </c>
      <c r="HH17">
        <v>9999</v>
      </c>
      <c r="HI17">
        <v>132.69999999999999</v>
      </c>
      <c r="HJ17">
        <v>1.8782000000000001</v>
      </c>
      <c r="HK17">
        <v>1.87408</v>
      </c>
      <c r="HL17">
        <v>1.8705700000000001</v>
      </c>
      <c r="HM17">
        <v>1.87256</v>
      </c>
      <c r="HN17">
        <v>1.87792</v>
      </c>
      <c r="HO17">
        <v>1.8742399999999999</v>
      </c>
      <c r="HP17">
        <v>1.8719699999999999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-2.7930000000000001</v>
      </c>
      <c r="IF17">
        <v>0.33679999999999999</v>
      </c>
      <c r="IG17">
        <v>-1.426634477931521</v>
      </c>
      <c r="IH17">
        <v>-3.8409413047910609E-3</v>
      </c>
      <c r="II17">
        <v>1.222025474305011E-6</v>
      </c>
      <c r="IJ17">
        <v>-2.7416089085140852E-10</v>
      </c>
      <c r="IK17">
        <v>-8.510755961903696E-2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50.5</v>
      </c>
      <c r="IT17">
        <v>50.4</v>
      </c>
      <c r="IU17">
        <v>1.09131</v>
      </c>
      <c r="IV17">
        <v>2.50854</v>
      </c>
      <c r="IW17">
        <v>1.4477500000000001</v>
      </c>
      <c r="IX17">
        <v>2.3010299999999999</v>
      </c>
      <c r="IY17">
        <v>1.64673</v>
      </c>
      <c r="IZ17">
        <v>2.35229</v>
      </c>
      <c r="JA17">
        <v>33.378399999999999</v>
      </c>
      <c r="JB17">
        <v>23.947399999999998</v>
      </c>
      <c r="JC17">
        <v>18</v>
      </c>
      <c r="JD17">
        <v>345.46100000000001</v>
      </c>
      <c r="JE17">
        <v>410.27</v>
      </c>
      <c r="JF17">
        <v>21.192799999999998</v>
      </c>
      <c r="JG17">
        <v>28.930499999999999</v>
      </c>
      <c r="JH17">
        <v>29.999600000000001</v>
      </c>
      <c r="JI17">
        <v>29.209399999999999</v>
      </c>
      <c r="JJ17">
        <v>29.235900000000001</v>
      </c>
      <c r="JK17">
        <v>21.875599999999999</v>
      </c>
      <c r="JL17">
        <v>37.103200000000001</v>
      </c>
      <c r="JM17">
        <v>75.322900000000004</v>
      </c>
      <c r="JN17">
        <v>21.197900000000001</v>
      </c>
      <c r="JO17">
        <v>451.459</v>
      </c>
      <c r="JP17">
        <v>12.4991</v>
      </c>
      <c r="JQ17">
        <v>99.400999999999996</v>
      </c>
      <c r="JR17">
        <v>99.449600000000004</v>
      </c>
    </row>
    <row r="18" spans="1:278" x14ac:dyDescent="0.25">
      <c r="A18">
        <v>11</v>
      </c>
      <c r="B18">
        <v>1678980833.5</v>
      </c>
      <c r="C18">
        <v>1800.400000095367</v>
      </c>
      <c r="D18" t="s">
        <v>416</v>
      </c>
      <c r="E18" t="s">
        <v>417</v>
      </c>
      <c r="F18" t="s">
        <v>406</v>
      </c>
      <c r="G18">
        <v>1678980833.5</v>
      </c>
      <c r="H18">
        <f t="shared" si="0"/>
        <v>5.8458067969882083E-3</v>
      </c>
      <c r="I18">
        <f t="shared" si="1"/>
        <v>5.8458067969882084</v>
      </c>
      <c r="J18">
        <f t="shared" si="2"/>
        <v>40.865372087659054</v>
      </c>
      <c r="K18">
        <f t="shared" si="3"/>
        <v>399.99200000000002</v>
      </c>
      <c r="L18">
        <f t="shared" si="4"/>
        <v>244.97652409968791</v>
      </c>
      <c r="M18">
        <f t="shared" si="5"/>
        <v>24.155828165207112</v>
      </c>
      <c r="N18">
        <f t="shared" si="6"/>
        <v>39.441077282677611</v>
      </c>
      <c r="O18">
        <f t="shared" si="7"/>
        <v>0.4754057543512098</v>
      </c>
      <c r="P18">
        <f t="shared" si="8"/>
        <v>2.9046004641282268</v>
      </c>
      <c r="Q18">
        <f t="shared" si="9"/>
        <v>0.43602684077403842</v>
      </c>
      <c r="R18">
        <f t="shared" si="10"/>
        <v>0.27578248255783139</v>
      </c>
      <c r="S18">
        <f t="shared" si="11"/>
        <v>289.56008692378259</v>
      </c>
      <c r="T18">
        <f t="shared" si="12"/>
        <v>25.500711285426558</v>
      </c>
      <c r="U18">
        <f t="shared" si="13"/>
        <v>24.979199999999999</v>
      </c>
      <c r="V18">
        <f t="shared" si="14"/>
        <v>3.1757366804572964</v>
      </c>
      <c r="W18">
        <f t="shared" si="15"/>
        <v>58.275485198659418</v>
      </c>
      <c r="X18">
        <f t="shared" si="16"/>
        <v>1.8876877125031999</v>
      </c>
      <c r="Y18">
        <f t="shared" si="17"/>
        <v>3.2392483838926918</v>
      </c>
      <c r="Z18">
        <f t="shared" si="18"/>
        <v>1.2880489679540965</v>
      </c>
      <c r="AA18">
        <f t="shared" si="19"/>
        <v>-257.80007974718001</v>
      </c>
      <c r="AB18">
        <f t="shared" si="20"/>
        <v>52.067112723841859</v>
      </c>
      <c r="AC18">
        <f t="shared" si="21"/>
        <v>3.7972832512360348</v>
      </c>
      <c r="AD18">
        <f t="shared" si="22"/>
        <v>87.624403151680468</v>
      </c>
      <c r="AE18">
        <v>119</v>
      </c>
      <c r="AF18">
        <v>24</v>
      </c>
      <c r="AG18">
        <f t="shared" si="23"/>
        <v>1</v>
      </c>
      <c r="AH18">
        <f t="shared" si="24"/>
        <v>0</v>
      </c>
      <c r="AI18">
        <f t="shared" si="25"/>
        <v>52422.02653027296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1513.1510999605093</v>
      </c>
      <c r="AW18">
        <f t="shared" si="29"/>
        <v>40.865372087659054</v>
      </c>
      <c r="AX18" t="e">
        <f t="shared" si="30"/>
        <v>#DIV/0!</v>
      </c>
      <c r="AY18">
        <f t="shared" si="31"/>
        <v>2.700680195700586E-2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1799.96</v>
      </c>
      <c r="CU18">
        <f t="shared" si="43"/>
        <v>1513.1510999605093</v>
      </c>
      <c r="CV18">
        <f t="shared" si="44"/>
        <v>0.8406581812709778</v>
      </c>
      <c r="CW18">
        <f t="shared" si="45"/>
        <v>0.16087028985298707</v>
      </c>
      <c r="CX18">
        <v>6</v>
      </c>
      <c r="CY18">
        <v>0.5</v>
      </c>
      <c r="CZ18" t="s">
        <v>408</v>
      </c>
      <c r="DA18">
        <v>2</v>
      </c>
      <c r="DB18">
        <v>1678980833.5</v>
      </c>
      <c r="DC18">
        <v>399.99200000000002</v>
      </c>
      <c r="DD18">
        <v>451.82</v>
      </c>
      <c r="DE18">
        <v>19.143999999999998</v>
      </c>
      <c r="DF18">
        <v>12.265499999999999</v>
      </c>
      <c r="DG18">
        <v>402.78500000000003</v>
      </c>
      <c r="DH18">
        <v>18.808</v>
      </c>
      <c r="DI18">
        <v>500.15800000000002</v>
      </c>
      <c r="DJ18">
        <v>98.504800000000003</v>
      </c>
      <c r="DK18">
        <v>9.9865300000000004E-2</v>
      </c>
      <c r="DL18">
        <v>25.311699999999998</v>
      </c>
      <c r="DM18">
        <v>24.979199999999999</v>
      </c>
      <c r="DN18">
        <v>999.9</v>
      </c>
      <c r="DO18">
        <v>0</v>
      </c>
      <c r="DP18">
        <v>0</v>
      </c>
      <c r="DQ18">
        <v>10008.1</v>
      </c>
      <c r="DR18">
        <v>0</v>
      </c>
      <c r="DS18">
        <v>1.91117E-3</v>
      </c>
      <c r="DT18">
        <v>-51.828400000000002</v>
      </c>
      <c r="DU18">
        <v>407.798</v>
      </c>
      <c r="DV18">
        <v>457.43099999999998</v>
      </c>
      <c r="DW18">
        <v>6.8784799999999997</v>
      </c>
      <c r="DX18">
        <v>451.82</v>
      </c>
      <c r="DY18">
        <v>12.265499999999999</v>
      </c>
      <c r="DZ18">
        <v>1.88578</v>
      </c>
      <c r="EA18">
        <v>1.20821</v>
      </c>
      <c r="EB18">
        <v>16.516500000000001</v>
      </c>
      <c r="EC18">
        <v>9.7031399999999994</v>
      </c>
      <c r="ED18">
        <v>1799.96</v>
      </c>
      <c r="EE18">
        <v>0.97799999999999998</v>
      </c>
      <c r="EF18">
        <v>2.20004E-2</v>
      </c>
      <c r="EG18">
        <v>0</v>
      </c>
      <c r="EH18">
        <v>953.221</v>
      </c>
      <c r="EI18">
        <v>5.0000600000000004</v>
      </c>
      <c r="EJ18">
        <v>15706.1</v>
      </c>
      <c r="EK18">
        <v>16013.4</v>
      </c>
      <c r="EL18">
        <v>45.25</v>
      </c>
      <c r="EM18">
        <v>46.5</v>
      </c>
      <c r="EN18">
        <v>45.936999999999998</v>
      </c>
      <c r="EO18">
        <v>45.811999999999998</v>
      </c>
      <c r="EP18">
        <v>46.75</v>
      </c>
      <c r="EQ18">
        <v>1755.47</v>
      </c>
      <c r="ER18">
        <v>39.49</v>
      </c>
      <c r="ES18">
        <v>0</v>
      </c>
      <c r="ET18">
        <v>1678980834.2</v>
      </c>
      <c r="EU18">
        <v>0</v>
      </c>
      <c r="EV18">
        <v>953.24815384615385</v>
      </c>
      <c r="EW18">
        <v>-1.6691965881457831</v>
      </c>
      <c r="EX18">
        <v>-7.8222222157314736</v>
      </c>
      <c r="EY18">
        <v>15706.853846153839</v>
      </c>
      <c r="EZ18">
        <v>15</v>
      </c>
      <c r="FA18">
        <v>1678977630</v>
      </c>
      <c r="FB18" t="s">
        <v>409</v>
      </c>
      <c r="FC18">
        <v>1678977626.5</v>
      </c>
      <c r="FD18">
        <v>1678977630</v>
      </c>
      <c r="FE18">
        <v>2</v>
      </c>
      <c r="FF18">
        <v>5.2999999999999999E-2</v>
      </c>
      <c r="FG18">
        <v>-3.3000000000000002E-2</v>
      </c>
      <c r="FH18">
        <v>-2.899</v>
      </c>
      <c r="FI18">
        <v>9.1999999999999998E-2</v>
      </c>
      <c r="FJ18">
        <v>436</v>
      </c>
      <c r="FK18">
        <v>15</v>
      </c>
      <c r="FL18">
        <v>7.0000000000000007E-2</v>
      </c>
      <c r="FM18">
        <v>0.03</v>
      </c>
      <c r="FN18">
        <v>-51.84821707317073</v>
      </c>
      <c r="FO18">
        <v>-0.46063902439029292</v>
      </c>
      <c r="FP18">
        <v>7.8968248952684894E-2</v>
      </c>
      <c r="FQ18">
        <v>-1</v>
      </c>
      <c r="FR18">
        <v>6.8710160975609753</v>
      </c>
      <c r="FS18">
        <v>0.17049470383275689</v>
      </c>
      <c r="FT18">
        <v>2.027446379887635E-2</v>
      </c>
      <c r="FU18">
        <v>-1</v>
      </c>
      <c r="FV18">
        <v>0</v>
      </c>
      <c r="FW18">
        <v>0</v>
      </c>
      <c r="FX18" t="s">
        <v>410</v>
      </c>
      <c r="FY18">
        <v>2.93235</v>
      </c>
      <c r="FZ18">
        <v>2.8289499999999999</v>
      </c>
      <c r="GA18">
        <v>0.100005</v>
      </c>
      <c r="GB18">
        <v>0.107497</v>
      </c>
      <c r="GC18">
        <v>0.100471</v>
      </c>
      <c r="GD18">
        <v>7.1255499999999999E-2</v>
      </c>
      <c r="GE18">
        <v>23922.799999999999</v>
      </c>
      <c r="GF18">
        <v>25312.7</v>
      </c>
      <c r="GG18">
        <v>24446.5</v>
      </c>
      <c r="GH18">
        <v>27666.799999999999</v>
      </c>
      <c r="GI18">
        <v>29300.6</v>
      </c>
      <c r="GJ18">
        <v>37418.400000000001</v>
      </c>
      <c r="GK18">
        <v>33512.300000000003</v>
      </c>
      <c r="GL18">
        <v>42531.6</v>
      </c>
      <c r="GM18">
        <v>1.7562500000000001</v>
      </c>
      <c r="GN18">
        <v>1.74865</v>
      </c>
      <c r="GO18">
        <v>9.0524599999999997E-2</v>
      </c>
      <c r="GP18">
        <v>0</v>
      </c>
      <c r="GQ18">
        <v>23.492100000000001</v>
      </c>
      <c r="GR18">
        <v>999.9</v>
      </c>
      <c r="GS18">
        <v>43.4</v>
      </c>
      <c r="GT18">
        <v>28.5</v>
      </c>
      <c r="GU18">
        <v>17.213799999999999</v>
      </c>
      <c r="GV18">
        <v>62.007399999999997</v>
      </c>
      <c r="GW18">
        <v>26.017600000000002</v>
      </c>
      <c r="GX18">
        <v>1</v>
      </c>
      <c r="GY18">
        <v>0.117642</v>
      </c>
      <c r="GZ18">
        <v>2.2491599999999998</v>
      </c>
      <c r="HA18">
        <v>20.209499999999998</v>
      </c>
      <c r="HB18">
        <v>5.2277699999999996</v>
      </c>
      <c r="HC18">
        <v>11.992000000000001</v>
      </c>
      <c r="HD18">
        <v>4.99505</v>
      </c>
      <c r="HE18">
        <v>3.2909999999999999</v>
      </c>
      <c r="HF18">
        <v>6774.7</v>
      </c>
      <c r="HG18">
        <v>9999</v>
      </c>
      <c r="HH18">
        <v>9999</v>
      </c>
      <c r="HI18">
        <v>132.69999999999999</v>
      </c>
      <c r="HJ18">
        <v>1.8782000000000001</v>
      </c>
      <c r="HK18">
        <v>1.8741000000000001</v>
      </c>
      <c r="HL18">
        <v>1.8705700000000001</v>
      </c>
      <c r="HM18">
        <v>1.87256</v>
      </c>
      <c r="HN18">
        <v>1.87791</v>
      </c>
      <c r="HO18">
        <v>1.8742399999999999</v>
      </c>
      <c r="HP18">
        <v>1.87199</v>
      </c>
      <c r="HQ18">
        <v>1.8709100000000001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-2.7930000000000001</v>
      </c>
      <c r="IF18">
        <v>0.33600000000000002</v>
      </c>
      <c r="IG18">
        <v>-1.426634477931521</v>
      </c>
      <c r="IH18">
        <v>-3.8409413047910609E-3</v>
      </c>
      <c r="II18">
        <v>1.222025474305011E-6</v>
      </c>
      <c r="IJ18">
        <v>-2.7416089085140852E-10</v>
      </c>
      <c r="IK18">
        <v>-8.510755961903696E-2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53.5</v>
      </c>
      <c r="IT18">
        <v>53.4</v>
      </c>
      <c r="IU18">
        <v>1.09253</v>
      </c>
      <c r="IV18">
        <v>2.50854</v>
      </c>
      <c r="IW18">
        <v>1.4477500000000001</v>
      </c>
      <c r="IX18">
        <v>2.3010299999999999</v>
      </c>
      <c r="IY18">
        <v>1.64673</v>
      </c>
      <c r="IZ18">
        <v>2.32422</v>
      </c>
      <c r="JA18">
        <v>33.266300000000001</v>
      </c>
      <c r="JB18">
        <v>23.947399999999998</v>
      </c>
      <c r="JC18">
        <v>18</v>
      </c>
      <c r="JD18">
        <v>344.88299999999998</v>
      </c>
      <c r="JE18">
        <v>409.846</v>
      </c>
      <c r="JF18">
        <v>21.2944</v>
      </c>
      <c r="JG18">
        <v>28.700399999999998</v>
      </c>
      <c r="JH18">
        <v>29.9999</v>
      </c>
      <c r="JI18">
        <v>28.973600000000001</v>
      </c>
      <c r="JJ18">
        <v>29.001200000000001</v>
      </c>
      <c r="JK18">
        <v>21.902899999999999</v>
      </c>
      <c r="JL18">
        <v>35.993000000000002</v>
      </c>
      <c r="JM18">
        <v>72.711500000000001</v>
      </c>
      <c r="JN18">
        <v>21.2956</v>
      </c>
      <c r="JO18">
        <v>451.77199999999999</v>
      </c>
      <c r="JP18">
        <v>12.3338</v>
      </c>
      <c r="JQ18">
        <v>99.4315</v>
      </c>
      <c r="JR18">
        <v>99.488699999999994</v>
      </c>
    </row>
    <row r="19" spans="1:278" x14ac:dyDescent="0.25">
      <c r="A19">
        <v>12</v>
      </c>
      <c r="B19">
        <v>1678981013.5</v>
      </c>
      <c r="C19">
        <v>1980.400000095367</v>
      </c>
      <c r="D19" t="s">
        <v>418</v>
      </c>
      <c r="E19" t="s">
        <v>419</v>
      </c>
      <c r="F19" t="s">
        <v>406</v>
      </c>
      <c r="G19">
        <v>1678981013.5</v>
      </c>
      <c r="H19">
        <f t="shared" si="0"/>
        <v>5.9501829047582597E-3</v>
      </c>
      <c r="I19">
        <f t="shared" si="1"/>
        <v>5.9501829047582593</v>
      </c>
      <c r="J19">
        <f t="shared" si="2"/>
        <v>41.23012518797352</v>
      </c>
      <c r="K19">
        <f t="shared" si="3"/>
        <v>399.94600000000003</v>
      </c>
      <c r="L19">
        <f t="shared" si="4"/>
        <v>246.06429697080526</v>
      </c>
      <c r="M19">
        <f t="shared" si="5"/>
        <v>24.264215037875488</v>
      </c>
      <c r="N19">
        <f t="shared" si="6"/>
        <v>39.438373900662008</v>
      </c>
      <c r="O19">
        <f t="shared" si="7"/>
        <v>0.48406047720015249</v>
      </c>
      <c r="P19">
        <f t="shared" si="8"/>
        <v>2.9024984155167033</v>
      </c>
      <c r="Q19">
        <f t="shared" si="9"/>
        <v>0.44327366657360462</v>
      </c>
      <c r="R19">
        <f t="shared" si="10"/>
        <v>0.28042362445425595</v>
      </c>
      <c r="S19">
        <f t="shared" si="11"/>
        <v>289.57604692378681</v>
      </c>
      <c r="T19">
        <f t="shared" si="12"/>
        <v>25.49121998566935</v>
      </c>
      <c r="U19">
        <f t="shared" si="13"/>
        <v>24.9907</v>
      </c>
      <c r="V19">
        <f t="shared" si="14"/>
        <v>3.1779150207914131</v>
      </c>
      <c r="W19">
        <f t="shared" si="15"/>
        <v>58.23177560847784</v>
      </c>
      <c r="X19">
        <f t="shared" si="16"/>
        <v>1.8882586098783003</v>
      </c>
      <c r="Y19">
        <f t="shared" si="17"/>
        <v>3.2426601973706477</v>
      </c>
      <c r="Z19">
        <f t="shared" si="18"/>
        <v>1.2896564109131128</v>
      </c>
      <c r="AA19">
        <f t="shared" si="19"/>
        <v>-262.40306609983924</v>
      </c>
      <c r="AB19">
        <f t="shared" si="20"/>
        <v>52.999604813343772</v>
      </c>
      <c r="AC19">
        <f t="shared" si="21"/>
        <v>3.8686580628572456</v>
      </c>
      <c r="AD19">
        <f t="shared" si="22"/>
        <v>84.041243700148613</v>
      </c>
      <c r="AE19">
        <v>119</v>
      </c>
      <c r="AF19">
        <v>24</v>
      </c>
      <c r="AG19">
        <f t="shared" si="23"/>
        <v>1</v>
      </c>
      <c r="AH19">
        <f t="shared" si="24"/>
        <v>0</v>
      </c>
      <c r="AI19">
        <f t="shared" si="25"/>
        <v>52358.508944157846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1513.2350999605112</v>
      </c>
      <c r="AW19">
        <f t="shared" si="29"/>
        <v>41.23012518797352</v>
      </c>
      <c r="AX19" t="e">
        <f t="shared" si="30"/>
        <v>#DIV/0!</v>
      </c>
      <c r="AY19">
        <f t="shared" si="31"/>
        <v>2.7246344727960278E-2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1800.06</v>
      </c>
      <c r="CU19">
        <f t="shared" si="43"/>
        <v>1513.2350999605112</v>
      </c>
      <c r="CV19">
        <f t="shared" si="44"/>
        <v>0.84065814470657163</v>
      </c>
      <c r="CW19">
        <f t="shared" si="45"/>
        <v>0.16087021928368322</v>
      </c>
      <c r="CX19">
        <v>6</v>
      </c>
      <c r="CY19">
        <v>0.5</v>
      </c>
      <c r="CZ19" t="s">
        <v>408</v>
      </c>
      <c r="DA19">
        <v>2</v>
      </c>
      <c r="DB19">
        <v>1678981013.5</v>
      </c>
      <c r="DC19">
        <v>399.94600000000003</v>
      </c>
      <c r="DD19">
        <v>452.25400000000002</v>
      </c>
      <c r="DE19">
        <v>19.148900000000001</v>
      </c>
      <c r="DF19">
        <v>12.1486</v>
      </c>
      <c r="DG19">
        <v>402.74</v>
      </c>
      <c r="DH19">
        <v>18.8125</v>
      </c>
      <c r="DI19">
        <v>500.22800000000001</v>
      </c>
      <c r="DJ19">
        <v>98.509100000000004</v>
      </c>
      <c r="DK19">
        <v>0.100147</v>
      </c>
      <c r="DL19">
        <v>25.3294</v>
      </c>
      <c r="DM19">
        <v>24.9907</v>
      </c>
      <c r="DN19">
        <v>999.9</v>
      </c>
      <c r="DO19">
        <v>0</v>
      </c>
      <c r="DP19">
        <v>0</v>
      </c>
      <c r="DQ19">
        <v>9995.6200000000008</v>
      </c>
      <c r="DR19">
        <v>0</v>
      </c>
      <c r="DS19">
        <v>1.91117E-3</v>
      </c>
      <c r="DT19">
        <v>-52.307600000000001</v>
      </c>
      <c r="DU19">
        <v>407.75400000000002</v>
      </c>
      <c r="DV19">
        <v>457.81599999999997</v>
      </c>
      <c r="DW19">
        <v>7.0002899999999997</v>
      </c>
      <c r="DX19">
        <v>452.25400000000002</v>
      </c>
      <c r="DY19">
        <v>12.1486</v>
      </c>
      <c r="DZ19">
        <v>1.8863399999999999</v>
      </c>
      <c r="EA19">
        <v>1.19675</v>
      </c>
      <c r="EB19">
        <v>16.5212</v>
      </c>
      <c r="EC19">
        <v>9.5611499999999996</v>
      </c>
      <c r="ED19">
        <v>1800.06</v>
      </c>
      <c r="EE19">
        <v>0.97799999999999998</v>
      </c>
      <c r="EF19">
        <v>2.20004E-2</v>
      </c>
      <c r="EG19">
        <v>0</v>
      </c>
      <c r="EH19">
        <v>952.86400000000003</v>
      </c>
      <c r="EI19">
        <v>5.0000600000000004</v>
      </c>
      <c r="EJ19">
        <v>15700.3</v>
      </c>
      <c r="EK19">
        <v>16014.3</v>
      </c>
      <c r="EL19">
        <v>45.125</v>
      </c>
      <c r="EM19">
        <v>46.375</v>
      </c>
      <c r="EN19">
        <v>45.811999999999998</v>
      </c>
      <c r="EO19">
        <v>45.686999999999998</v>
      </c>
      <c r="EP19">
        <v>46.625</v>
      </c>
      <c r="EQ19">
        <v>1755.57</v>
      </c>
      <c r="ER19">
        <v>39.49</v>
      </c>
      <c r="ES19">
        <v>0</v>
      </c>
      <c r="ET19">
        <v>1678981014.2</v>
      </c>
      <c r="EU19">
        <v>0</v>
      </c>
      <c r="EV19">
        <v>953.17765384615382</v>
      </c>
      <c r="EW19">
        <v>-0.50861537200166751</v>
      </c>
      <c r="EX19">
        <v>-2.5709401702322978</v>
      </c>
      <c r="EY19">
        <v>15700.523076923069</v>
      </c>
      <c r="EZ19">
        <v>15</v>
      </c>
      <c r="FA19">
        <v>1678977630</v>
      </c>
      <c r="FB19" t="s">
        <v>409</v>
      </c>
      <c r="FC19">
        <v>1678977626.5</v>
      </c>
      <c r="FD19">
        <v>1678977630</v>
      </c>
      <c r="FE19">
        <v>2</v>
      </c>
      <c r="FF19">
        <v>5.2999999999999999E-2</v>
      </c>
      <c r="FG19">
        <v>-3.3000000000000002E-2</v>
      </c>
      <c r="FH19">
        <v>-2.899</v>
      </c>
      <c r="FI19">
        <v>9.1999999999999998E-2</v>
      </c>
      <c r="FJ19">
        <v>436</v>
      </c>
      <c r="FK19">
        <v>15</v>
      </c>
      <c r="FL19">
        <v>7.0000000000000007E-2</v>
      </c>
      <c r="FM19">
        <v>0.03</v>
      </c>
      <c r="FN19">
        <v>-52.242489999999997</v>
      </c>
      <c r="FO19">
        <v>2.2874296435376529E-2</v>
      </c>
      <c r="FP19">
        <v>5.050195441762631E-2</v>
      </c>
      <c r="FQ19">
        <v>-1</v>
      </c>
      <c r="FR19">
        <v>7.0153307500000004</v>
      </c>
      <c r="FS19">
        <v>-0.15102742964352461</v>
      </c>
      <c r="FT19">
        <v>1.566483041521681E-2</v>
      </c>
      <c r="FU19">
        <v>-1</v>
      </c>
      <c r="FV19">
        <v>0</v>
      </c>
      <c r="FW19">
        <v>0</v>
      </c>
      <c r="FX19" t="s">
        <v>410</v>
      </c>
      <c r="FY19">
        <v>2.9326699999999999</v>
      </c>
      <c r="FZ19">
        <v>2.8291200000000001</v>
      </c>
      <c r="GA19">
        <v>0.10004399999999999</v>
      </c>
      <c r="GB19">
        <v>0.107623</v>
      </c>
      <c r="GC19">
        <v>0.100533</v>
      </c>
      <c r="GD19">
        <v>7.0782499999999998E-2</v>
      </c>
      <c r="GE19">
        <v>23926.5</v>
      </c>
      <c r="GF19">
        <v>25314.9</v>
      </c>
      <c r="GG19">
        <v>24450.7</v>
      </c>
      <c r="GH19">
        <v>27672.400000000001</v>
      </c>
      <c r="GI19">
        <v>29302.1</v>
      </c>
      <c r="GJ19">
        <v>37444.1</v>
      </c>
      <c r="GK19">
        <v>33517.199999999997</v>
      </c>
      <c r="GL19">
        <v>42539.199999999997</v>
      </c>
      <c r="GM19">
        <v>1.7573799999999999</v>
      </c>
      <c r="GN19">
        <v>1.7486999999999999</v>
      </c>
      <c r="GO19">
        <v>9.11579E-2</v>
      </c>
      <c r="GP19">
        <v>0</v>
      </c>
      <c r="GQ19">
        <v>23.493200000000002</v>
      </c>
      <c r="GR19">
        <v>999.9</v>
      </c>
      <c r="GS19">
        <v>42.3</v>
      </c>
      <c r="GT19">
        <v>28.6</v>
      </c>
      <c r="GU19">
        <v>16.874400000000001</v>
      </c>
      <c r="GV19">
        <v>62.247500000000002</v>
      </c>
      <c r="GW19">
        <v>25.637</v>
      </c>
      <c r="GX19">
        <v>1</v>
      </c>
      <c r="GY19">
        <v>0.10710600000000001</v>
      </c>
      <c r="GZ19">
        <v>2.1781299999999999</v>
      </c>
      <c r="HA19">
        <v>20.210699999999999</v>
      </c>
      <c r="HB19">
        <v>5.2277699999999996</v>
      </c>
      <c r="HC19">
        <v>11.992000000000001</v>
      </c>
      <c r="HD19">
        <v>4.9950999999999999</v>
      </c>
      <c r="HE19">
        <v>3.2909999999999999</v>
      </c>
      <c r="HF19">
        <v>6778.3</v>
      </c>
      <c r="HG19">
        <v>9999</v>
      </c>
      <c r="HH19">
        <v>9999</v>
      </c>
      <c r="HI19">
        <v>132.80000000000001</v>
      </c>
      <c r="HJ19">
        <v>1.8782000000000001</v>
      </c>
      <c r="HK19">
        <v>1.8741099999999999</v>
      </c>
      <c r="HL19">
        <v>1.87059</v>
      </c>
      <c r="HM19">
        <v>1.87256</v>
      </c>
      <c r="HN19">
        <v>1.8779300000000001</v>
      </c>
      <c r="HO19">
        <v>1.87425</v>
      </c>
      <c r="HP19">
        <v>1.87202</v>
      </c>
      <c r="HQ19">
        <v>1.8709199999999999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-2.794</v>
      </c>
      <c r="IF19">
        <v>0.33639999999999998</v>
      </c>
      <c r="IG19">
        <v>-1.426634477931521</v>
      </c>
      <c r="IH19">
        <v>-3.8409413047910609E-3</v>
      </c>
      <c r="II19">
        <v>1.222025474305011E-6</v>
      </c>
      <c r="IJ19">
        <v>-2.7416089085140852E-10</v>
      </c>
      <c r="IK19">
        <v>-8.510755961903696E-2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56.5</v>
      </c>
      <c r="IT19">
        <v>56.4</v>
      </c>
      <c r="IU19">
        <v>1.09497</v>
      </c>
      <c r="IV19">
        <v>2.50488</v>
      </c>
      <c r="IW19">
        <v>1.4465300000000001</v>
      </c>
      <c r="IX19">
        <v>2.2997999999999998</v>
      </c>
      <c r="IY19">
        <v>1.64673</v>
      </c>
      <c r="IZ19">
        <v>2.36084</v>
      </c>
      <c r="JA19">
        <v>33.199199999999998</v>
      </c>
      <c r="JB19">
        <v>23.947399999999998</v>
      </c>
      <c r="JC19">
        <v>18</v>
      </c>
      <c r="JD19">
        <v>344.49900000000002</v>
      </c>
      <c r="JE19">
        <v>408.69</v>
      </c>
      <c r="JF19">
        <v>21.3279</v>
      </c>
      <c r="JG19">
        <v>28.546700000000001</v>
      </c>
      <c r="JH19">
        <v>29.999700000000001</v>
      </c>
      <c r="JI19">
        <v>28.805099999999999</v>
      </c>
      <c r="JJ19">
        <v>28.831099999999999</v>
      </c>
      <c r="JK19">
        <v>21.9283</v>
      </c>
      <c r="JL19">
        <v>35.148299999999999</v>
      </c>
      <c r="JM19">
        <v>70.467500000000001</v>
      </c>
      <c r="JN19">
        <v>21.332799999999999</v>
      </c>
      <c r="JO19">
        <v>452.17500000000001</v>
      </c>
      <c r="JP19">
        <v>12.186199999999999</v>
      </c>
      <c r="JQ19">
        <v>99.447100000000006</v>
      </c>
      <c r="JR19">
        <v>99.507300000000001</v>
      </c>
    </row>
    <row r="20" spans="1:278" x14ac:dyDescent="0.25">
      <c r="A20">
        <v>13</v>
      </c>
      <c r="B20">
        <v>1678981193.5</v>
      </c>
      <c r="C20">
        <v>2160.400000095367</v>
      </c>
      <c r="D20" t="s">
        <v>420</v>
      </c>
      <c r="E20" t="s">
        <v>421</v>
      </c>
      <c r="F20" t="s">
        <v>406</v>
      </c>
      <c r="G20">
        <v>1678981193.5</v>
      </c>
      <c r="H20">
        <f t="shared" si="0"/>
        <v>6.0625778362318212E-3</v>
      </c>
      <c r="I20">
        <f t="shared" si="1"/>
        <v>6.0625778362318208</v>
      </c>
      <c r="J20">
        <f t="shared" si="2"/>
        <v>41.256286547572408</v>
      </c>
      <c r="K20">
        <f t="shared" si="3"/>
        <v>400.02699999999999</v>
      </c>
      <c r="L20">
        <f t="shared" si="4"/>
        <v>248.58584584575183</v>
      </c>
      <c r="M20">
        <f t="shared" si="5"/>
        <v>24.514296916866503</v>
      </c>
      <c r="N20">
        <f t="shared" si="6"/>
        <v>39.448668605405004</v>
      </c>
      <c r="O20">
        <f t="shared" si="7"/>
        <v>0.49333128956418681</v>
      </c>
      <c r="P20">
        <f t="shared" si="8"/>
        <v>2.9039087562072834</v>
      </c>
      <c r="Q20">
        <f t="shared" si="9"/>
        <v>0.45105890166309115</v>
      </c>
      <c r="R20">
        <f t="shared" si="10"/>
        <v>0.28540735654529359</v>
      </c>
      <c r="S20">
        <f t="shared" si="11"/>
        <v>289.58881492379021</v>
      </c>
      <c r="T20">
        <f t="shared" si="12"/>
        <v>25.491415874011437</v>
      </c>
      <c r="U20">
        <f t="shared" si="13"/>
        <v>25.012599999999999</v>
      </c>
      <c r="V20">
        <f t="shared" si="14"/>
        <v>3.1820669496631493</v>
      </c>
      <c r="W20">
        <f t="shared" si="15"/>
        <v>58.204067807764325</v>
      </c>
      <c r="X20">
        <f t="shared" si="16"/>
        <v>1.8906963750874999</v>
      </c>
      <c r="Y20">
        <f t="shared" si="17"/>
        <v>3.2483921593454057</v>
      </c>
      <c r="Z20">
        <f t="shared" si="18"/>
        <v>1.2913705745756494</v>
      </c>
      <c r="AA20">
        <f t="shared" si="19"/>
        <v>-267.35968257782332</v>
      </c>
      <c r="AB20">
        <f t="shared" si="20"/>
        <v>54.246490751600597</v>
      </c>
      <c r="AC20">
        <f t="shared" si="21"/>
        <v>3.9587778258460125</v>
      </c>
      <c r="AD20">
        <f t="shared" si="22"/>
        <v>80.434400923413506</v>
      </c>
      <c r="AE20">
        <v>120</v>
      </c>
      <c r="AF20">
        <v>24</v>
      </c>
      <c r="AG20">
        <f t="shared" si="23"/>
        <v>1</v>
      </c>
      <c r="AH20">
        <f t="shared" si="24"/>
        <v>0</v>
      </c>
      <c r="AI20">
        <f t="shared" si="25"/>
        <v>52394.010955568818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1513.302299960513</v>
      </c>
      <c r="AW20">
        <f t="shared" si="29"/>
        <v>41.256286547572408</v>
      </c>
      <c r="AX20" t="e">
        <f t="shared" si="30"/>
        <v>#DIV/0!</v>
      </c>
      <c r="AY20">
        <f t="shared" si="31"/>
        <v>2.7262422417945787E-2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1800.14</v>
      </c>
      <c r="CU20">
        <f t="shared" si="43"/>
        <v>1513.302299960513</v>
      </c>
      <c r="CV20">
        <f t="shared" si="44"/>
        <v>0.84065811545797153</v>
      </c>
      <c r="CW20">
        <f t="shared" si="45"/>
        <v>0.16087016283388525</v>
      </c>
      <c r="CX20">
        <v>6</v>
      </c>
      <c r="CY20">
        <v>0.5</v>
      </c>
      <c r="CZ20" t="s">
        <v>408</v>
      </c>
      <c r="DA20">
        <v>2</v>
      </c>
      <c r="DB20">
        <v>1678981193.5</v>
      </c>
      <c r="DC20">
        <v>400.02699999999999</v>
      </c>
      <c r="DD20">
        <v>452.43</v>
      </c>
      <c r="DE20">
        <v>19.172499999999999</v>
      </c>
      <c r="DF20">
        <v>12.0389</v>
      </c>
      <c r="DG20">
        <v>402.82100000000003</v>
      </c>
      <c r="DH20">
        <v>18.834499999999998</v>
      </c>
      <c r="DI20">
        <v>500.14100000000002</v>
      </c>
      <c r="DJ20">
        <v>98.515000000000001</v>
      </c>
      <c r="DK20">
        <v>0.10001500000000001</v>
      </c>
      <c r="DL20">
        <v>25.359100000000002</v>
      </c>
      <c r="DM20">
        <v>25.012599999999999</v>
      </c>
      <c r="DN20">
        <v>999.9</v>
      </c>
      <c r="DO20">
        <v>0</v>
      </c>
      <c r="DP20">
        <v>0</v>
      </c>
      <c r="DQ20">
        <v>10003.1</v>
      </c>
      <c r="DR20">
        <v>0</v>
      </c>
      <c r="DS20">
        <v>1.8156100000000001E-3</v>
      </c>
      <c r="DT20">
        <v>-52.402799999999999</v>
      </c>
      <c r="DU20">
        <v>407.84699999999998</v>
      </c>
      <c r="DV20">
        <v>457.94299999999998</v>
      </c>
      <c r="DW20">
        <v>7.1336399999999998</v>
      </c>
      <c r="DX20">
        <v>452.43</v>
      </c>
      <c r="DY20">
        <v>12.0389</v>
      </c>
      <c r="DZ20">
        <v>1.8887799999999999</v>
      </c>
      <c r="EA20">
        <v>1.18601</v>
      </c>
      <c r="EB20">
        <v>16.541599999999999</v>
      </c>
      <c r="EC20">
        <v>9.4270700000000005</v>
      </c>
      <c r="ED20">
        <v>1800.14</v>
      </c>
      <c r="EE20">
        <v>0.97799999999999998</v>
      </c>
      <c r="EF20">
        <v>2.2000499999999999E-2</v>
      </c>
      <c r="EG20">
        <v>0</v>
      </c>
      <c r="EH20">
        <v>953.05700000000002</v>
      </c>
      <c r="EI20">
        <v>5.0000600000000004</v>
      </c>
      <c r="EJ20">
        <v>15692.1</v>
      </c>
      <c r="EK20">
        <v>16015</v>
      </c>
      <c r="EL20">
        <v>45.061999999999998</v>
      </c>
      <c r="EM20">
        <v>46.311999999999998</v>
      </c>
      <c r="EN20">
        <v>45.75</v>
      </c>
      <c r="EO20">
        <v>45.686999999999998</v>
      </c>
      <c r="EP20">
        <v>46.625</v>
      </c>
      <c r="EQ20">
        <v>1755.65</v>
      </c>
      <c r="ER20">
        <v>39.49</v>
      </c>
      <c r="ES20">
        <v>0</v>
      </c>
      <c r="ET20">
        <v>1678981194.2</v>
      </c>
      <c r="EU20">
        <v>0</v>
      </c>
      <c r="EV20">
        <v>952.63400000000001</v>
      </c>
      <c r="EW20">
        <v>-0.58235897770895584</v>
      </c>
      <c r="EX20">
        <v>-12.84786314605911</v>
      </c>
      <c r="EY20">
        <v>15691.74615384615</v>
      </c>
      <c r="EZ20">
        <v>15</v>
      </c>
      <c r="FA20">
        <v>1678977630</v>
      </c>
      <c r="FB20" t="s">
        <v>409</v>
      </c>
      <c r="FC20">
        <v>1678977626.5</v>
      </c>
      <c r="FD20">
        <v>1678977630</v>
      </c>
      <c r="FE20">
        <v>2</v>
      </c>
      <c r="FF20">
        <v>5.2999999999999999E-2</v>
      </c>
      <c r="FG20">
        <v>-3.3000000000000002E-2</v>
      </c>
      <c r="FH20">
        <v>-2.899</v>
      </c>
      <c r="FI20">
        <v>9.1999999999999998E-2</v>
      </c>
      <c r="FJ20">
        <v>436</v>
      </c>
      <c r="FK20">
        <v>15</v>
      </c>
      <c r="FL20">
        <v>7.0000000000000007E-2</v>
      </c>
      <c r="FM20">
        <v>0.03</v>
      </c>
      <c r="FN20">
        <v>-52.493760975609753</v>
      </c>
      <c r="FO20">
        <v>-0.41141811846693438</v>
      </c>
      <c r="FP20">
        <v>6.6669574287178276E-2</v>
      </c>
      <c r="FQ20">
        <v>-1</v>
      </c>
      <c r="FR20">
        <v>7.1210270731707306</v>
      </c>
      <c r="FS20">
        <v>0.14125087108013609</v>
      </c>
      <c r="FT20">
        <v>1.5147313251885531E-2</v>
      </c>
      <c r="FU20">
        <v>-1</v>
      </c>
      <c r="FV20">
        <v>0</v>
      </c>
      <c r="FW20">
        <v>0</v>
      </c>
      <c r="FX20" t="s">
        <v>410</v>
      </c>
      <c r="FY20">
        <v>2.9325299999999999</v>
      </c>
      <c r="FZ20">
        <v>2.8290600000000001</v>
      </c>
      <c r="GA20">
        <v>0.100091</v>
      </c>
      <c r="GB20">
        <v>0.10768800000000001</v>
      </c>
      <c r="GC20">
        <v>0.100648</v>
      </c>
      <c r="GD20">
        <v>7.0328399999999999E-2</v>
      </c>
      <c r="GE20">
        <v>23928.799999999999</v>
      </c>
      <c r="GF20">
        <v>25317.4</v>
      </c>
      <c r="GG20">
        <v>24454.1</v>
      </c>
      <c r="GH20">
        <v>27676.7</v>
      </c>
      <c r="GI20">
        <v>29301.599999999999</v>
      </c>
      <c r="GJ20">
        <v>37468.800000000003</v>
      </c>
      <c r="GK20">
        <v>33521.199999999997</v>
      </c>
      <c r="GL20">
        <v>42546.400000000001</v>
      </c>
      <c r="GM20">
        <v>1.75753</v>
      </c>
      <c r="GN20">
        <v>1.7488300000000001</v>
      </c>
      <c r="GO20">
        <v>8.9138700000000001E-2</v>
      </c>
      <c r="GP20">
        <v>0</v>
      </c>
      <c r="GQ20">
        <v>23.548300000000001</v>
      </c>
      <c r="GR20">
        <v>999.9</v>
      </c>
      <c r="GS20">
        <v>41.3</v>
      </c>
      <c r="GT20">
        <v>28.7</v>
      </c>
      <c r="GU20">
        <v>16.570699999999999</v>
      </c>
      <c r="GV20">
        <v>62.037500000000001</v>
      </c>
      <c r="GW20">
        <v>25.665099999999999</v>
      </c>
      <c r="GX20">
        <v>1</v>
      </c>
      <c r="GY20">
        <v>0.10205</v>
      </c>
      <c r="GZ20">
        <v>2.3565399999999999</v>
      </c>
      <c r="HA20">
        <v>20.208400000000001</v>
      </c>
      <c r="HB20">
        <v>5.2282200000000003</v>
      </c>
      <c r="HC20">
        <v>11.992000000000001</v>
      </c>
      <c r="HD20">
        <v>4.9943</v>
      </c>
      <c r="HE20">
        <v>3.2909999999999999</v>
      </c>
      <c r="HF20">
        <v>6781.8</v>
      </c>
      <c r="HG20">
        <v>9999</v>
      </c>
      <c r="HH20">
        <v>9999</v>
      </c>
      <c r="HI20">
        <v>132.80000000000001</v>
      </c>
      <c r="HJ20">
        <v>1.8782000000000001</v>
      </c>
      <c r="HK20">
        <v>1.8741000000000001</v>
      </c>
      <c r="HL20">
        <v>1.8705799999999999</v>
      </c>
      <c r="HM20">
        <v>1.87256</v>
      </c>
      <c r="HN20">
        <v>1.87791</v>
      </c>
      <c r="HO20">
        <v>1.87425</v>
      </c>
      <c r="HP20">
        <v>1.8720000000000001</v>
      </c>
      <c r="HQ20">
        <v>1.87093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-2.794</v>
      </c>
      <c r="IF20">
        <v>0.33800000000000002</v>
      </c>
      <c r="IG20">
        <v>-1.426634477931521</v>
      </c>
      <c r="IH20">
        <v>-3.8409413047910609E-3</v>
      </c>
      <c r="II20">
        <v>1.222025474305011E-6</v>
      </c>
      <c r="IJ20">
        <v>-2.7416089085140852E-10</v>
      </c>
      <c r="IK20">
        <v>-8.510755961903696E-2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59.5</v>
      </c>
      <c r="IT20">
        <v>59.4</v>
      </c>
      <c r="IU20">
        <v>1.09497</v>
      </c>
      <c r="IV20">
        <v>2.5</v>
      </c>
      <c r="IW20">
        <v>1.4465300000000001</v>
      </c>
      <c r="IX20">
        <v>2.3010299999999999</v>
      </c>
      <c r="IY20">
        <v>1.64673</v>
      </c>
      <c r="IZ20">
        <v>2.4096700000000002</v>
      </c>
      <c r="JA20">
        <v>33.154499999999999</v>
      </c>
      <c r="JB20">
        <v>23.947399999999998</v>
      </c>
      <c r="JC20">
        <v>18</v>
      </c>
      <c r="JD20">
        <v>344.02100000000002</v>
      </c>
      <c r="JE20">
        <v>408.03100000000001</v>
      </c>
      <c r="JF20">
        <v>21.2806</v>
      </c>
      <c r="JG20">
        <v>28.465699999999998</v>
      </c>
      <c r="JH20">
        <v>30.0001</v>
      </c>
      <c r="JI20">
        <v>28.703199999999999</v>
      </c>
      <c r="JJ20">
        <v>28.726199999999999</v>
      </c>
      <c r="JK20">
        <v>21.9451</v>
      </c>
      <c r="JL20">
        <v>34.292200000000001</v>
      </c>
      <c r="JM20">
        <v>68.221599999999995</v>
      </c>
      <c r="JN20">
        <v>21.274899999999999</v>
      </c>
      <c r="JO20">
        <v>452.59</v>
      </c>
      <c r="JP20">
        <v>11.9991</v>
      </c>
      <c r="JQ20">
        <v>99.459800000000001</v>
      </c>
      <c r="JR20">
        <v>99.523799999999994</v>
      </c>
    </row>
    <row r="21" spans="1:278" x14ac:dyDescent="0.25">
      <c r="A21">
        <v>14</v>
      </c>
      <c r="B21">
        <v>1678981373.5</v>
      </c>
      <c r="C21">
        <v>2340.400000095367</v>
      </c>
      <c r="D21" t="s">
        <v>422</v>
      </c>
      <c r="E21" t="s">
        <v>423</v>
      </c>
      <c r="F21" t="s">
        <v>406</v>
      </c>
      <c r="G21">
        <v>1678981373.5</v>
      </c>
      <c r="H21">
        <f t="shared" si="0"/>
        <v>6.1846194072308833E-3</v>
      </c>
      <c r="I21">
        <f t="shared" si="1"/>
        <v>6.1846194072308833</v>
      </c>
      <c r="J21">
        <f t="shared" si="2"/>
        <v>41.426426168433444</v>
      </c>
      <c r="K21">
        <f t="shared" si="3"/>
        <v>400.02100000000002</v>
      </c>
      <c r="L21">
        <f t="shared" si="4"/>
        <v>251.13103361586292</v>
      </c>
      <c r="M21">
        <f t="shared" si="5"/>
        <v>24.763232628173345</v>
      </c>
      <c r="N21">
        <f t="shared" si="6"/>
        <v>39.444798743220005</v>
      </c>
      <c r="O21">
        <f t="shared" si="7"/>
        <v>0.50520966741154005</v>
      </c>
      <c r="P21">
        <f t="shared" si="8"/>
        <v>2.9037634353867379</v>
      </c>
      <c r="Q21">
        <f t="shared" si="9"/>
        <v>0.46097276212453181</v>
      </c>
      <c r="R21">
        <f t="shared" si="10"/>
        <v>0.29175901489854089</v>
      </c>
      <c r="S21">
        <f t="shared" si="11"/>
        <v>289.55268592376115</v>
      </c>
      <c r="T21">
        <f t="shared" si="12"/>
        <v>25.461369518938504</v>
      </c>
      <c r="U21">
        <f t="shared" si="13"/>
        <v>24.996300000000002</v>
      </c>
      <c r="V21">
        <f t="shared" si="14"/>
        <v>3.178976250474264</v>
      </c>
      <c r="W21">
        <f t="shared" si="15"/>
        <v>58.175835764017933</v>
      </c>
      <c r="X21">
        <f t="shared" si="16"/>
        <v>1.890026500986</v>
      </c>
      <c r="Y21">
        <f t="shared" si="17"/>
        <v>3.24881710106001</v>
      </c>
      <c r="Z21">
        <f t="shared" si="18"/>
        <v>1.288949749488264</v>
      </c>
      <c r="AA21">
        <f t="shared" si="19"/>
        <v>-272.74171585888195</v>
      </c>
      <c r="AB21">
        <f t="shared" si="20"/>
        <v>57.139908429927743</v>
      </c>
      <c r="AC21">
        <f t="shared" si="21"/>
        <v>4.1698455218969688</v>
      </c>
      <c r="AD21">
        <f t="shared" si="22"/>
        <v>78.120724016703889</v>
      </c>
      <c r="AE21">
        <v>120</v>
      </c>
      <c r="AF21">
        <v>24</v>
      </c>
      <c r="AG21">
        <f t="shared" si="23"/>
        <v>1</v>
      </c>
      <c r="AH21">
        <f t="shared" si="24"/>
        <v>0</v>
      </c>
      <c r="AI21">
        <f t="shared" si="25"/>
        <v>52389.263583899148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1513.109399960498</v>
      </c>
      <c r="AW21">
        <f t="shared" si="29"/>
        <v>41.426426168433444</v>
      </c>
      <c r="AX21" t="e">
        <f t="shared" si="30"/>
        <v>#DIV/0!</v>
      </c>
      <c r="AY21">
        <f t="shared" si="31"/>
        <v>2.737834169129803E-2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1799.91</v>
      </c>
      <c r="CU21">
        <f t="shared" si="43"/>
        <v>1513.109399960498</v>
      </c>
      <c r="CV21">
        <f t="shared" si="44"/>
        <v>0.84065836622969925</v>
      </c>
      <c r="CW21">
        <f t="shared" si="45"/>
        <v>0.16087064682331959</v>
      </c>
      <c r="CX21">
        <v>6</v>
      </c>
      <c r="CY21">
        <v>0.5</v>
      </c>
      <c r="CZ21" t="s">
        <v>408</v>
      </c>
      <c r="DA21">
        <v>2</v>
      </c>
      <c r="DB21">
        <v>1678981373.5</v>
      </c>
      <c r="DC21">
        <v>400.02100000000002</v>
      </c>
      <c r="DD21">
        <v>452.68200000000002</v>
      </c>
      <c r="DE21">
        <v>19.167300000000001</v>
      </c>
      <c r="DF21">
        <v>11.890700000000001</v>
      </c>
      <c r="DG21">
        <v>402.81400000000002</v>
      </c>
      <c r="DH21">
        <v>18.829699999999999</v>
      </c>
      <c r="DI21">
        <v>500.185</v>
      </c>
      <c r="DJ21">
        <v>98.506799999999998</v>
      </c>
      <c r="DK21">
        <v>0.10002</v>
      </c>
      <c r="DL21">
        <v>25.3613</v>
      </c>
      <c r="DM21">
        <v>24.996300000000002</v>
      </c>
      <c r="DN21">
        <v>999.9</v>
      </c>
      <c r="DO21">
        <v>0</v>
      </c>
      <c r="DP21">
        <v>0</v>
      </c>
      <c r="DQ21">
        <v>10003.1</v>
      </c>
      <c r="DR21">
        <v>0</v>
      </c>
      <c r="DS21">
        <v>1.91117E-3</v>
      </c>
      <c r="DT21">
        <v>-52.6614</v>
      </c>
      <c r="DU21">
        <v>407.83800000000002</v>
      </c>
      <c r="DV21">
        <v>458.13</v>
      </c>
      <c r="DW21">
        <v>7.27658</v>
      </c>
      <c r="DX21">
        <v>452.68200000000002</v>
      </c>
      <c r="DY21">
        <v>11.890700000000001</v>
      </c>
      <c r="DZ21">
        <v>1.88811</v>
      </c>
      <c r="EA21">
        <v>1.1713199999999999</v>
      </c>
      <c r="EB21">
        <v>16.536000000000001</v>
      </c>
      <c r="EC21">
        <v>9.2418800000000001</v>
      </c>
      <c r="ED21">
        <v>1799.91</v>
      </c>
      <c r="EE21">
        <v>0.97799599999999998</v>
      </c>
      <c r="EF21">
        <v>2.2003999999999999E-2</v>
      </c>
      <c r="EG21">
        <v>0</v>
      </c>
      <c r="EH21">
        <v>952.57799999999997</v>
      </c>
      <c r="EI21">
        <v>5.0000600000000004</v>
      </c>
      <c r="EJ21">
        <v>15687</v>
      </c>
      <c r="EK21">
        <v>16013</v>
      </c>
      <c r="EL21">
        <v>45</v>
      </c>
      <c r="EM21">
        <v>46.311999999999998</v>
      </c>
      <c r="EN21">
        <v>45.686999999999998</v>
      </c>
      <c r="EO21">
        <v>45.625</v>
      </c>
      <c r="EP21">
        <v>46.561999999999998</v>
      </c>
      <c r="EQ21">
        <v>1755.41</v>
      </c>
      <c r="ER21">
        <v>39.5</v>
      </c>
      <c r="ES21">
        <v>0</v>
      </c>
      <c r="ET21">
        <v>1678981374.2</v>
      </c>
      <c r="EU21">
        <v>0</v>
      </c>
      <c r="EV21">
        <v>952.50123076923069</v>
      </c>
      <c r="EW21">
        <v>0.79418803372191771</v>
      </c>
      <c r="EX21">
        <v>5.6820512776174761</v>
      </c>
      <c r="EY21">
        <v>15687.938461538461</v>
      </c>
      <c r="EZ21">
        <v>15</v>
      </c>
      <c r="FA21">
        <v>1678977630</v>
      </c>
      <c r="FB21" t="s">
        <v>409</v>
      </c>
      <c r="FC21">
        <v>1678977626.5</v>
      </c>
      <c r="FD21">
        <v>1678977630</v>
      </c>
      <c r="FE21">
        <v>2</v>
      </c>
      <c r="FF21">
        <v>5.2999999999999999E-2</v>
      </c>
      <c r="FG21">
        <v>-3.3000000000000002E-2</v>
      </c>
      <c r="FH21">
        <v>-2.899</v>
      </c>
      <c r="FI21">
        <v>9.1999999999999998E-2</v>
      </c>
      <c r="FJ21">
        <v>436</v>
      </c>
      <c r="FK21">
        <v>15</v>
      </c>
      <c r="FL21">
        <v>7.0000000000000007E-2</v>
      </c>
      <c r="FM21">
        <v>0.03</v>
      </c>
      <c r="FN21">
        <v>-52.642768292682923</v>
      </c>
      <c r="FO21">
        <v>0.20343763066208351</v>
      </c>
      <c r="FP21">
        <v>5.9799806015773303E-2</v>
      </c>
      <c r="FQ21">
        <v>-1</v>
      </c>
      <c r="FR21">
        <v>7.2240134146341468</v>
      </c>
      <c r="FS21">
        <v>0.14899317073171181</v>
      </c>
      <c r="FT21">
        <v>1.7657002702549308E-2</v>
      </c>
      <c r="FU21">
        <v>-1</v>
      </c>
      <c r="FV21">
        <v>0</v>
      </c>
      <c r="FW21">
        <v>0</v>
      </c>
      <c r="FX21" t="s">
        <v>410</v>
      </c>
      <c r="FY21">
        <v>2.93269</v>
      </c>
      <c r="FZ21">
        <v>2.8290600000000001</v>
      </c>
      <c r="GA21">
        <v>0.10009700000000001</v>
      </c>
      <c r="GB21">
        <v>0.10774</v>
      </c>
      <c r="GC21">
        <v>0.100635</v>
      </c>
      <c r="GD21">
        <v>6.9687600000000002E-2</v>
      </c>
      <c r="GE21">
        <v>23930.5</v>
      </c>
      <c r="GF21">
        <v>25317.200000000001</v>
      </c>
      <c r="GG21">
        <v>24455.7</v>
      </c>
      <c r="GH21">
        <v>27677.9</v>
      </c>
      <c r="GI21">
        <v>29303.4</v>
      </c>
      <c r="GJ21">
        <v>37496.400000000001</v>
      </c>
      <c r="GK21">
        <v>33523</v>
      </c>
      <c r="GL21">
        <v>42548.4</v>
      </c>
      <c r="GM21">
        <v>1.7576000000000001</v>
      </c>
      <c r="GN21">
        <v>1.7483</v>
      </c>
      <c r="GO21">
        <v>8.7507100000000004E-2</v>
      </c>
      <c r="GP21">
        <v>0</v>
      </c>
      <c r="GQ21">
        <v>23.558800000000002</v>
      </c>
      <c r="GR21">
        <v>999.9</v>
      </c>
      <c r="GS21">
        <v>40.299999999999997</v>
      </c>
      <c r="GT21">
        <v>28.8</v>
      </c>
      <c r="GU21">
        <v>16.263999999999999</v>
      </c>
      <c r="GV21">
        <v>62.187600000000003</v>
      </c>
      <c r="GW21">
        <v>25.813300000000002</v>
      </c>
      <c r="GX21">
        <v>1</v>
      </c>
      <c r="GY21">
        <v>9.9466499999999999E-2</v>
      </c>
      <c r="GZ21">
        <v>2.3265500000000001</v>
      </c>
      <c r="HA21">
        <v>20.2089</v>
      </c>
      <c r="HB21">
        <v>5.2286700000000002</v>
      </c>
      <c r="HC21">
        <v>11.992000000000001</v>
      </c>
      <c r="HD21">
        <v>4.9939499999999999</v>
      </c>
      <c r="HE21">
        <v>3.2909999999999999</v>
      </c>
      <c r="HF21">
        <v>6785.4</v>
      </c>
      <c r="HG21">
        <v>9999</v>
      </c>
      <c r="HH21">
        <v>9999</v>
      </c>
      <c r="HI21">
        <v>132.9</v>
      </c>
      <c r="HJ21">
        <v>1.8782000000000001</v>
      </c>
      <c r="HK21">
        <v>1.87408</v>
      </c>
      <c r="HL21">
        <v>1.8705700000000001</v>
      </c>
      <c r="HM21">
        <v>1.87256</v>
      </c>
      <c r="HN21">
        <v>1.87791</v>
      </c>
      <c r="HO21">
        <v>1.8742399999999999</v>
      </c>
      <c r="HP21">
        <v>1.8720000000000001</v>
      </c>
      <c r="HQ21">
        <v>1.8709100000000001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-2.7930000000000001</v>
      </c>
      <c r="IF21">
        <v>0.33760000000000001</v>
      </c>
      <c r="IG21">
        <v>-1.426634477931521</v>
      </c>
      <c r="IH21">
        <v>-3.8409413047910609E-3</v>
      </c>
      <c r="II21">
        <v>1.222025474305011E-6</v>
      </c>
      <c r="IJ21">
        <v>-2.7416089085140852E-10</v>
      </c>
      <c r="IK21">
        <v>-8.510755961903696E-2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62.5</v>
      </c>
      <c r="IT21">
        <v>62.4</v>
      </c>
      <c r="IU21">
        <v>1.09497</v>
      </c>
      <c r="IV21">
        <v>2.5061</v>
      </c>
      <c r="IW21">
        <v>1.4477500000000001</v>
      </c>
      <c r="IX21">
        <v>2.2997999999999998</v>
      </c>
      <c r="IY21">
        <v>1.64673</v>
      </c>
      <c r="IZ21">
        <v>2.32666</v>
      </c>
      <c r="JA21">
        <v>33.154499999999999</v>
      </c>
      <c r="JB21">
        <v>23.947399999999998</v>
      </c>
      <c r="JC21">
        <v>18</v>
      </c>
      <c r="JD21">
        <v>343.73599999999999</v>
      </c>
      <c r="JE21">
        <v>407.279</v>
      </c>
      <c r="JF21">
        <v>21.363499999999998</v>
      </c>
      <c r="JG21">
        <v>28.421900000000001</v>
      </c>
      <c r="JH21">
        <v>30.000399999999999</v>
      </c>
      <c r="JI21">
        <v>28.643799999999999</v>
      </c>
      <c r="JJ21">
        <v>28.663</v>
      </c>
      <c r="JK21">
        <v>21.9528</v>
      </c>
      <c r="JL21">
        <v>33.480499999999999</v>
      </c>
      <c r="JM21">
        <v>66.351699999999994</v>
      </c>
      <c r="JN21">
        <v>21.344100000000001</v>
      </c>
      <c r="JO21">
        <v>452.80900000000003</v>
      </c>
      <c r="JP21">
        <v>11.916499999999999</v>
      </c>
      <c r="JQ21">
        <v>99.465699999999998</v>
      </c>
      <c r="JR21">
        <v>99.528300000000002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2023-03-16T15:43:18Z</dcterms:created>
  <dcterms:modified xsi:type="dcterms:W3CDTF">2023-03-16T23:54:26Z</dcterms:modified>
</cp:coreProperties>
</file>