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K33" i="1" l="1"/>
  <c r="CJ33" i="1"/>
  <c r="CI33" i="1" s="1"/>
  <c r="AZ33" i="1" s="1"/>
  <c r="BB33" i="1" s="1"/>
  <c r="CH33" i="1"/>
  <c r="BM33" i="1"/>
  <c r="BL33" i="1"/>
  <c r="BJ33" i="1"/>
  <c r="BN33" i="1" s="1"/>
  <c r="BO33" i="1" s="1"/>
  <c r="BI33" i="1"/>
  <c r="BH33" i="1"/>
  <c r="BK33" i="1" s="1"/>
  <c r="BD33" i="1"/>
  <c r="AX33" i="1"/>
  <c r="AR33" i="1"/>
  <c r="BE33" i="1" s="1"/>
  <c r="AM33" i="1"/>
  <c r="AK33" i="1"/>
  <c r="N33" i="1" s="1"/>
  <c r="BA33" i="1" s="1"/>
  <c r="BC33" i="1" s="1"/>
  <c r="AC33" i="1"/>
  <c r="AB33" i="1"/>
  <c r="AA33" i="1"/>
  <c r="W33" i="1"/>
  <c r="T33" i="1"/>
  <c r="R33" i="1"/>
  <c r="O33" i="1"/>
  <c r="M33" i="1"/>
  <c r="L33" i="1"/>
  <c r="X33" i="1" s="1"/>
  <c r="Y33" i="1" s="1"/>
  <c r="CK32" i="1"/>
  <c r="CJ32" i="1"/>
  <c r="CH32" i="1"/>
  <c r="CI32" i="1" s="1"/>
  <c r="AZ32" i="1" s="1"/>
  <c r="BB32" i="1" s="1"/>
  <c r="BM32" i="1"/>
  <c r="BL32" i="1"/>
  <c r="BJ32" i="1"/>
  <c r="BN32" i="1" s="1"/>
  <c r="BO32" i="1" s="1"/>
  <c r="BH32" i="1"/>
  <c r="BI32" i="1" s="1"/>
  <c r="BD32" i="1"/>
  <c r="AX32" i="1"/>
  <c r="AR32" i="1"/>
  <c r="BE32" i="1" s="1"/>
  <c r="AM32" i="1"/>
  <c r="AK32" i="1" s="1"/>
  <c r="AC32" i="1"/>
  <c r="AA32" i="1" s="1"/>
  <c r="AB32" i="1"/>
  <c r="T32" i="1"/>
  <c r="CK31" i="1"/>
  <c r="CJ31" i="1"/>
  <c r="CH31" i="1"/>
  <c r="CI31" i="1" s="1"/>
  <c r="AZ31" i="1" s="1"/>
  <c r="BB31" i="1" s="1"/>
  <c r="BM31" i="1"/>
  <c r="BL31" i="1"/>
  <c r="BH31" i="1"/>
  <c r="BK31" i="1" s="1"/>
  <c r="BD31" i="1"/>
  <c r="AX31" i="1"/>
  <c r="AR31" i="1"/>
  <c r="BE31" i="1" s="1"/>
  <c r="AM31" i="1"/>
  <c r="AL31" i="1"/>
  <c r="AK31" i="1"/>
  <c r="M31" i="1" s="1"/>
  <c r="L31" i="1" s="1"/>
  <c r="AC31" i="1"/>
  <c r="AB31" i="1"/>
  <c r="AA31" i="1" s="1"/>
  <c r="T31" i="1"/>
  <c r="R31" i="1"/>
  <c r="N31" i="1"/>
  <c r="BA31" i="1" s="1"/>
  <c r="CK30" i="1"/>
  <c r="CJ30" i="1"/>
  <c r="CH30" i="1"/>
  <c r="CI30" i="1" s="1"/>
  <c r="AZ30" i="1" s="1"/>
  <c r="BB30" i="1" s="1"/>
  <c r="BM30" i="1"/>
  <c r="BL30" i="1"/>
  <c r="BH30" i="1"/>
  <c r="BK30" i="1" s="1"/>
  <c r="BD30" i="1"/>
  <c r="AX30" i="1"/>
  <c r="AR30" i="1"/>
  <c r="BE30" i="1" s="1"/>
  <c r="AM30" i="1"/>
  <c r="AK30" i="1" s="1"/>
  <c r="AC30" i="1"/>
  <c r="AB30" i="1"/>
  <c r="AA30" i="1" s="1"/>
  <c r="T30" i="1"/>
  <c r="CK29" i="1"/>
  <c r="CJ29" i="1"/>
  <c r="CH29" i="1"/>
  <c r="CI29" i="1" s="1"/>
  <c r="AZ29" i="1" s="1"/>
  <c r="BB29" i="1" s="1"/>
  <c r="BM29" i="1"/>
  <c r="BL29" i="1"/>
  <c r="BJ29" i="1"/>
  <c r="BN29" i="1" s="1"/>
  <c r="BO29" i="1" s="1"/>
  <c r="BH29" i="1"/>
  <c r="BK29" i="1" s="1"/>
  <c r="BD29" i="1"/>
  <c r="AX29" i="1"/>
  <c r="AR29" i="1"/>
  <c r="BE29" i="1" s="1"/>
  <c r="AM29" i="1"/>
  <c r="AL29" i="1"/>
  <c r="AK29" i="1"/>
  <c r="M29" i="1" s="1"/>
  <c r="L29" i="1" s="1"/>
  <c r="AC29" i="1"/>
  <c r="AB29" i="1"/>
  <c r="AA29" i="1" s="1"/>
  <c r="T29" i="1"/>
  <c r="R29" i="1"/>
  <c r="O29" i="1"/>
  <c r="N29" i="1"/>
  <c r="BA29" i="1" s="1"/>
  <c r="BC29" i="1" s="1"/>
  <c r="CK28" i="1"/>
  <c r="CJ28" i="1"/>
  <c r="CH28" i="1"/>
  <c r="CI28" i="1" s="1"/>
  <c r="AZ28" i="1" s="1"/>
  <c r="BB28" i="1" s="1"/>
  <c r="BM28" i="1"/>
  <c r="BL28" i="1"/>
  <c r="BJ28" i="1"/>
  <c r="BN28" i="1" s="1"/>
  <c r="BO28" i="1" s="1"/>
  <c r="BH28" i="1"/>
  <c r="BI28" i="1" s="1"/>
  <c r="BD28" i="1"/>
  <c r="AX28" i="1"/>
  <c r="AR28" i="1"/>
  <c r="BE28" i="1" s="1"/>
  <c r="AM28" i="1"/>
  <c r="AK28" i="1" s="1"/>
  <c r="AC28" i="1"/>
  <c r="AB28" i="1"/>
  <c r="AA28" i="1" s="1"/>
  <c r="T28" i="1"/>
  <c r="CK27" i="1"/>
  <c r="CJ27" i="1"/>
  <c r="CH27" i="1"/>
  <c r="CI27" i="1" s="1"/>
  <c r="AZ27" i="1" s="1"/>
  <c r="BB27" i="1" s="1"/>
  <c r="BM27" i="1"/>
  <c r="BL27" i="1"/>
  <c r="BH27" i="1"/>
  <c r="BK27" i="1" s="1"/>
  <c r="BD27" i="1"/>
  <c r="AX27" i="1"/>
  <c r="AR27" i="1"/>
  <c r="BE27" i="1" s="1"/>
  <c r="AM27" i="1"/>
  <c r="AL27" i="1"/>
  <c r="AK27" i="1"/>
  <c r="M27" i="1" s="1"/>
  <c r="L27" i="1" s="1"/>
  <c r="AC27" i="1"/>
  <c r="AB27" i="1"/>
  <c r="AA27" i="1" s="1"/>
  <c r="T27" i="1"/>
  <c r="R27" i="1"/>
  <c r="N27" i="1"/>
  <c r="BA27" i="1" s="1"/>
  <c r="CK26" i="1"/>
  <c r="CJ26" i="1"/>
  <c r="CH26" i="1"/>
  <c r="CI26" i="1" s="1"/>
  <c r="AZ26" i="1" s="1"/>
  <c r="BB26" i="1" s="1"/>
  <c r="BM26" i="1"/>
  <c r="BL26" i="1"/>
  <c r="BH26" i="1"/>
  <c r="BK26" i="1" s="1"/>
  <c r="BD26" i="1"/>
  <c r="AX26" i="1"/>
  <c r="AR26" i="1"/>
  <c r="BE26" i="1" s="1"/>
  <c r="AM26" i="1"/>
  <c r="AK26" i="1" s="1"/>
  <c r="AC26" i="1"/>
  <c r="AB26" i="1"/>
  <c r="AA26" i="1" s="1"/>
  <c r="T26" i="1"/>
  <c r="CK25" i="1"/>
  <c r="CJ25" i="1"/>
  <c r="CH25" i="1"/>
  <c r="CI25" i="1" s="1"/>
  <c r="AZ25" i="1" s="1"/>
  <c r="BB25" i="1" s="1"/>
  <c r="BM25" i="1"/>
  <c r="BL25" i="1"/>
  <c r="BJ25" i="1"/>
  <c r="BN25" i="1" s="1"/>
  <c r="BO25" i="1" s="1"/>
  <c r="BH25" i="1"/>
  <c r="BK25" i="1" s="1"/>
  <c r="BD25" i="1"/>
  <c r="AX25" i="1"/>
  <c r="AR25" i="1"/>
  <c r="BE25" i="1" s="1"/>
  <c r="AM25" i="1"/>
  <c r="AK25" i="1" s="1"/>
  <c r="AC25" i="1"/>
  <c r="AB25" i="1"/>
  <c r="AA25" i="1" s="1"/>
  <c r="T25" i="1"/>
  <c r="CK24" i="1"/>
  <c r="CJ24" i="1"/>
  <c r="CH24" i="1"/>
  <c r="CI24" i="1" s="1"/>
  <c r="AZ24" i="1" s="1"/>
  <c r="BB24" i="1" s="1"/>
  <c r="BM24" i="1"/>
  <c r="BL24" i="1"/>
  <c r="BJ24" i="1"/>
  <c r="BN24" i="1" s="1"/>
  <c r="BO24" i="1" s="1"/>
  <c r="BH24" i="1"/>
  <c r="BI24" i="1" s="1"/>
  <c r="BD24" i="1"/>
  <c r="AX24" i="1"/>
  <c r="AR24" i="1"/>
  <c r="BE24" i="1" s="1"/>
  <c r="AM24" i="1"/>
  <c r="AK24" i="1" s="1"/>
  <c r="AC24" i="1"/>
  <c r="AB24" i="1"/>
  <c r="AA24" i="1" s="1"/>
  <c r="T24" i="1"/>
  <c r="CK23" i="1"/>
  <c r="CJ23" i="1"/>
  <c r="CH23" i="1"/>
  <c r="CI23" i="1" s="1"/>
  <c r="AZ23" i="1" s="1"/>
  <c r="BB23" i="1" s="1"/>
  <c r="BM23" i="1"/>
  <c r="BL23" i="1"/>
  <c r="BH23" i="1"/>
  <c r="BK23" i="1" s="1"/>
  <c r="BD23" i="1"/>
  <c r="AX23" i="1"/>
  <c r="AR23" i="1"/>
  <c r="BE23" i="1" s="1"/>
  <c r="AM23" i="1"/>
  <c r="AL23" i="1"/>
  <c r="AK23" i="1"/>
  <c r="M23" i="1" s="1"/>
  <c r="L23" i="1" s="1"/>
  <c r="AC23" i="1"/>
  <c r="AB23" i="1"/>
  <c r="AA23" i="1" s="1"/>
  <c r="T23" i="1"/>
  <c r="R23" i="1"/>
  <c r="N23" i="1"/>
  <c r="BA23" i="1" s="1"/>
  <c r="CK22" i="1"/>
  <c r="CJ22" i="1"/>
  <c r="CH22" i="1"/>
  <c r="CI22" i="1" s="1"/>
  <c r="AZ22" i="1" s="1"/>
  <c r="BB22" i="1" s="1"/>
  <c r="BN22" i="1"/>
  <c r="BO22" i="1" s="1"/>
  <c r="BM22" i="1"/>
  <c r="BL22" i="1"/>
  <c r="BJ22" i="1"/>
  <c r="BH22" i="1"/>
  <c r="BK22" i="1" s="1"/>
  <c r="BD22" i="1"/>
  <c r="AX22" i="1"/>
  <c r="AR22" i="1"/>
  <c r="BE22" i="1" s="1"/>
  <c r="AM22" i="1"/>
  <c r="AL22" i="1"/>
  <c r="AK22" i="1"/>
  <c r="O22" i="1" s="1"/>
  <c r="AC22" i="1"/>
  <c r="AB22" i="1"/>
  <c r="AA22" i="1" s="1"/>
  <c r="T22" i="1"/>
  <c r="R22" i="1"/>
  <c r="N22" i="1"/>
  <c r="BA22" i="1" s="1"/>
  <c r="BC22" i="1" s="1"/>
  <c r="CK21" i="1"/>
  <c r="CJ21" i="1"/>
  <c r="CH21" i="1"/>
  <c r="CI21" i="1" s="1"/>
  <c r="AZ21" i="1" s="1"/>
  <c r="BB21" i="1" s="1"/>
  <c r="BM21" i="1"/>
  <c r="BL21" i="1"/>
  <c r="BH21" i="1"/>
  <c r="BK21" i="1" s="1"/>
  <c r="BD21" i="1"/>
  <c r="AX21" i="1"/>
  <c r="AR21" i="1"/>
  <c r="BE21" i="1" s="1"/>
  <c r="AM21" i="1"/>
  <c r="AK21" i="1" s="1"/>
  <c r="AC21" i="1"/>
  <c r="AB21" i="1"/>
  <c r="AA21" i="1" s="1"/>
  <c r="T21" i="1"/>
  <c r="R21" i="1"/>
  <c r="CK20" i="1"/>
  <c r="CJ20" i="1"/>
  <c r="CH20" i="1"/>
  <c r="CI20" i="1" s="1"/>
  <c r="AZ20" i="1" s="1"/>
  <c r="BB20" i="1" s="1"/>
  <c r="BM20" i="1"/>
  <c r="BL20" i="1"/>
  <c r="BK20" i="1"/>
  <c r="BJ20" i="1"/>
  <c r="BN20" i="1" s="1"/>
  <c r="BO20" i="1" s="1"/>
  <c r="BH20" i="1"/>
  <c r="BI20" i="1" s="1"/>
  <c r="BD20" i="1"/>
  <c r="AX20" i="1"/>
  <c r="AR20" i="1"/>
  <c r="BE20" i="1" s="1"/>
  <c r="AM20" i="1"/>
  <c r="AK20" i="1" s="1"/>
  <c r="AC20" i="1"/>
  <c r="AB20" i="1"/>
  <c r="AA20" i="1" s="1"/>
  <c r="T20" i="1"/>
  <c r="CK19" i="1"/>
  <c r="CJ19" i="1"/>
  <c r="CH19" i="1"/>
  <c r="BM19" i="1"/>
  <c r="BL19" i="1"/>
  <c r="BH19" i="1"/>
  <c r="BD19" i="1"/>
  <c r="AX19" i="1"/>
  <c r="AR19" i="1"/>
  <c r="BE19" i="1" s="1"/>
  <c r="AM19" i="1"/>
  <c r="AL19" i="1"/>
  <c r="AK19" i="1"/>
  <c r="AE19" i="1"/>
  <c r="AC19" i="1"/>
  <c r="AB19" i="1"/>
  <c r="AA19" i="1" s="1"/>
  <c r="T19" i="1"/>
  <c r="R19" i="1"/>
  <c r="O19" i="1"/>
  <c r="N19" i="1"/>
  <c r="BA19" i="1" s="1"/>
  <c r="M19" i="1"/>
  <c r="L19" i="1"/>
  <c r="CK18" i="1"/>
  <c r="CJ18" i="1"/>
  <c r="CH18" i="1"/>
  <c r="CI18" i="1" s="1"/>
  <c r="AZ18" i="1" s="1"/>
  <c r="BB18" i="1" s="1"/>
  <c r="BN18" i="1"/>
  <c r="BO18" i="1" s="1"/>
  <c r="BM18" i="1"/>
  <c r="BL18" i="1"/>
  <c r="BJ18" i="1"/>
  <c r="BH18" i="1"/>
  <c r="BK18" i="1" s="1"/>
  <c r="BE18" i="1"/>
  <c r="BD18" i="1"/>
  <c r="AX18" i="1"/>
  <c r="AR18" i="1"/>
  <c r="AM18" i="1"/>
  <c r="AK18" i="1" s="1"/>
  <c r="AL18" i="1"/>
  <c r="AC18" i="1"/>
  <c r="AB18" i="1"/>
  <c r="AA18" i="1" s="1"/>
  <c r="T18" i="1"/>
  <c r="CK17" i="1"/>
  <c r="CJ17" i="1"/>
  <c r="CH17" i="1"/>
  <c r="CI17" i="1" s="1"/>
  <c r="AZ17" i="1" s="1"/>
  <c r="BB17" i="1" s="1"/>
  <c r="BM17" i="1"/>
  <c r="BL17" i="1"/>
  <c r="BJ17" i="1"/>
  <c r="BN17" i="1" s="1"/>
  <c r="BO17" i="1" s="1"/>
  <c r="BH17" i="1"/>
  <c r="BK17" i="1" s="1"/>
  <c r="BD17" i="1"/>
  <c r="AX17" i="1"/>
  <c r="AR17" i="1"/>
  <c r="BE17" i="1" s="1"/>
  <c r="AM17" i="1"/>
  <c r="AK17" i="1"/>
  <c r="O17" i="1" s="1"/>
  <c r="AC17" i="1"/>
  <c r="AB17" i="1"/>
  <c r="AA17" i="1"/>
  <c r="T17" i="1"/>
  <c r="R17" i="1"/>
  <c r="R30" i="1" l="1"/>
  <c r="O30" i="1"/>
  <c r="N30" i="1"/>
  <c r="BA30" i="1" s="1"/>
  <c r="BC30" i="1" s="1"/>
  <c r="M30" i="1"/>
  <c r="L30" i="1" s="1"/>
  <c r="AL30" i="1"/>
  <c r="BK19" i="1"/>
  <c r="BJ19" i="1"/>
  <c r="BN19" i="1" s="1"/>
  <c r="BO19" i="1" s="1"/>
  <c r="BI19" i="1"/>
  <c r="O28" i="1"/>
  <c r="N28" i="1"/>
  <c r="BA28" i="1" s="1"/>
  <c r="BC28" i="1" s="1"/>
  <c r="M28" i="1"/>
  <c r="L28" i="1" s="1"/>
  <c r="AL28" i="1"/>
  <c r="R28" i="1"/>
  <c r="AE31" i="1"/>
  <c r="R18" i="1"/>
  <c r="O18" i="1"/>
  <c r="N18" i="1"/>
  <c r="BA18" i="1" s="1"/>
  <c r="BC18" i="1" s="1"/>
  <c r="M18" i="1"/>
  <c r="L18" i="1" s="1"/>
  <c r="BC23" i="1"/>
  <c r="R26" i="1"/>
  <c r="AL26" i="1"/>
  <c r="O26" i="1"/>
  <c r="N26" i="1"/>
  <c r="BA26" i="1" s="1"/>
  <c r="BC26" i="1" s="1"/>
  <c r="M26" i="1"/>
  <c r="L26" i="1" s="1"/>
  <c r="AG33" i="1"/>
  <c r="Z33" i="1"/>
  <c r="AD33" i="1" s="1"/>
  <c r="CI19" i="1"/>
  <c r="AZ19" i="1" s="1"/>
  <c r="W19" i="1"/>
  <c r="BC31" i="1"/>
  <c r="O20" i="1"/>
  <c r="N20" i="1"/>
  <c r="BA20" i="1" s="1"/>
  <c r="BC20" i="1" s="1"/>
  <c r="M20" i="1"/>
  <c r="L20" i="1" s="1"/>
  <c r="AL20" i="1"/>
  <c r="R20" i="1"/>
  <c r="O25" i="1"/>
  <c r="N25" i="1"/>
  <c r="BA25" i="1" s="1"/>
  <c r="BC25" i="1" s="1"/>
  <c r="M25" i="1"/>
  <c r="L25" i="1" s="1"/>
  <c r="AL25" i="1"/>
  <c r="R25" i="1"/>
  <c r="BC27" i="1"/>
  <c r="BC19" i="1"/>
  <c r="AE29" i="1"/>
  <c r="O21" i="1"/>
  <c r="N21" i="1"/>
  <c r="BA21" i="1" s="1"/>
  <c r="BC21" i="1" s="1"/>
  <c r="M21" i="1"/>
  <c r="L21" i="1" s="1"/>
  <c r="AL21" i="1"/>
  <c r="BB19" i="1"/>
  <c r="O24" i="1"/>
  <c r="N24" i="1"/>
  <c r="BA24" i="1" s="1"/>
  <c r="BC24" i="1" s="1"/>
  <c r="M24" i="1"/>
  <c r="L24" i="1" s="1"/>
  <c r="AL24" i="1"/>
  <c r="R24" i="1"/>
  <c r="AF33" i="1"/>
  <c r="AE27" i="1"/>
  <c r="AE23" i="1"/>
  <c r="O32" i="1"/>
  <c r="N32" i="1"/>
  <c r="BA32" i="1" s="1"/>
  <c r="BC32" i="1" s="1"/>
  <c r="M32" i="1"/>
  <c r="L32" i="1" s="1"/>
  <c r="AL32" i="1"/>
  <c r="R32" i="1"/>
  <c r="M22" i="1"/>
  <c r="L22" i="1" s="1"/>
  <c r="O23" i="1"/>
  <c r="W23" i="1"/>
  <c r="BI23" i="1"/>
  <c r="BK24" i="1"/>
  <c r="O27" i="1"/>
  <c r="W27" i="1"/>
  <c r="BI27" i="1"/>
  <c r="BK28" i="1"/>
  <c r="O31" i="1"/>
  <c r="W31" i="1"/>
  <c r="BI31" i="1"/>
  <c r="BK32" i="1"/>
  <c r="AL17" i="1"/>
  <c r="BJ23" i="1"/>
  <c r="BN23" i="1" s="1"/>
  <c r="BO23" i="1" s="1"/>
  <c r="BJ27" i="1"/>
  <c r="BN27" i="1" s="1"/>
  <c r="BO27" i="1" s="1"/>
  <c r="BJ31" i="1"/>
  <c r="BN31" i="1" s="1"/>
  <c r="BO31" i="1" s="1"/>
  <c r="AL33" i="1"/>
  <c r="M17" i="1"/>
  <c r="L17" i="1" s="1"/>
  <c r="W18" i="1"/>
  <c r="BI18" i="1"/>
  <c r="W22" i="1"/>
  <c r="BI22" i="1"/>
  <c r="W26" i="1"/>
  <c r="BI26" i="1"/>
  <c r="W30" i="1"/>
  <c r="BI30" i="1"/>
  <c r="U33" i="1"/>
  <c r="S33" i="1" s="1"/>
  <c r="V33" i="1" s="1"/>
  <c r="P33" i="1" s="1"/>
  <c r="Q33" i="1" s="1"/>
  <c r="N17" i="1"/>
  <c r="BA17" i="1" s="1"/>
  <c r="BC17" i="1" s="1"/>
  <c r="BJ26" i="1"/>
  <c r="BN26" i="1" s="1"/>
  <c r="BO26" i="1" s="1"/>
  <c r="BJ30" i="1"/>
  <c r="BN30" i="1" s="1"/>
  <c r="BO30" i="1" s="1"/>
  <c r="W17" i="1"/>
  <c r="BI17" i="1"/>
  <c r="W21" i="1"/>
  <c r="BI21" i="1"/>
  <c r="W25" i="1"/>
  <c r="BI25" i="1"/>
  <c r="W29" i="1"/>
  <c r="BI29" i="1"/>
  <c r="AE33" i="1"/>
  <c r="BJ21" i="1"/>
  <c r="BN21" i="1" s="1"/>
  <c r="BO21" i="1" s="1"/>
  <c r="W20" i="1"/>
  <c r="W24" i="1"/>
  <c r="W28" i="1"/>
  <c r="W32" i="1"/>
  <c r="X32" i="1" l="1"/>
  <c r="Y32" i="1" s="1"/>
  <c r="X28" i="1"/>
  <c r="Y28" i="1" s="1"/>
  <c r="X25" i="1"/>
  <c r="Y25" i="1" s="1"/>
  <c r="X18" i="1"/>
  <c r="Y18" i="1" s="1"/>
  <c r="X24" i="1"/>
  <c r="Y24" i="1" s="1"/>
  <c r="AE17" i="1"/>
  <c r="X31" i="1"/>
  <c r="Y31" i="1" s="1"/>
  <c r="X23" i="1"/>
  <c r="Y23" i="1" s="1"/>
  <c r="X19" i="1"/>
  <c r="Y19" i="1" s="1"/>
  <c r="X20" i="1"/>
  <c r="Y20" i="1" s="1"/>
  <c r="X21" i="1"/>
  <c r="Y21" i="1" s="1"/>
  <c r="X30" i="1"/>
  <c r="Y30" i="1" s="1"/>
  <c r="AE22" i="1"/>
  <c r="U22" i="1"/>
  <c r="S22" i="1" s="1"/>
  <c r="V22" i="1" s="1"/>
  <c r="P22" i="1" s="1"/>
  <c r="Q22" i="1" s="1"/>
  <c r="AE30" i="1"/>
  <c r="X17" i="1"/>
  <c r="Y17" i="1" s="1"/>
  <c r="X26" i="1"/>
  <c r="Y26" i="1" s="1"/>
  <c r="AE21" i="1"/>
  <c r="U21" i="1"/>
  <c r="S21" i="1" s="1"/>
  <c r="V21" i="1" s="1"/>
  <c r="P21" i="1" s="1"/>
  <c r="Q21" i="1" s="1"/>
  <c r="AE20" i="1"/>
  <c r="U20" i="1"/>
  <c r="S20" i="1" s="1"/>
  <c r="V20" i="1" s="1"/>
  <c r="P20" i="1" s="1"/>
  <c r="Q20" i="1" s="1"/>
  <c r="AH33" i="1"/>
  <c r="AE18" i="1"/>
  <c r="U18" i="1"/>
  <c r="S18" i="1" s="1"/>
  <c r="V18" i="1" s="1"/>
  <c r="P18" i="1" s="1"/>
  <c r="Q18" i="1" s="1"/>
  <c r="AE28" i="1"/>
  <c r="U28" i="1"/>
  <c r="S28" i="1" s="1"/>
  <c r="V28" i="1" s="1"/>
  <c r="P28" i="1" s="1"/>
  <c r="Q28" i="1" s="1"/>
  <c r="X27" i="1"/>
  <c r="Y27" i="1" s="1"/>
  <c r="AE24" i="1"/>
  <c r="U24" i="1"/>
  <c r="S24" i="1" s="1"/>
  <c r="V24" i="1" s="1"/>
  <c r="P24" i="1" s="1"/>
  <c r="Q24" i="1" s="1"/>
  <c r="AE26" i="1"/>
  <c r="U26" i="1"/>
  <c r="S26" i="1" s="1"/>
  <c r="V26" i="1" s="1"/>
  <c r="P26" i="1" s="1"/>
  <c r="Q26" i="1" s="1"/>
  <c r="X29" i="1"/>
  <c r="Y29" i="1" s="1"/>
  <c r="X22" i="1"/>
  <c r="Y22" i="1" s="1"/>
  <c r="AE32" i="1"/>
  <c r="U32" i="1"/>
  <c r="S32" i="1" s="1"/>
  <c r="V32" i="1" s="1"/>
  <c r="P32" i="1" s="1"/>
  <c r="Q32" i="1" s="1"/>
  <c r="AE25" i="1"/>
  <c r="U25" i="1"/>
  <c r="S25" i="1" s="1"/>
  <c r="V25" i="1" s="1"/>
  <c r="P25" i="1" s="1"/>
  <c r="Q25" i="1" s="1"/>
  <c r="AG29" i="1" l="1"/>
  <c r="AH29" i="1" s="1"/>
  <c r="Z29" i="1"/>
  <c r="AD29" i="1" s="1"/>
  <c r="AF29" i="1"/>
  <c r="U29" i="1"/>
  <c r="S29" i="1" s="1"/>
  <c r="V29" i="1" s="1"/>
  <c r="P29" i="1" s="1"/>
  <c r="Q29" i="1" s="1"/>
  <c r="Z26" i="1"/>
  <c r="AD26" i="1" s="1"/>
  <c r="AG26" i="1"/>
  <c r="AF26" i="1"/>
  <c r="Z30" i="1"/>
  <c r="AD30" i="1" s="1"/>
  <c r="AG30" i="1"/>
  <c r="AH30" i="1" s="1"/>
  <c r="AF30" i="1"/>
  <c r="Z23" i="1"/>
  <c r="AD23" i="1" s="1"/>
  <c r="AG23" i="1"/>
  <c r="AH23" i="1" s="1"/>
  <c r="U23" i="1"/>
  <c r="S23" i="1" s="1"/>
  <c r="V23" i="1" s="1"/>
  <c r="P23" i="1" s="1"/>
  <c r="Q23" i="1" s="1"/>
  <c r="AF23" i="1"/>
  <c r="Z18" i="1"/>
  <c r="AD18" i="1" s="1"/>
  <c r="AG18" i="1"/>
  <c r="AF18" i="1"/>
  <c r="Z31" i="1"/>
  <c r="AD31" i="1" s="1"/>
  <c r="AG31" i="1"/>
  <c r="AF31" i="1"/>
  <c r="U31" i="1"/>
  <c r="S31" i="1" s="1"/>
  <c r="V31" i="1" s="1"/>
  <c r="P31" i="1" s="1"/>
  <c r="Q31" i="1" s="1"/>
  <c r="AG17" i="1"/>
  <c r="AF17" i="1"/>
  <c r="Z17" i="1"/>
  <c r="AD17" i="1" s="1"/>
  <c r="AG21" i="1"/>
  <c r="AH21" i="1" s="1"/>
  <c r="Z21" i="1"/>
  <c r="AD21" i="1" s="1"/>
  <c r="AF21" i="1"/>
  <c r="AG25" i="1"/>
  <c r="AH25" i="1" s="1"/>
  <c r="Z25" i="1"/>
  <c r="AD25" i="1" s="1"/>
  <c r="AF25" i="1"/>
  <c r="U30" i="1"/>
  <c r="S30" i="1" s="1"/>
  <c r="V30" i="1" s="1"/>
  <c r="P30" i="1" s="1"/>
  <c r="Q30" i="1" s="1"/>
  <c r="Z20" i="1"/>
  <c r="AD20" i="1" s="1"/>
  <c r="AG20" i="1"/>
  <c r="AH20" i="1" s="1"/>
  <c r="AF20" i="1"/>
  <c r="U17" i="1"/>
  <c r="S17" i="1" s="1"/>
  <c r="V17" i="1" s="1"/>
  <c r="P17" i="1" s="1"/>
  <c r="Q17" i="1" s="1"/>
  <c r="Z28" i="1"/>
  <c r="AD28" i="1" s="1"/>
  <c r="AG28" i="1"/>
  <c r="AH28" i="1" s="1"/>
  <c r="AF28" i="1"/>
  <c r="Z22" i="1"/>
  <c r="AD22" i="1" s="1"/>
  <c r="AG22" i="1"/>
  <c r="AH22" i="1" s="1"/>
  <c r="AF22" i="1"/>
  <c r="Z27" i="1"/>
  <c r="AD27" i="1" s="1"/>
  <c r="AG27" i="1"/>
  <c r="U27" i="1"/>
  <c r="S27" i="1" s="1"/>
  <c r="V27" i="1" s="1"/>
  <c r="P27" i="1" s="1"/>
  <c r="Q27" i="1" s="1"/>
  <c r="AF27" i="1"/>
  <c r="Z19" i="1"/>
  <c r="AD19" i="1" s="1"/>
  <c r="AG19" i="1"/>
  <c r="AH19" i="1" s="1"/>
  <c r="AF19" i="1"/>
  <c r="U19" i="1"/>
  <c r="S19" i="1" s="1"/>
  <c r="V19" i="1" s="1"/>
  <c r="P19" i="1" s="1"/>
  <c r="Q19" i="1" s="1"/>
  <c r="AF24" i="1"/>
  <c r="Z24" i="1"/>
  <c r="AD24" i="1" s="1"/>
  <c r="AG24" i="1"/>
  <c r="AH24" i="1" s="1"/>
  <c r="Z32" i="1"/>
  <c r="AD32" i="1" s="1"/>
  <c r="AG32" i="1"/>
  <c r="AF32" i="1"/>
  <c r="AH18" i="1" l="1"/>
  <c r="AH32" i="1"/>
  <c r="AH17" i="1"/>
  <c r="AH26" i="1"/>
  <c r="AH27" i="1"/>
  <c r="AH31" i="1"/>
</calcChain>
</file>

<file path=xl/sharedStrings.xml><?xml version="1.0" encoding="utf-8"?>
<sst xmlns="http://schemas.openxmlformats.org/spreadsheetml/2006/main" count="1293" uniqueCount="493">
  <si>
    <t>File opened</t>
  </si>
  <si>
    <t>2022-07-10 13:42:33</t>
  </si>
  <si>
    <t>Console s/n</t>
  </si>
  <si>
    <t>68C-812066</t>
  </si>
  <si>
    <t>Console ver</t>
  </si>
  <si>
    <t>Bluestem v.2.0.04</t>
  </si>
  <si>
    <t>Scripts ver</t>
  </si>
  <si>
    <t>2021.08  2.0.04, Aug 2021</t>
  </si>
  <si>
    <t>Head s/n</t>
  </si>
  <si>
    <t>68H-712056</t>
  </si>
  <si>
    <t>Head ver</t>
  </si>
  <si>
    <t>1.4.7</t>
  </si>
  <si>
    <t>Head cal</t>
  </si>
  <si>
    <t>{"oxygen": "21", "co2azero": "0.915191", "co2aspan1": "0.997522", "co2aspan2": "-0.0196233", "co2aspan2a": "0.284568", "co2aspan2b": "0.282273", "co2aspanconc1": "2490", "co2aspanconc2": "303.6", "co2bzero": "0.933136", "co2bspan1": "0.997855", "co2bspan2": "-0.0208094", "co2bspan2a": "0.285632", "co2bspan2b": "0.283321", "co2bspanconc1": "2490", "co2bspanconc2": "303.6", "h2oazero": "1.04163", "h2oaspan1": "1.0109", "h2oaspan2": "0", "h2oaspan2a": "0.0711453", "h2oaspan2b": "0.0719206", "h2oaspanconc1": "12.1", "h2oaspanconc2": "0", "h2obzero": "1.0344", "h2obspan1": "1.01116", "h2obspan2": "0", "h2obspan2a": "0.0716963", "h2obspan2b": "0.0724964", "h2obspanconc1": "12.1", "h2obspanconc2": "0", "tazero": "-0.061079", "tbzero": "-0.010376", "flowmeterzero": "0.991305", "flowazero": "0.33504", "flowbzero": "0.28737", "chamberpressurezero": "2.67276", "ssa_ref": "35446.7", "ssb_ref": "34171.9"}</t>
  </si>
  <si>
    <t>CO2 rangematch</t>
  </si>
  <si>
    <t>Thu Feb 17 10:15</t>
  </si>
  <si>
    <t>H2O rangematch</t>
  </si>
  <si>
    <t>Thu Feb 17 10:09</t>
  </si>
  <si>
    <t>Chamber type</t>
  </si>
  <si>
    <t>6800-01A</t>
  </si>
  <si>
    <t>Chamber s/n</t>
  </si>
  <si>
    <t>MPF-281813</t>
  </si>
  <si>
    <t>Chamber rev</t>
  </si>
  <si>
    <t>0</t>
  </si>
  <si>
    <t>Chamber cal</t>
  </si>
  <si>
    <t>Fluorometer</t>
  </si>
  <si>
    <t>Flr. Version</t>
  </si>
  <si>
    <t>13:42:33</t>
  </si>
  <si>
    <t>Stability Definition: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</si>
  <si>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</si>
  <si>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</si>
  <si>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</si>
  <si>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</si>
  <si>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</si>
  <si>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</si>
  <si>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</si>
  <si>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</si>
  <si>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</si>
  <si>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</si>
  <si>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</si>
  <si>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</si>
  <si>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</si>
  <si>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</si>
  <si>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</si>
  <si>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</si>
  <si>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</si>
  <si>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</si>
  <si>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</si>
  <si>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</si>
  <si>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</si>
  <si>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</si>
  <si>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</si>
  <si>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</si>
  <si>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</si>
  <si>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</si>
  <si>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</si>
  <si>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</si>
  <si>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</si>
  <si>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</si>
  <si>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</si>
  <si>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</si>
  <si>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</si>
  <si>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</si>
  <si>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</si>
  <si>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</si>
  <si>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</si>
  <si>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</si>
  <si>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</si>
  <si>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</si>
  <si>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</si>
  <si>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</si>
  <si>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</si>
  <si>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</si>
  <si>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</si>
  <si>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</si>
  <si>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</si>
  <si>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</si>
  <si>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</si>
  <si>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</si>
  <si>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</si>
  <si>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</si>
  <si>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</si>
  <si>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4.00835 72.3785 367.622 608.609 860.069 1047.77 1204.63 1308.79</t>
  </si>
  <si>
    <t>Fs_true</t>
  </si>
  <si>
    <t>0.158086 99.8581 402.445 601.223 800.745 1000.71 1200.12 1401.11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</si>
  <si>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</si>
  <si>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</si>
  <si>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</si>
  <si>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</si>
  <si>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</si>
  <si>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</si>
  <si>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</si>
  <si>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</si>
  <si>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</si>
  <si>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</si>
  <si>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</si>
  <si>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</si>
  <si>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</si>
  <si>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</si>
  <si>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</si>
  <si>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</si>
  <si>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</si>
  <si>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</si>
  <si>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</si>
  <si>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</si>
  <si>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</si>
  <si>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</si>
  <si>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</si>
  <si>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</si>
  <si>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</si>
  <si>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</si>
  <si>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</si>
  <si>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</si>
  <si>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</si>
  <si>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</si>
  <si>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</si>
  <si>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</si>
  <si>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</si>
  <si>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</si>
  <si>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</si>
  <si>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</si>
  <si>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</si>
  <si>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</si>
  <si>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</si>
  <si>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</si>
  <si>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</si>
  <si>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</si>
  <si>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</si>
  <si>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</si>
  <si>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</si>
  <si>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</si>
  <si>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</si>
  <si>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</si>
  <si>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</si>
  <si>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</si>
  <si>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</si>
  <si>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</si>
  <si>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</si>
  <si>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</si>
  <si>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</si>
  <si>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</si>
  <si>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</si>
  <si>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</si>
  <si>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</si>
  <si>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</si>
  <si>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</si>
  <si>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</si>
  <si>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</si>
  <si>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</si>
  <si>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</si>
  <si>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</si>
  <si>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</si>
  <si>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</si>
  <si>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</si>
  <si>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</si>
  <si>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</si>
  <si>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</si>
  <si>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</si>
  <si>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</si>
  <si>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</si>
  <si>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</si>
  <si>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</si>
  <si>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</si>
  <si>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</si>
  <si>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</si>
  <si>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</si>
  <si>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</si>
  <si>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</si>
  <si>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</si>
  <si>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</si>
  <si>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</si>
  <si>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</si>
  <si>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</si>
  <si>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</si>
  <si>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</si>
  <si>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</si>
  <si>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</si>
  <si>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</si>
  <si>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</si>
  <si>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</si>
  <si>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</si>
  <si>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</si>
  <si>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</si>
  <si>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</si>
  <si>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</si>
  <si>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</si>
  <si>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</si>
  <si>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</si>
  <si>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</si>
  <si>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</si>
  <si>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</si>
  <si>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</si>
  <si>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</si>
  <si>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</si>
  <si>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</si>
  <si>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</si>
  <si>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</si>
  <si>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</si>
  <si>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</si>
  <si>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</si>
  <si>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</si>
  <si>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</si>
  <si>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</si>
  <si>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</si>
  <si>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</si>
  <si>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</si>
  <si>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</si>
  <si>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</si>
  <si>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</si>
  <si>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</si>
  <si>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</si>
  <si>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</si>
  <si>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</si>
  <si>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</si>
  <si>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</si>
  <si>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</si>
  <si>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</si>
  <si>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</si>
  <si>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</si>
  <si>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</si>
  <si>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</si>
  <si>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</si>
  <si>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</si>
  <si>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</si>
  <si>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</si>
  <si>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</si>
  <si>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</si>
  <si>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</si>
  <si>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</si>
  <si>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</si>
  <si>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</si>
  <si>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</si>
  <si>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</si>
  <si>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</si>
  <si>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</si>
  <si>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</si>
  <si>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</si>
  <si>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</si>
  <si>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</si>
  <si>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</si>
  <si>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</si>
  <si>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</si>
  <si>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</si>
  <si>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</si>
  <si>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</si>
  <si>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</si>
  <si>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</si>
  <si>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</si>
  <si>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</si>
  <si>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</si>
  <si>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</si>
  <si>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</si>
  <si>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</si>
  <si>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</si>
  <si>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</si>
  <si>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</si>
  <si>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</si>
  <si>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</si>
  <si>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</si>
  <si>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</si>
  <si>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</si>
  <si>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</si>
  <si>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</si>
  <si>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</si>
  <si>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</si>
  <si>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</si>
  <si>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</si>
  <si>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</si>
  <si>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</si>
  <si>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</si>
  <si>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</si>
  <si>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</si>
  <si>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</si>
  <si>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</si>
  <si>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</si>
  <si>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</si>
  <si>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</si>
  <si>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</si>
  <si>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</si>
  <si>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</si>
  <si>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</si>
  <si>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</si>
  <si>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</si>
  <si>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</si>
  <si>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</si>
  <si>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</si>
  <si>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</si>
  <si>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</si>
  <si>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</si>
  <si>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</si>
  <si>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</si>
  <si>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</si>
  <si>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</si>
  <si>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</si>
  <si>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</si>
  <si>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</si>
  <si>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</si>
  <si>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</si>
  <si>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</si>
  <si>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</si>
  <si>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</si>
  <si>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</si>
  <si>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</si>
  <si>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</si>
  <si>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</si>
  <si>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</si>
  <si>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</si>
  <si>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</si>
  <si>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</si>
  <si>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</si>
  <si>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</si>
  <si>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</si>
  <si>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</si>
  <si>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</si>
  <si>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</si>
  <si>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</si>
  <si>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</si>
  <si>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</si>
  <si>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</si>
  <si>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</si>
  <si>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</si>
  <si>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</si>
  <si>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</si>
  <si>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</si>
  <si>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</si>
  <si>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</si>
  <si>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</si>
  <si>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</si>
  <si>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</si>
  <si>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</si>
  <si>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</si>
  <si>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</si>
  <si>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</si>
  <si>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</si>
  <si>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</si>
  <si>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</si>
  <si>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</si>
  <si>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</si>
  <si>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</si>
  <si>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</si>
  <si>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</si>
  <si>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</si>
  <si>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</si>
  <si>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</si>
  <si>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</si>
  <si>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</si>
  <si>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</si>
  <si>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</si>
  <si>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</si>
  <si>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</si>
  <si>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</si>
  <si>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</si>
  <si>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</si>
  <si>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</si>
  <si>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</si>
  <si>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</si>
  <si>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</si>
  <si>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</si>
  <si>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</si>
  <si>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</si>
  <si>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</si>
  <si>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</si>
  <si>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</si>
  <si>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</si>
  <si>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</si>
  <si>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</si>
  <si>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</si>
  <si>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</si>
  <si>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</si>
  <si>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</si>
  <si>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</si>
  <si>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</si>
  <si>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</si>
  <si>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</si>
  <si>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</si>
  <si>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</si>
  <si>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</si>
  <si>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</si>
  <si>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</si>
  <si>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</si>
  <si>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</si>
  <si>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</si>
  <si>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</si>
  <si>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</si>
  <si>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</si>
  <si>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</si>
  <si>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</si>
  <si>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</si>
  <si>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</si>
  <si>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</si>
  <si>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</si>
  <si>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</si>
  <si>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</si>
  <si>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</si>
  <si>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20220710 13:59:10</t>
  </si>
  <si>
    <t>13:59:10</t>
  </si>
  <si>
    <t>none</t>
  </si>
  <si>
    <t>ripe10</t>
  </si>
  <si>
    <t>1</t>
  </si>
  <si>
    <t>7</t>
  </si>
  <si>
    <t>14</t>
  </si>
  <si>
    <t>MPF-545-20220628-11_56_41</t>
  </si>
  <si>
    <t>MPF-943-20220710-13_59_02</t>
  </si>
  <si>
    <t>DARK-944-20220710-13_59_08</t>
  </si>
  <si>
    <t>-</t>
  </si>
  <si>
    <t>0: Broadleaf</t>
  </si>
  <si>
    <t>13:57:40</t>
  </si>
  <si>
    <t>2/2</t>
  </si>
  <si>
    <t>00000000</t>
  </si>
  <si>
    <t>iiiiiiii</t>
  </si>
  <si>
    <t>off</t>
  </si>
  <si>
    <t>20220710 14:01:34</t>
  </si>
  <si>
    <t>14:01:34</t>
  </si>
  <si>
    <t>MPF-945-20220710-14_01_26</t>
  </si>
  <si>
    <t>DARK-946-20220710-14_01_32</t>
  </si>
  <si>
    <t>14:00:28</t>
  </si>
  <si>
    <t>20220710 14:04:43</t>
  </si>
  <si>
    <t>14:04:43</t>
  </si>
  <si>
    <t>MPF-947-20220710-14_04_35</t>
  </si>
  <si>
    <t>DARK-948-20220710-14_04_41</t>
  </si>
  <si>
    <t>14:03:28</t>
  </si>
  <si>
    <t>1/2</t>
  </si>
  <si>
    <t>20220710 14:06:40</t>
  </si>
  <si>
    <t>14:06:40</t>
  </si>
  <si>
    <t>MPF-949-20220710-14_06_32</t>
  </si>
  <si>
    <t>DARK-950-20220710-14_06_38</t>
  </si>
  <si>
    <t>14:06:02</t>
  </si>
  <si>
    <t>20220710 14:09:07</t>
  </si>
  <si>
    <t>14:09:07</t>
  </si>
  <si>
    <t>MPF-951-20220710-14_08_59</t>
  </si>
  <si>
    <t>DARK-952-20220710-14_09_05</t>
  </si>
  <si>
    <t>14:08:22</t>
  </si>
  <si>
    <t>20220710 14:11:02</t>
  </si>
  <si>
    <t>14:11:02</t>
  </si>
  <si>
    <t>MPF-953-20220710-14_10_54</t>
  </si>
  <si>
    <t>DARK-954-20220710-14_11_00</t>
  </si>
  <si>
    <t>14:10:26</t>
  </si>
  <si>
    <t>20220710 14:13:03</t>
  </si>
  <si>
    <t>14:13:03</t>
  </si>
  <si>
    <t>MPF-955-20220710-14_12_55</t>
  </si>
  <si>
    <t>DARK-956-20220710-14_13_02</t>
  </si>
  <si>
    <t>14:12:18</t>
  </si>
  <si>
    <t>20220710 14:14:51</t>
  </si>
  <si>
    <t>14:14:51</t>
  </si>
  <si>
    <t>MPF-957-20220710-14_14_43</t>
  </si>
  <si>
    <t>DARK-958-20220710-14_14_49</t>
  </si>
  <si>
    <t>14:14:16</t>
  </si>
  <si>
    <t>20220710 14:16:47</t>
  </si>
  <si>
    <t>14:16:47</t>
  </si>
  <si>
    <t>MPF-959-20220710-14_16_39</t>
  </si>
  <si>
    <t>DARK-960-20220710-14_16_45</t>
  </si>
  <si>
    <t>14:16:11</t>
  </si>
  <si>
    <t>20220710 14:19:01</t>
  </si>
  <si>
    <t>14:19:01</t>
  </si>
  <si>
    <t>MPF-961-20220710-14_18_53</t>
  </si>
  <si>
    <t>DARK-962-20220710-14_18_59</t>
  </si>
  <si>
    <t>14:17:57</t>
  </si>
  <si>
    <t>20220710 14:21:00</t>
  </si>
  <si>
    <t>14:21:00</t>
  </si>
  <si>
    <t>MPF-963-20220710-14_20_52</t>
  </si>
  <si>
    <t>DARK-964-20220710-14_20_59</t>
  </si>
  <si>
    <t>14:20:24</t>
  </si>
  <si>
    <t>20220710 14:22:54</t>
  </si>
  <si>
    <t>14:22:54</t>
  </si>
  <si>
    <t>MPF-965-20220710-14_22_46</t>
  </si>
  <si>
    <t>DARK-966-20220710-14_22_52</t>
  </si>
  <si>
    <t>14:22:19</t>
  </si>
  <si>
    <t>20220710 14:24:44</t>
  </si>
  <si>
    <t>14:24:44</t>
  </si>
  <si>
    <t>MPF-967-20220710-14_24_36</t>
  </si>
  <si>
    <t>DARK-968-20220710-14_24_42</t>
  </si>
  <si>
    <t>14:24:08</t>
  </si>
  <si>
    <t>20220710 14:27:53</t>
  </si>
  <si>
    <t>14:27:53</t>
  </si>
  <si>
    <t>MPF-969-20220710-14_27_45</t>
  </si>
  <si>
    <t>DARK-970-20220710-14_27_51</t>
  </si>
  <si>
    <t>14:26:26</t>
  </si>
  <si>
    <t>20220710 14:31:01</t>
  </si>
  <si>
    <t>14:31:01</t>
  </si>
  <si>
    <t>MPF-971-20220710-14_30_53</t>
  </si>
  <si>
    <t>DARK-972-20220710-14_30_59</t>
  </si>
  <si>
    <t>14:29:00</t>
  </si>
  <si>
    <t>0/2</t>
  </si>
  <si>
    <t>20220710 14:34:10</t>
  </si>
  <si>
    <t>14:34:10</t>
  </si>
  <si>
    <t>MPF-973-20220710-14_34_02</t>
  </si>
  <si>
    <t>DARK-974-20220710-14_34_08</t>
  </si>
  <si>
    <t>14:33:19</t>
  </si>
  <si>
    <t>20220710 14:36:08</t>
  </si>
  <si>
    <t>14:36:08</t>
  </si>
  <si>
    <t>MPF-975-20220710-14_36_00</t>
  </si>
  <si>
    <t>DARK-976-20220710-14_36_06</t>
  </si>
  <si>
    <t>14:35:18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</si>
</sst>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33"/>
  <sheetViews>
    <sheetView tabSelected="1" workbookViewId="0">
      <selection activeCell="O25" sqref="O25"/>
    </sheetView>
  </sheetViews>
  <sheetFormatPr defaultRowHeight="15" x14ac:dyDescent="0.25"/>
  <sheetData>
    <row r="2" spans="1:266" x14ac:dyDescent="0.25">
      <c r="A2" t="s">
        <v>29</v>
      </c>
      <c r="B2" t="s">
        <v>30</v>
      </c>
      <c r="C2" t="s">
        <v>32</v>
      </c>
    </row>
    <row r="3" spans="1:266" x14ac:dyDescent="0.25">
      <c r="B3" t="s">
        <v>31</v>
      </c>
      <c r="C3" t="s">
        <v>33</v>
      </c>
    </row>
    <row r="4" spans="1:266" x14ac:dyDescent="0.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66" x14ac:dyDescent="0.25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66" x14ac:dyDescent="0.25">
      <c r="B7">
        <v>0</v>
      </c>
      <c r="C7">
        <v>1</v>
      </c>
      <c r="D7">
        <v>0</v>
      </c>
      <c r="E7">
        <v>0</v>
      </c>
    </row>
    <row r="8" spans="1:266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66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66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66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66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66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94</v>
      </c>
      <c r="CM14" t="s">
        <v>94</v>
      </c>
      <c r="CN14" t="s">
        <v>94</v>
      </c>
      <c r="CO14" t="s">
        <v>94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</row>
    <row r="15" spans="1:266" x14ac:dyDescent="0.2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89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173</v>
      </c>
      <c r="BY15" t="s">
        <v>181</v>
      </c>
      <c r="BZ15" t="s">
        <v>147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117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108</v>
      </c>
      <c r="EP15" t="s">
        <v>111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</row>
    <row r="16" spans="1:266" x14ac:dyDescent="0.25">
      <c r="B16" t="s">
        <v>367</v>
      </c>
      <c r="C16" t="s">
        <v>367</v>
      </c>
      <c r="F16" t="s">
        <v>367</v>
      </c>
      <c r="K16" t="s">
        <v>367</v>
      </c>
      <c r="L16" t="s">
        <v>368</v>
      </c>
      <c r="M16" t="s">
        <v>369</v>
      </c>
      <c r="N16" t="s">
        <v>370</v>
      </c>
      <c r="O16" t="s">
        <v>371</v>
      </c>
      <c r="P16" t="s">
        <v>371</v>
      </c>
      <c r="Q16" t="s">
        <v>204</v>
      </c>
      <c r="R16" t="s">
        <v>204</v>
      </c>
      <c r="S16" t="s">
        <v>368</v>
      </c>
      <c r="T16" t="s">
        <v>368</v>
      </c>
      <c r="U16" t="s">
        <v>368</v>
      </c>
      <c r="V16" t="s">
        <v>368</v>
      </c>
      <c r="W16" t="s">
        <v>372</v>
      </c>
      <c r="X16" t="s">
        <v>373</v>
      </c>
      <c r="Y16" t="s">
        <v>373</v>
      </c>
      <c r="Z16" t="s">
        <v>374</v>
      </c>
      <c r="AA16" t="s">
        <v>375</v>
      </c>
      <c r="AB16" t="s">
        <v>374</v>
      </c>
      <c r="AC16" t="s">
        <v>374</v>
      </c>
      <c r="AD16" t="s">
        <v>374</v>
      </c>
      <c r="AE16" t="s">
        <v>372</v>
      </c>
      <c r="AF16" t="s">
        <v>372</v>
      </c>
      <c r="AG16" t="s">
        <v>372</v>
      </c>
      <c r="AH16" t="s">
        <v>372</v>
      </c>
      <c r="AI16" t="s">
        <v>376</v>
      </c>
      <c r="AJ16" t="s">
        <v>375</v>
      </c>
      <c r="AL16" t="s">
        <v>375</v>
      </c>
      <c r="AM16" t="s">
        <v>376</v>
      </c>
      <c r="AS16" t="s">
        <v>370</v>
      </c>
      <c r="AZ16" t="s">
        <v>370</v>
      </c>
      <c r="BA16" t="s">
        <v>370</v>
      </c>
      <c r="BB16" t="s">
        <v>370</v>
      </c>
      <c r="BC16" t="s">
        <v>377</v>
      </c>
      <c r="BQ16" t="s">
        <v>378</v>
      </c>
      <c r="BR16" t="s">
        <v>378</v>
      </c>
      <c r="BS16" t="s">
        <v>378</v>
      </c>
      <c r="BT16" t="s">
        <v>370</v>
      </c>
      <c r="BV16" t="s">
        <v>379</v>
      </c>
      <c r="BY16" t="s">
        <v>378</v>
      </c>
      <c r="CD16" t="s">
        <v>367</v>
      </c>
      <c r="CE16" t="s">
        <v>367</v>
      </c>
      <c r="CF16" t="s">
        <v>367</v>
      </c>
      <c r="CG16" t="s">
        <v>367</v>
      </c>
      <c r="CH16" t="s">
        <v>370</v>
      </c>
      <c r="CI16" t="s">
        <v>370</v>
      </c>
      <c r="CK16" t="s">
        <v>380</v>
      </c>
      <c r="CL16" t="s">
        <v>381</v>
      </c>
      <c r="CO16" t="s">
        <v>368</v>
      </c>
      <c r="CP16" t="s">
        <v>367</v>
      </c>
      <c r="CQ16" t="s">
        <v>371</v>
      </c>
      <c r="CR16" t="s">
        <v>371</v>
      </c>
      <c r="CS16" t="s">
        <v>382</v>
      </c>
      <c r="CT16" t="s">
        <v>382</v>
      </c>
      <c r="CU16" t="s">
        <v>371</v>
      </c>
      <c r="CV16" t="s">
        <v>382</v>
      </c>
      <c r="CW16" t="s">
        <v>376</v>
      </c>
      <c r="CX16" t="s">
        <v>374</v>
      </c>
      <c r="CY16" t="s">
        <v>374</v>
      </c>
      <c r="CZ16" t="s">
        <v>373</v>
      </c>
      <c r="DA16" t="s">
        <v>373</v>
      </c>
      <c r="DB16" t="s">
        <v>373</v>
      </c>
      <c r="DC16" t="s">
        <v>373</v>
      </c>
      <c r="DD16" t="s">
        <v>373</v>
      </c>
      <c r="DE16" t="s">
        <v>383</v>
      </c>
      <c r="DF16" t="s">
        <v>370</v>
      </c>
      <c r="DG16" t="s">
        <v>370</v>
      </c>
      <c r="DH16" t="s">
        <v>371</v>
      </c>
      <c r="DI16" t="s">
        <v>371</v>
      </c>
      <c r="DJ16" t="s">
        <v>371</v>
      </c>
      <c r="DK16" t="s">
        <v>382</v>
      </c>
      <c r="DL16" t="s">
        <v>371</v>
      </c>
      <c r="DM16" t="s">
        <v>382</v>
      </c>
      <c r="DN16" t="s">
        <v>374</v>
      </c>
      <c r="DO16" t="s">
        <v>374</v>
      </c>
      <c r="DP16" t="s">
        <v>373</v>
      </c>
      <c r="DQ16" t="s">
        <v>373</v>
      </c>
      <c r="DR16" t="s">
        <v>370</v>
      </c>
      <c r="DW16" t="s">
        <v>370</v>
      </c>
      <c r="DZ16" t="s">
        <v>373</v>
      </c>
      <c r="EA16" t="s">
        <v>373</v>
      </c>
      <c r="EB16" t="s">
        <v>373</v>
      </c>
      <c r="EC16" t="s">
        <v>373</v>
      </c>
      <c r="ED16" t="s">
        <v>373</v>
      </c>
      <c r="EE16" t="s">
        <v>370</v>
      </c>
      <c r="EF16" t="s">
        <v>370</v>
      </c>
      <c r="EG16" t="s">
        <v>370</v>
      </c>
      <c r="EH16" t="s">
        <v>367</v>
      </c>
      <c r="EK16" t="s">
        <v>384</v>
      </c>
      <c r="EL16" t="s">
        <v>384</v>
      </c>
      <c r="EN16" t="s">
        <v>367</v>
      </c>
      <c r="EO16" t="s">
        <v>385</v>
      </c>
      <c r="EQ16" t="s">
        <v>367</v>
      </c>
      <c r="ER16" t="s">
        <v>367</v>
      </c>
      <c r="ET16" t="s">
        <v>386</v>
      </c>
      <c r="EU16" t="s">
        <v>387</v>
      </c>
      <c r="EV16" t="s">
        <v>386</v>
      </c>
      <c r="EW16" t="s">
        <v>387</v>
      </c>
      <c r="EX16" t="s">
        <v>386</v>
      </c>
      <c r="EY16" t="s">
        <v>387</v>
      </c>
      <c r="EZ16" t="s">
        <v>375</v>
      </c>
      <c r="FA16" t="s">
        <v>375</v>
      </c>
      <c r="FC16" t="s">
        <v>388</v>
      </c>
      <c r="FG16" t="s">
        <v>388</v>
      </c>
      <c r="FM16" t="s">
        <v>389</v>
      </c>
      <c r="FN16" t="s">
        <v>389</v>
      </c>
      <c r="GA16" t="s">
        <v>389</v>
      </c>
      <c r="GB16" t="s">
        <v>389</v>
      </c>
      <c r="GC16" t="s">
        <v>390</v>
      </c>
      <c r="GD16" t="s">
        <v>390</v>
      </c>
      <c r="GE16" t="s">
        <v>373</v>
      </c>
      <c r="GF16" t="s">
        <v>373</v>
      </c>
      <c r="GG16" t="s">
        <v>375</v>
      </c>
      <c r="GH16" t="s">
        <v>373</v>
      </c>
      <c r="GI16" t="s">
        <v>382</v>
      </c>
      <c r="GJ16" t="s">
        <v>375</v>
      </c>
      <c r="GK16" t="s">
        <v>375</v>
      </c>
      <c r="GM16" t="s">
        <v>389</v>
      </c>
      <c r="GN16" t="s">
        <v>389</v>
      </c>
      <c r="GO16" t="s">
        <v>389</v>
      </c>
      <c r="GP16" t="s">
        <v>389</v>
      </c>
      <c r="GQ16" t="s">
        <v>389</v>
      </c>
      <c r="GR16" t="s">
        <v>389</v>
      </c>
      <c r="GS16" t="s">
        <v>389</v>
      </c>
      <c r="GT16" t="s">
        <v>391</v>
      </c>
      <c r="GU16" t="s">
        <v>391</v>
      </c>
      <c r="GV16" t="s">
        <v>391</v>
      </c>
      <c r="GW16" t="s">
        <v>392</v>
      </c>
      <c r="GX16" t="s">
        <v>389</v>
      </c>
      <c r="GY16" t="s">
        <v>389</v>
      </c>
      <c r="GZ16" t="s">
        <v>389</v>
      </c>
      <c r="HA16" t="s">
        <v>389</v>
      </c>
      <c r="HB16" t="s">
        <v>389</v>
      </c>
      <c r="HC16" t="s">
        <v>389</v>
      </c>
      <c r="HD16" t="s">
        <v>389</v>
      </c>
      <c r="HE16" t="s">
        <v>389</v>
      </c>
      <c r="HF16" t="s">
        <v>389</v>
      </c>
      <c r="HG16" t="s">
        <v>389</v>
      </c>
      <c r="HH16" t="s">
        <v>389</v>
      </c>
      <c r="HI16" t="s">
        <v>389</v>
      </c>
      <c r="HP16" t="s">
        <v>389</v>
      </c>
      <c r="HQ16" t="s">
        <v>375</v>
      </c>
      <c r="HR16" t="s">
        <v>375</v>
      </c>
      <c r="HS16" t="s">
        <v>386</v>
      </c>
      <c r="HT16" t="s">
        <v>387</v>
      </c>
      <c r="HU16" t="s">
        <v>387</v>
      </c>
      <c r="HY16" t="s">
        <v>387</v>
      </c>
      <c r="IC16" t="s">
        <v>371</v>
      </c>
      <c r="ID16" t="s">
        <v>371</v>
      </c>
      <c r="IE16" t="s">
        <v>382</v>
      </c>
      <c r="IF16" t="s">
        <v>382</v>
      </c>
      <c r="IG16" t="s">
        <v>393</v>
      </c>
      <c r="IH16" t="s">
        <v>393</v>
      </c>
      <c r="II16" t="s">
        <v>389</v>
      </c>
      <c r="IJ16" t="s">
        <v>389</v>
      </c>
      <c r="IK16" t="s">
        <v>389</v>
      </c>
      <c r="IL16" t="s">
        <v>389</v>
      </c>
      <c r="IM16" t="s">
        <v>389</v>
      </c>
      <c r="IN16" t="s">
        <v>389</v>
      </c>
      <c r="IO16" t="s">
        <v>373</v>
      </c>
      <c r="IP16" t="s">
        <v>389</v>
      </c>
      <c r="IR16" t="s">
        <v>376</v>
      </c>
      <c r="IS16" t="s">
        <v>376</v>
      </c>
      <c r="IT16" t="s">
        <v>373</v>
      </c>
      <c r="IU16" t="s">
        <v>373</v>
      </c>
      <c r="IV16" t="s">
        <v>373</v>
      </c>
      <c r="IW16" t="s">
        <v>373</v>
      </c>
      <c r="IX16" t="s">
        <v>373</v>
      </c>
      <c r="IY16" t="s">
        <v>375</v>
      </c>
      <c r="IZ16" t="s">
        <v>375</v>
      </c>
      <c r="JA16" t="s">
        <v>375</v>
      </c>
      <c r="JB16" t="s">
        <v>373</v>
      </c>
      <c r="JC16" t="s">
        <v>371</v>
      </c>
      <c r="JD16" t="s">
        <v>382</v>
      </c>
      <c r="JE16" t="s">
        <v>375</v>
      </c>
      <c r="JF16" t="s">
        <v>375</v>
      </c>
    </row>
    <row r="17" spans="1:266" x14ac:dyDescent="0.25">
      <c r="A17">
        <v>1</v>
      </c>
      <c r="B17">
        <v>1657479550.5999999</v>
      </c>
      <c r="C17">
        <v>0</v>
      </c>
      <c r="D17" t="s">
        <v>394</v>
      </c>
      <c r="E17" t="s">
        <v>395</v>
      </c>
      <c r="F17" t="s">
        <v>396</v>
      </c>
      <c r="G17" t="s">
        <v>397</v>
      </c>
      <c r="H17" t="s">
        <v>398</v>
      </c>
      <c r="I17" t="s">
        <v>399</v>
      </c>
      <c r="J17" t="s">
        <v>400</v>
      </c>
      <c r="K17">
        <v>1657479550.5999999</v>
      </c>
      <c r="L17">
        <f t="shared" ref="L17:L33" si="0">(M17)/1000</f>
        <v>7.3396026295666104E-3</v>
      </c>
      <c r="M17">
        <f t="shared" ref="M17:M33" si="1">1000*CW17*AK17*(CS17-CT17)/(100*CL17*(1000-AK17*CS17))</f>
        <v>7.3396026295666106</v>
      </c>
      <c r="N17">
        <f t="shared" ref="N17:N33" si="2">CW17*AK17*(CR17-CQ17*(1000-AK17*CT17)/(1000-AK17*CS17))/(100*CL17)</f>
        <v>27.011276948363928</v>
      </c>
      <c r="O17">
        <f t="shared" ref="O17:O33" si="3">CQ17 - IF(AK17&gt;1, N17*CL17*100/(AM17*DE17), 0)</f>
        <v>364.38299999999998</v>
      </c>
      <c r="P17">
        <f t="shared" ref="P17:P33" si="4">((V17-L17/2)*O17-N17)/(V17+L17/2)</f>
        <v>262.94996687242138</v>
      </c>
      <c r="Q17">
        <f t="shared" ref="Q17:Q33" si="5">P17*(CX17+CY17)/1000</f>
        <v>26.143594040566501</v>
      </c>
      <c r="R17">
        <f t="shared" ref="R17:R33" si="6">(CQ17 - IF(AK17&gt;1, N17*CL17*100/(AM17*DE17), 0))*(CX17+CY17)/1000</f>
        <v>36.228493734345001</v>
      </c>
      <c r="S17">
        <f t="shared" ref="S17:S33" si="7">2/((1/U17-1/T17)+SIGN(U17)*SQRT((1/U17-1/T17)*(1/U17-1/T17) + 4*CM17/((CM17+1)*(CM17+1))*(2*1/U17*1/T17-1/T17*1/T17)))</f>
        <v>0.49985547805739416</v>
      </c>
      <c r="T17">
        <f t="shared" ref="T17:T33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2.9165731136048603</v>
      </c>
      <c r="U17">
        <f t="shared" ref="U17:U33" si="9">L17*(1000-(1000*0.61365*EXP(17.502*Y17/(240.97+Y17))/(CX17+CY17)+CS17)/2)/(1000*0.61365*EXP(17.502*Y17/(240.97+Y17))/(CX17+CY17)-CS17)</f>
        <v>0.45668099244434451</v>
      </c>
      <c r="V17">
        <f t="shared" ref="V17:V33" si="10">1/((CM17+1)/(S17/1.6)+1/(T17/1.37)) + CM17/((CM17+1)/(S17/1.6) + CM17/(T17/1.37))</f>
        <v>0.28899327360279059</v>
      </c>
      <c r="W17">
        <f t="shared" ref="W17:W33" si="11">(CH17*CK17)</f>
        <v>289.53875933956897</v>
      </c>
      <c r="X17">
        <f t="shared" ref="X17:X33" si="12">(CZ17+(W17+2*0.95*0.0000000567*(((CZ17+$B$7)+273)^4-(CZ17+273)^4)-44100*L17)/(1.84*29.3*T17+8*0.95*0.0000000567*(CZ17+273)^3))</f>
        <v>27.50344836226467</v>
      </c>
      <c r="Y17">
        <f t="shared" ref="Y17:Y33" si="13">($C$7*DA17+$D$7*DB17+$E$7*X17)</f>
        <v>27.971699999999998</v>
      </c>
      <c r="Z17">
        <f t="shared" ref="Z17:Z33" si="14">0.61365*EXP(17.502*Y17/(240.97+Y17))</f>
        <v>3.7885834841901205</v>
      </c>
      <c r="AA17">
        <f t="shared" ref="AA17:AA33" si="15">(AB17/AC17*100)</f>
        <v>60.027027651363106</v>
      </c>
      <c r="AB17">
        <f t="shared" ref="AB17:AB33" si="16">CS17*(CX17+CY17)/1000</f>
        <v>2.2391128611719999</v>
      </c>
      <c r="AC17">
        <f t="shared" ref="AC17:AC33" si="17">0.61365*EXP(17.502*CZ17/(240.97+CZ17))</f>
        <v>3.7301744710345548</v>
      </c>
      <c r="AD17">
        <f t="shared" ref="AD17:AD33" si="18">(Z17-CS17*(CX17+CY17)/1000)</f>
        <v>1.5494706230181206</v>
      </c>
      <c r="AE17">
        <f t="shared" ref="AE17:AE33" si="19">(-L17*44100)</f>
        <v>-323.67647596388753</v>
      </c>
      <c r="AF17">
        <f t="shared" ref="AF17:AF33" si="20">2*29.3*T17*0.92*(CZ17-Y17)</f>
        <v>-41.856832718316738</v>
      </c>
      <c r="AG17">
        <f t="shared" ref="AG17:AG33" si="21">2*0.95*0.0000000567*(((CZ17+$B$7)+273)^4-(Y17+273)^4)</f>
        <v>-3.123240762706279</v>
      </c>
      <c r="AH17">
        <f t="shared" ref="AH17:AH33" si="22">W17+AG17+AE17+AF17</f>
        <v>-79.117790105341598</v>
      </c>
      <c r="AI17">
        <v>0</v>
      </c>
      <c r="AJ17">
        <v>0</v>
      </c>
      <c r="AK17">
        <f t="shared" ref="AK17:AK33" si="23">IF(AI17*$H$13&gt;=AM17,1,(AM17/(AM17-AI17*$H$13)))</f>
        <v>1</v>
      </c>
      <c r="AL17">
        <f t="shared" ref="AL17:AL33" si="24">(AK17-1)*100</f>
        <v>0</v>
      </c>
      <c r="AM17">
        <f t="shared" ref="AM17:AM33" si="25">MAX(0,($B$13+$C$13*DE17)/(1+$D$13*DE17)*CX17/(CZ17+273)*$E$13)</f>
        <v>52365.195874771416</v>
      </c>
      <c r="AN17" t="s">
        <v>401</v>
      </c>
      <c r="AO17">
        <v>10138.200000000001</v>
      </c>
      <c r="AP17">
        <v>991.13000000000011</v>
      </c>
      <c r="AQ17">
        <v>3656.87</v>
      </c>
      <c r="AR17">
        <f t="shared" ref="AR17:AR33" si="26">1-AP17/AQ17</f>
        <v>0.72896766907218469</v>
      </c>
      <c r="AS17">
        <v>-2.5326555040585359</v>
      </c>
      <c r="AT17" t="s">
        <v>402</v>
      </c>
      <c r="AU17">
        <v>10106.9</v>
      </c>
      <c r="AV17">
        <v>881.34384</v>
      </c>
      <c r="AW17">
        <v>1283.29</v>
      </c>
      <c r="AX17">
        <f t="shared" ref="AX17:AX33" si="27">1-AV17/AW17</f>
        <v>0.31321537610360872</v>
      </c>
      <c r="AY17">
        <v>0.5</v>
      </c>
      <c r="AZ17">
        <f t="shared" ref="AZ17:AZ33" si="28">CI17</f>
        <v>1513.0415996578074</v>
      </c>
      <c r="BA17">
        <f t="shared" ref="BA17:BA33" si="29">N17</f>
        <v>27.011276948363928</v>
      </c>
      <c r="BB17">
        <f t="shared" ref="BB17:BB33" si="30">AX17*AY17*AZ17</f>
        <v>236.95394684861296</v>
      </c>
      <c r="BC17">
        <f t="shared" ref="BC17:BC33" si="31">(BA17-AS17)/AZ17</f>
        <v>1.9526186496857841E-2</v>
      </c>
      <c r="BD17">
        <f t="shared" ref="BD17:BD33" si="32">(AQ17-AW17)/AW17</f>
        <v>1.8496053113481754</v>
      </c>
      <c r="BE17">
        <f t="shared" ref="BE17:BE33" si="33">AP17/(AR17+AP17/AW17)</f>
        <v>660.17992796952444</v>
      </c>
      <c r="BF17" t="s">
        <v>403</v>
      </c>
      <c r="BG17">
        <v>605.55999999999995</v>
      </c>
      <c r="BH17">
        <f t="shared" ref="BH17:BH33" si="34">IF(BG17&lt;&gt;0, BG17, BE17)</f>
        <v>605.55999999999995</v>
      </c>
      <c r="BI17">
        <f t="shared" ref="BI17:BI33" si="35">1-BH17/AW17</f>
        <v>0.52811913129534249</v>
      </c>
      <c r="BJ17">
        <f t="shared" ref="BJ17:BJ33" si="36">(AW17-AV17)/(AW17-BH17)</f>
        <v>0.59307712510881905</v>
      </c>
      <c r="BK17">
        <f t="shared" ref="BK17:BK33" si="37">(AQ17-AW17)/(AQ17-BH17)</f>
        <v>0.77788884118624457</v>
      </c>
      <c r="BL17">
        <f t="shared" ref="BL17:BL33" si="38">(AW17-AV17)/(AW17-AP17)</f>
        <v>1.3757740963855427</v>
      </c>
      <c r="BM17">
        <f t="shared" ref="BM17:BM33" si="39">(AQ17-AW17)/(AQ17-AP17)</f>
        <v>0.89040191466534624</v>
      </c>
      <c r="BN17">
        <f t="shared" ref="BN17:BN33" si="40">(BJ17*BH17/AV17)</f>
        <v>0.40749565332061144</v>
      </c>
      <c r="BO17">
        <f t="shared" ref="BO17:BO33" si="41">(1-BN17)</f>
        <v>0.59250434667938856</v>
      </c>
      <c r="BP17">
        <v>943</v>
      </c>
      <c r="BQ17">
        <v>300</v>
      </c>
      <c r="BR17">
        <v>300</v>
      </c>
      <c r="BS17">
        <v>300</v>
      </c>
      <c r="BT17">
        <v>10106.9</v>
      </c>
      <c r="BU17">
        <v>1202.24</v>
      </c>
      <c r="BV17">
        <v>-6.9089399999999997E-3</v>
      </c>
      <c r="BW17">
        <v>0.85</v>
      </c>
      <c r="BX17" t="s">
        <v>404</v>
      </c>
      <c r="BY17" t="s">
        <v>404</v>
      </c>
      <c r="BZ17" t="s">
        <v>404</v>
      </c>
      <c r="CA17" t="s">
        <v>404</v>
      </c>
      <c r="CB17" t="s">
        <v>404</v>
      </c>
      <c r="CC17" t="s">
        <v>404</v>
      </c>
      <c r="CD17" t="s">
        <v>404</v>
      </c>
      <c r="CE17" t="s">
        <v>404</v>
      </c>
      <c r="CF17" t="s">
        <v>404</v>
      </c>
      <c r="CG17" t="s">
        <v>404</v>
      </c>
      <c r="CH17">
        <f t="shared" ref="CH17:CH33" si="42">$B$11*DF17+$C$11*DG17+$F$11*DR17*(1-DU17)</f>
        <v>1799.83</v>
      </c>
      <c r="CI17">
        <f t="shared" ref="CI17:CI33" si="43">CH17*CJ17</f>
        <v>1513.0415996578074</v>
      </c>
      <c r="CJ17">
        <f t="shared" ref="CJ17:CJ33" si="44">($B$11*$D$9+$C$11*$D$9+$F$11*((EE17+DW17)/MAX(EE17+DW17+EF17, 0.1)*$I$9+EF17/MAX(EE17+DW17+EF17, 0.1)*$J$9))/($B$11+$C$11+$F$11)</f>
        <v>0.84065806196018933</v>
      </c>
      <c r="CK17">
        <f t="shared" ref="CK17:CK33" si="45">($B$11*$K$9+$C$11*$K$9+$F$11*((EE17+DW17)/MAX(EE17+DW17+EF17, 0.1)*$P$9+EF17/MAX(EE17+DW17+EF17, 0.1)*$Q$9))/($B$11+$C$11+$F$11)</f>
        <v>0.16087005958316564</v>
      </c>
      <c r="CL17">
        <v>6</v>
      </c>
      <c r="CM17">
        <v>0.5</v>
      </c>
      <c r="CN17" t="s">
        <v>405</v>
      </c>
      <c r="CO17">
        <v>2</v>
      </c>
      <c r="CP17">
        <v>1657479550.5999999</v>
      </c>
      <c r="CQ17">
        <v>364.38299999999998</v>
      </c>
      <c r="CR17">
        <v>400.00099999999998</v>
      </c>
      <c r="CS17">
        <v>22.520800000000001</v>
      </c>
      <c r="CT17">
        <v>13.912800000000001</v>
      </c>
      <c r="CU17">
        <v>365.93299999999999</v>
      </c>
      <c r="CV17">
        <v>22.3872</v>
      </c>
      <c r="CW17">
        <v>500.06799999999998</v>
      </c>
      <c r="CX17">
        <v>99.324200000000005</v>
      </c>
      <c r="CY17">
        <v>0.10001500000000001</v>
      </c>
      <c r="CZ17">
        <v>27.705500000000001</v>
      </c>
      <c r="DA17">
        <v>27.971699999999998</v>
      </c>
      <c r="DB17">
        <v>999.9</v>
      </c>
      <c r="DC17">
        <v>0</v>
      </c>
      <c r="DD17">
        <v>0</v>
      </c>
      <c r="DE17">
        <v>9993.75</v>
      </c>
      <c r="DF17">
        <v>0</v>
      </c>
      <c r="DG17">
        <v>1998.72</v>
      </c>
      <c r="DH17">
        <v>-35.618699999999997</v>
      </c>
      <c r="DI17">
        <v>372.77800000000002</v>
      </c>
      <c r="DJ17">
        <v>405.64499999999998</v>
      </c>
      <c r="DK17">
        <v>8.6079500000000007</v>
      </c>
      <c r="DL17">
        <v>400.00099999999998</v>
      </c>
      <c r="DM17">
        <v>13.912800000000001</v>
      </c>
      <c r="DN17">
        <v>2.2368600000000001</v>
      </c>
      <c r="DO17">
        <v>1.38188</v>
      </c>
      <c r="DP17">
        <v>19.2288</v>
      </c>
      <c r="DQ17">
        <v>11.7202</v>
      </c>
      <c r="DR17">
        <v>1799.83</v>
      </c>
      <c r="DS17">
        <v>0.97800299999999996</v>
      </c>
      <c r="DT17">
        <v>2.19974E-2</v>
      </c>
      <c r="DU17">
        <v>0</v>
      </c>
      <c r="DV17">
        <v>880.60299999999995</v>
      </c>
      <c r="DW17">
        <v>5.0005199999999999</v>
      </c>
      <c r="DX17">
        <v>16876.599999999999</v>
      </c>
      <c r="DY17">
        <v>16307.5</v>
      </c>
      <c r="DZ17">
        <v>49.125</v>
      </c>
      <c r="EA17">
        <v>51.375</v>
      </c>
      <c r="EB17">
        <v>50.561999999999998</v>
      </c>
      <c r="EC17">
        <v>50.125</v>
      </c>
      <c r="ED17">
        <v>50.811999999999998</v>
      </c>
      <c r="EE17">
        <v>1755.35</v>
      </c>
      <c r="EF17">
        <v>39.479999999999997</v>
      </c>
      <c r="EG17">
        <v>0</v>
      </c>
      <c r="EH17">
        <v>1657479550.2</v>
      </c>
      <c r="EI17">
        <v>0</v>
      </c>
      <c r="EJ17">
        <v>881.34384</v>
      </c>
      <c r="EK17">
        <v>-7.1728461448048186</v>
      </c>
      <c r="EL17">
        <v>-187.96923056625201</v>
      </c>
      <c r="EM17">
        <v>16897.671999999999</v>
      </c>
      <c r="EN17">
        <v>15</v>
      </c>
      <c r="EO17">
        <v>1657479460.5999999</v>
      </c>
      <c r="EP17" t="s">
        <v>406</v>
      </c>
      <c r="EQ17">
        <v>1657479456.0999999</v>
      </c>
      <c r="ER17">
        <v>1657479460.5999999</v>
      </c>
      <c r="ES17">
        <v>7</v>
      </c>
      <c r="ET17">
        <v>-0.11</v>
      </c>
      <c r="EU17">
        <v>7.0000000000000001E-3</v>
      </c>
      <c r="EV17">
        <v>-1.5389999999999999</v>
      </c>
      <c r="EW17">
        <v>-0.06</v>
      </c>
      <c r="EX17">
        <v>400</v>
      </c>
      <c r="EY17">
        <v>14</v>
      </c>
      <c r="EZ17">
        <v>0.06</v>
      </c>
      <c r="FA17">
        <v>0.01</v>
      </c>
      <c r="FB17">
        <v>-35.682951219512198</v>
      </c>
      <c r="FC17">
        <v>0.35832961672472308</v>
      </c>
      <c r="FD17">
        <v>6.0968428943028133E-2</v>
      </c>
      <c r="FE17">
        <v>1</v>
      </c>
      <c r="FF17">
        <v>8.6264075609756095</v>
      </c>
      <c r="FG17">
        <v>-9.1648850174213634E-2</v>
      </c>
      <c r="FH17">
        <v>9.6335827189255076E-3</v>
      </c>
      <c r="FI17">
        <v>1</v>
      </c>
      <c r="FJ17">
        <v>2</v>
      </c>
      <c r="FK17">
        <v>2</v>
      </c>
      <c r="FL17" t="s">
        <v>407</v>
      </c>
      <c r="FM17">
        <v>2.8920499999999998</v>
      </c>
      <c r="FN17">
        <v>2.8211499999999998</v>
      </c>
      <c r="FO17">
        <v>8.1900299999999995E-2</v>
      </c>
      <c r="FP17">
        <v>8.8187399999999999E-2</v>
      </c>
      <c r="FQ17">
        <v>0.110445</v>
      </c>
      <c r="FR17">
        <v>7.8941499999999998E-2</v>
      </c>
      <c r="FS17">
        <v>28432.400000000001</v>
      </c>
      <c r="FT17">
        <v>26691.5</v>
      </c>
      <c r="FU17">
        <v>28481.4</v>
      </c>
      <c r="FV17">
        <v>27472.3</v>
      </c>
      <c r="FW17">
        <v>35818.1</v>
      </c>
      <c r="FX17">
        <v>35348.9</v>
      </c>
      <c r="FY17">
        <v>41996.3</v>
      </c>
      <c r="FZ17">
        <v>39764.800000000003</v>
      </c>
      <c r="GA17">
        <v>2.0238700000000001</v>
      </c>
      <c r="GB17">
        <v>1.77912</v>
      </c>
      <c r="GC17">
        <v>4.5075999999999996E-3</v>
      </c>
      <c r="GD17">
        <v>0</v>
      </c>
      <c r="GE17">
        <v>27.898099999999999</v>
      </c>
      <c r="GF17">
        <v>999.9</v>
      </c>
      <c r="GG17">
        <v>44.3</v>
      </c>
      <c r="GH17">
        <v>39.299999999999997</v>
      </c>
      <c r="GI17">
        <v>31.8476</v>
      </c>
      <c r="GJ17">
        <v>62.942100000000003</v>
      </c>
      <c r="GK17">
        <v>27.892600000000002</v>
      </c>
      <c r="GL17">
        <v>1</v>
      </c>
      <c r="GM17">
        <v>0.62609499999999996</v>
      </c>
      <c r="GN17">
        <v>5.1874700000000002</v>
      </c>
      <c r="GO17">
        <v>20.1648</v>
      </c>
      <c r="GP17">
        <v>5.2081600000000003</v>
      </c>
      <c r="GQ17">
        <v>11.992000000000001</v>
      </c>
      <c r="GR17">
        <v>4.9886999999999997</v>
      </c>
      <c r="GS17">
        <v>3.29033</v>
      </c>
      <c r="GT17">
        <v>2197.6</v>
      </c>
      <c r="GU17">
        <v>9999</v>
      </c>
      <c r="GV17">
        <v>8987.7999999999993</v>
      </c>
      <c r="GW17">
        <v>63.6</v>
      </c>
      <c r="GX17">
        <v>1.86446</v>
      </c>
      <c r="GY17">
        <v>1.8645</v>
      </c>
      <c r="GZ17">
        <v>1.86084</v>
      </c>
      <c r="HA17">
        <v>1.86209</v>
      </c>
      <c r="HB17">
        <v>1.86178</v>
      </c>
      <c r="HC17">
        <v>1.85762</v>
      </c>
      <c r="HD17">
        <v>1.8608100000000001</v>
      </c>
      <c r="HE17">
        <v>1.86361</v>
      </c>
      <c r="HF17">
        <v>0</v>
      </c>
      <c r="HG17">
        <v>0</v>
      </c>
      <c r="HH17">
        <v>0</v>
      </c>
      <c r="HI17">
        <v>0</v>
      </c>
      <c r="HJ17" t="s">
        <v>408</v>
      </c>
      <c r="HK17" t="s">
        <v>409</v>
      </c>
      <c r="HL17" t="s">
        <v>410</v>
      </c>
      <c r="HM17" t="s">
        <v>410</v>
      </c>
      <c r="HN17" t="s">
        <v>410</v>
      </c>
      <c r="HO17" t="s">
        <v>410</v>
      </c>
      <c r="HP17">
        <v>0</v>
      </c>
      <c r="HQ17">
        <v>100</v>
      </c>
      <c r="HR17">
        <v>100</v>
      </c>
      <c r="HS17">
        <v>-1.55</v>
      </c>
      <c r="HT17">
        <v>0.1336</v>
      </c>
      <c r="HU17">
        <v>-1.828778227426066</v>
      </c>
      <c r="HV17">
        <v>1.239808642223445E-3</v>
      </c>
      <c r="HW17">
        <v>-1.4970110245969971E-6</v>
      </c>
      <c r="HX17">
        <v>5.1465685573841773E-10</v>
      </c>
      <c r="HY17">
        <v>-0.11490287842180499</v>
      </c>
      <c r="HZ17">
        <v>-1.504106212652615E-2</v>
      </c>
      <c r="IA17">
        <v>1.735219391611595E-3</v>
      </c>
      <c r="IB17">
        <v>-2.535611455964381E-5</v>
      </c>
      <c r="IC17">
        <v>2</v>
      </c>
      <c r="ID17">
        <v>2081</v>
      </c>
      <c r="IE17">
        <v>0</v>
      </c>
      <c r="IF17">
        <v>23</v>
      </c>
      <c r="IG17">
        <v>1.6</v>
      </c>
      <c r="IH17">
        <v>1.5</v>
      </c>
      <c r="II17">
        <v>1.01074</v>
      </c>
      <c r="IJ17">
        <v>2.4047900000000002</v>
      </c>
      <c r="IK17">
        <v>1.54297</v>
      </c>
      <c r="IL17">
        <v>2.31934</v>
      </c>
      <c r="IM17">
        <v>1.5466299999999999</v>
      </c>
      <c r="IN17">
        <v>2.3938000000000001</v>
      </c>
      <c r="IO17">
        <v>42.697400000000002</v>
      </c>
      <c r="IP17">
        <v>23.991199999999999</v>
      </c>
      <c r="IQ17">
        <v>18</v>
      </c>
      <c r="IR17">
        <v>513.43499999999995</v>
      </c>
      <c r="IS17">
        <v>462.19299999999998</v>
      </c>
      <c r="IT17">
        <v>21.308700000000002</v>
      </c>
      <c r="IU17">
        <v>34.7577</v>
      </c>
      <c r="IV17">
        <v>29.999400000000001</v>
      </c>
      <c r="IW17">
        <v>34.685200000000002</v>
      </c>
      <c r="IX17">
        <v>34.674500000000002</v>
      </c>
      <c r="IY17">
        <v>20.3673</v>
      </c>
      <c r="IZ17">
        <v>59.883499999999998</v>
      </c>
      <c r="JA17">
        <v>0</v>
      </c>
      <c r="JB17">
        <v>21.319900000000001</v>
      </c>
      <c r="JC17">
        <v>400</v>
      </c>
      <c r="JD17">
        <v>13.966200000000001</v>
      </c>
      <c r="JE17">
        <v>99.413600000000002</v>
      </c>
      <c r="JF17">
        <v>98.380700000000004</v>
      </c>
    </row>
    <row r="18" spans="1:266" x14ac:dyDescent="0.25">
      <c r="A18">
        <v>2</v>
      </c>
      <c r="B18">
        <v>1657479694.5999999</v>
      </c>
      <c r="C18">
        <v>144</v>
      </c>
      <c r="D18" t="s">
        <v>411</v>
      </c>
      <c r="E18" t="s">
        <v>412</v>
      </c>
      <c r="F18" t="s">
        <v>396</v>
      </c>
      <c r="G18" t="s">
        <v>397</v>
      </c>
      <c r="H18" t="s">
        <v>398</v>
      </c>
      <c r="I18" t="s">
        <v>399</v>
      </c>
      <c r="J18" t="s">
        <v>400</v>
      </c>
      <c r="K18">
        <v>1657479694.5999999</v>
      </c>
      <c r="L18">
        <f t="shared" si="0"/>
        <v>6.8149243104538883E-3</v>
      </c>
      <c r="M18">
        <f t="shared" si="1"/>
        <v>6.8149243104538879</v>
      </c>
      <c r="N18">
        <f t="shared" si="2"/>
        <v>19.6145518249803</v>
      </c>
      <c r="O18">
        <f t="shared" si="3"/>
        <v>274.23399999999998</v>
      </c>
      <c r="P18">
        <f t="shared" si="4"/>
        <v>194.74429320894222</v>
      </c>
      <c r="Q18">
        <f t="shared" si="5"/>
        <v>19.362663818322968</v>
      </c>
      <c r="R18">
        <f t="shared" si="6"/>
        <v>27.266014639293996</v>
      </c>
      <c r="S18">
        <f t="shared" si="7"/>
        <v>0.45874989031849045</v>
      </c>
      <c r="T18">
        <f t="shared" si="8"/>
        <v>2.9158377051137343</v>
      </c>
      <c r="U18">
        <f t="shared" si="9"/>
        <v>0.42209726990384738</v>
      </c>
      <c r="V18">
        <f t="shared" si="10"/>
        <v>0.26685942705098809</v>
      </c>
      <c r="W18">
        <f t="shared" si="11"/>
        <v>289.57024133930418</v>
      </c>
      <c r="X18">
        <f t="shared" si="12"/>
        <v>27.549864619998797</v>
      </c>
      <c r="Y18">
        <f t="shared" si="13"/>
        <v>27.988099999999999</v>
      </c>
      <c r="Z18">
        <f t="shared" si="14"/>
        <v>3.7922078852370853</v>
      </c>
      <c r="AA18">
        <f t="shared" si="15"/>
        <v>60.251277141263216</v>
      </c>
      <c r="AB18">
        <f t="shared" si="16"/>
        <v>2.2355956561350001</v>
      </c>
      <c r="AC18">
        <f t="shared" si="17"/>
        <v>3.7104535575129707</v>
      </c>
      <c r="AD18">
        <f t="shared" si="18"/>
        <v>1.5566122291020852</v>
      </c>
      <c r="AE18">
        <f t="shared" si="19"/>
        <v>-300.53816209101649</v>
      </c>
      <c r="AF18">
        <f t="shared" si="20"/>
        <v>-58.682253192275681</v>
      </c>
      <c r="AG18">
        <f t="shared" si="21"/>
        <v>-4.3781897973178108</v>
      </c>
      <c r="AH18">
        <f t="shared" si="22"/>
        <v>-74.02836374130581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52359.917922043234</v>
      </c>
      <c r="AN18" t="s">
        <v>401</v>
      </c>
      <c r="AO18">
        <v>10138.200000000001</v>
      </c>
      <c r="AP18">
        <v>991.13000000000011</v>
      </c>
      <c r="AQ18">
        <v>3656.87</v>
      </c>
      <c r="AR18">
        <f t="shared" si="26"/>
        <v>0.72896766907218469</v>
      </c>
      <c r="AS18">
        <v>-2.5326555040585359</v>
      </c>
      <c r="AT18" t="s">
        <v>413</v>
      </c>
      <c r="AU18">
        <v>10104.700000000001</v>
      </c>
      <c r="AV18">
        <v>805.97746153846151</v>
      </c>
      <c r="AW18">
        <v>1141.69</v>
      </c>
      <c r="AX18">
        <f t="shared" si="27"/>
        <v>0.29404876845863459</v>
      </c>
      <c r="AY18">
        <v>0.5</v>
      </c>
      <c r="AZ18">
        <f t="shared" si="28"/>
        <v>1513.2017996576706</v>
      </c>
      <c r="BA18">
        <f t="shared" si="29"/>
        <v>19.6145518249803</v>
      </c>
      <c r="BB18">
        <f t="shared" si="30"/>
        <v>222.47756280936377</v>
      </c>
      <c r="BC18">
        <f t="shared" si="31"/>
        <v>1.4635990608819765E-2</v>
      </c>
      <c r="BD18">
        <f t="shared" si="32"/>
        <v>2.2030323467841533</v>
      </c>
      <c r="BE18">
        <f t="shared" si="33"/>
        <v>620.58377622874809</v>
      </c>
      <c r="BF18" t="s">
        <v>414</v>
      </c>
      <c r="BG18">
        <v>583.78</v>
      </c>
      <c r="BH18">
        <f t="shared" si="34"/>
        <v>583.78</v>
      </c>
      <c r="BI18">
        <f t="shared" si="35"/>
        <v>0.48867030454852023</v>
      </c>
      <c r="BJ18">
        <f t="shared" si="36"/>
        <v>0.60173242720427755</v>
      </c>
      <c r="BK18">
        <f t="shared" si="37"/>
        <v>0.81845308793429405</v>
      </c>
      <c r="BL18">
        <f t="shared" si="38"/>
        <v>2.2297591555628231</v>
      </c>
      <c r="BM18">
        <f t="shared" si="39"/>
        <v>0.94352037332973204</v>
      </c>
      <c r="BN18">
        <f t="shared" si="40"/>
        <v>0.43584265456106674</v>
      </c>
      <c r="BO18">
        <f t="shared" si="41"/>
        <v>0.56415734543893326</v>
      </c>
      <c r="BP18">
        <v>945</v>
      </c>
      <c r="BQ18">
        <v>300</v>
      </c>
      <c r="BR18">
        <v>300</v>
      </c>
      <c r="BS18">
        <v>300</v>
      </c>
      <c r="BT18">
        <v>10104.700000000001</v>
      </c>
      <c r="BU18">
        <v>1072.3499999999999</v>
      </c>
      <c r="BV18">
        <v>-6.9075600000000001E-3</v>
      </c>
      <c r="BW18">
        <v>-0.1</v>
      </c>
      <c r="BX18" t="s">
        <v>404</v>
      </c>
      <c r="BY18" t="s">
        <v>404</v>
      </c>
      <c r="BZ18" t="s">
        <v>404</v>
      </c>
      <c r="CA18" t="s">
        <v>404</v>
      </c>
      <c r="CB18" t="s">
        <v>404</v>
      </c>
      <c r="CC18" t="s">
        <v>404</v>
      </c>
      <c r="CD18" t="s">
        <v>404</v>
      </c>
      <c r="CE18" t="s">
        <v>404</v>
      </c>
      <c r="CF18" t="s">
        <v>404</v>
      </c>
      <c r="CG18" t="s">
        <v>404</v>
      </c>
      <c r="CH18">
        <f t="shared" si="42"/>
        <v>1800.02</v>
      </c>
      <c r="CI18">
        <f t="shared" si="43"/>
        <v>1513.2017996576706</v>
      </c>
      <c r="CJ18">
        <f t="shared" si="44"/>
        <v>0.84065832582841893</v>
      </c>
      <c r="CK18">
        <f t="shared" si="45"/>
        <v>0.16087056884884846</v>
      </c>
      <c r="CL18">
        <v>6</v>
      </c>
      <c r="CM18">
        <v>0.5</v>
      </c>
      <c r="CN18" t="s">
        <v>405</v>
      </c>
      <c r="CO18">
        <v>2</v>
      </c>
      <c r="CP18">
        <v>1657479694.5999999</v>
      </c>
      <c r="CQ18">
        <v>274.23399999999998</v>
      </c>
      <c r="CR18">
        <v>300.005</v>
      </c>
      <c r="CS18">
        <v>22.484999999999999</v>
      </c>
      <c r="CT18">
        <v>14.4938</v>
      </c>
      <c r="CU18">
        <v>275.45600000000002</v>
      </c>
      <c r="CV18">
        <v>22.354600000000001</v>
      </c>
      <c r="CW18">
        <v>500.17700000000002</v>
      </c>
      <c r="CX18">
        <v>99.325900000000004</v>
      </c>
      <c r="CY18">
        <v>0.100191</v>
      </c>
      <c r="CZ18">
        <v>27.614799999999999</v>
      </c>
      <c r="DA18">
        <v>27.988099999999999</v>
      </c>
      <c r="DB18">
        <v>999.9</v>
      </c>
      <c r="DC18">
        <v>0</v>
      </c>
      <c r="DD18">
        <v>0</v>
      </c>
      <c r="DE18">
        <v>9989.3799999999992</v>
      </c>
      <c r="DF18">
        <v>0</v>
      </c>
      <c r="DG18">
        <v>2044.53</v>
      </c>
      <c r="DH18">
        <v>-25.770600000000002</v>
      </c>
      <c r="DI18">
        <v>280.54199999999997</v>
      </c>
      <c r="DJ18">
        <v>304.41699999999997</v>
      </c>
      <c r="DK18">
        <v>7.9912299999999998</v>
      </c>
      <c r="DL18">
        <v>300.005</v>
      </c>
      <c r="DM18">
        <v>14.4938</v>
      </c>
      <c r="DN18">
        <v>2.2333500000000002</v>
      </c>
      <c r="DO18">
        <v>1.4396100000000001</v>
      </c>
      <c r="DP18">
        <v>19.203499999999998</v>
      </c>
      <c r="DQ18">
        <v>12.3414</v>
      </c>
      <c r="DR18">
        <v>1800.02</v>
      </c>
      <c r="DS18">
        <v>0.977993</v>
      </c>
      <c r="DT18">
        <v>2.2007200000000001E-2</v>
      </c>
      <c r="DU18">
        <v>0</v>
      </c>
      <c r="DV18">
        <v>805.16200000000003</v>
      </c>
      <c r="DW18">
        <v>5.0005199999999999</v>
      </c>
      <c r="DX18">
        <v>15485.7</v>
      </c>
      <c r="DY18">
        <v>16309.1</v>
      </c>
      <c r="DZ18">
        <v>49.25</v>
      </c>
      <c r="EA18">
        <v>51.561999999999998</v>
      </c>
      <c r="EB18">
        <v>50.625</v>
      </c>
      <c r="EC18">
        <v>50.375</v>
      </c>
      <c r="ED18">
        <v>50.875</v>
      </c>
      <c r="EE18">
        <v>1755.52</v>
      </c>
      <c r="EF18">
        <v>39.5</v>
      </c>
      <c r="EG18">
        <v>0</v>
      </c>
      <c r="EH18">
        <v>143.79999995231631</v>
      </c>
      <c r="EI18">
        <v>0</v>
      </c>
      <c r="EJ18">
        <v>805.97746153846151</v>
      </c>
      <c r="EK18">
        <v>-4.7124786320893302</v>
      </c>
      <c r="EL18">
        <v>-94.854700880857251</v>
      </c>
      <c r="EM18">
        <v>15496.49615384615</v>
      </c>
      <c r="EN18">
        <v>15</v>
      </c>
      <c r="EO18">
        <v>1657479628.5999999</v>
      </c>
      <c r="EP18" t="s">
        <v>415</v>
      </c>
      <c r="EQ18">
        <v>1657479625.0999999</v>
      </c>
      <c r="ER18">
        <v>1657479628.5999999</v>
      </c>
      <c r="ES18">
        <v>8</v>
      </c>
      <c r="ET18">
        <v>0.36899999999999999</v>
      </c>
      <c r="EU18">
        <v>-2E-3</v>
      </c>
      <c r="EV18">
        <v>-1.208</v>
      </c>
      <c r="EW18">
        <v>-5.6000000000000001E-2</v>
      </c>
      <c r="EX18">
        <v>300</v>
      </c>
      <c r="EY18">
        <v>14</v>
      </c>
      <c r="EZ18">
        <v>7.0000000000000007E-2</v>
      </c>
      <c r="FA18">
        <v>0.01</v>
      </c>
      <c r="FB18">
        <v>-25.80450731707317</v>
      </c>
      <c r="FC18">
        <v>0.2029463414633883</v>
      </c>
      <c r="FD18">
        <v>6.7195094152533011E-2</v>
      </c>
      <c r="FE18">
        <v>1</v>
      </c>
      <c r="FF18">
        <v>7.9833690243902451</v>
      </c>
      <c r="FG18">
        <v>-9.7729547038322484E-2</v>
      </c>
      <c r="FH18">
        <v>1.4615567845226871E-2</v>
      </c>
      <c r="FI18">
        <v>1</v>
      </c>
      <c r="FJ18">
        <v>2</v>
      </c>
      <c r="FK18">
        <v>2</v>
      </c>
      <c r="FL18" t="s">
        <v>407</v>
      </c>
      <c r="FM18">
        <v>2.8925299999999998</v>
      </c>
      <c r="FN18">
        <v>2.8212999999999999</v>
      </c>
      <c r="FO18">
        <v>6.5101800000000001E-2</v>
      </c>
      <c r="FP18">
        <v>7.0229600000000003E-2</v>
      </c>
      <c r="FQ18">
        <v>0.11035499999999999</v>
      </c>
      <c r="FR18">
        <v>8.1348400000000001E-2</v>
      </c>
      <c r="FS18">
        <v>28955.7</v>
      </c>
      <c r="FT18">
        <v>27222.7</v>
      </c>
      <c r="FU18">
        <v>28484.400000000001</v>
      </c>
      <c r="FV18">
        <v>27477.7</v>
      </c>
      <c r="FW18">
        <v>35825</v>
      </c>
      <c r="FX18">
        <v>35262.800000000003</v>
      </c>
      <c r="FY18">
        <v>42000.800000000003</v>
      </c>
      <c r="FZ18">
        <v>39772.5</v>
      </c>
      <c r="GA18">
        <v>2.0240800000000001</v>
      </c>
      <c r="GB18">
        <v>1.7805</v>
      </c>
      <c r="GC18">
        <v>9.3132300000000005E-3</v>
      </c>
      <c r="GD18">
        <v>0</v>
      </c>
      <c r="GE18">
        <v>27.835999999999999</v>
      </c>
      <c r="GF18">
        <v>999.9</v>
      </c>
      <c r="GG18">
        <v>44.1</v>
      </c>
      <c r="GH18">
        <v>39.299999999999997</v>
      </c>
      <c r="GI18">
        <v>31.707100000000001</v>
      </c>
      <c r="GJ18">
        <v>62.822099999999999</v>
      </c>
      <c r="GK18">
        <v>27.8766</v>
      </c>
      <c r="GL18">
        <v>1</v>
      </c>
      <c r="GM18">
        <v>0.61326199999999997</v>
      </c>
      <c r="GN18">
        <v>4.70059</v>
      </c>
      <c r="GO18">
        <v>20.1812</v>
      </c>
      <c r="GP18">
        <v>5.2144399999999997</v>
      </c>
      <c r="GQ18">
        <v>11.992000000000001</v>
      </c>
      <c r="GR18">
        <v>4.9897499999999999</v>
      </c>
      <c r="GS18">
        <v>3.2909999999999999</v>
      </c>
      <c r="GT18">
        <v>2200.5</v>
      </c>
      <c r="GU18">
        <v>9999</v>
      </c>
      <c r="GV18">
        <v>8987.7999999999993</v>
      </c>
      <c r="GW18">
        <v>63.7</v>
      </c>
      <c r="GX18">
        <v>1.8644000000000001</v>
      </c>
      <c r="GY18">
        <v>1.8644700000000001</v>
      </c>
      <c r="GZ18">
        <v>1.8608199999999999</v>
      </c>
      <c r="HA18">
        <v>1.8620399999999999</v>
      </c>
      <c r="HB18">
        <v>1.86172</v>
      </c>
      <c r="HC18">
        <v>1.8575999999999999</v>
      </c>
      <c r="HD18">
        <v>1.8607800000000001</v>
      </c>
      <c r="HE18">
        <v>1.8635600000000001</v>
      </c>
      <c r="HF18">
        <v>0</v>
      </c>
      <c r="HG18">
        <v>0</v>
      </c>
      <c r="HH18">
        <v>0</v>
      </c>
      <c r="HI18">
        <v>0</v>
      </c>
      <c r="HJ18" t="s">
        <v>408</v>
      </c>
      <c r="HK18" t="s">
        <v>409</v>
      </c>
      <c r="HL18" t="s">
        <v>410</v>
      </c>
      <c r="HM18" t="s">
        <v>410</v>
      </c>
      <c r="HN18" t="s">
        <v>410</v>
      </c>
      <c r="HO18" t="s">
        <v>410</v>
      </c>
      <c r="HP18">
        <v>0</v>
      </c>
      <c r="HQ18">
        <v>100</v>
      </c>
      <c r="HR18">
        <v>100</v>
      </c>
      <c r="HS18">
        <v>-1.222</v>
      </c>
      <c r="HT18">
        <v>0.13039999999999999</v>
      </c>
      <c r="HU18">
        <v>-1.460196525871954</v>
      </c>
      <c r="HV18">
        <v>1.239808642223445E-3</v>
      </c>
      <c r="HW18">
        <v>-1.4970110245969971E-6</v>
      </c>
      <c r="HX18">
        <v>5.1465685573841773E-10</v>
      </c>
      <c r="HY18">
        <v>-0.1172354674964583</v>
      </c>
      <c r="HZ18">
        <v>-1.504106212652615E-2</v>
      </c>
      <c r="IA18">
        <v>1.735219391611595E-3</v>
      </c>
      <c r="IB18">
        <v>-2.535611455964381E-5</v>
      </c>
      <c r="IC18">
        <v>2</v>
      </c>
      <c r="ID18">
        <v>2081</v>
      </c>
      <c r="IE18">
        <v>0</v>
      </c>
      <c r="IF18">
        <v>23</v>
      </c>
      <c r="IG18">
        <v>1.2</v>
      </c>
      <c r="IH18">
        <v>1.1000000000000001</v>
      </c>
      <c r="II18">
        <v>0.80200199999999999</v>
      </c>
      <c r="IJ18">
        <v>2.4060100000000002</v>
      </c>
      <c r="IK18">
        <v>1.54297</v>
      </c>
      <c r="IL18">
        <v>2.31934</v>
      </c>
      <c r="IM18">
        <v>1.5466299999999999</v>
      </c>
      <c r="IN18">
        <v>2.3803700000000001</v>
      </c>
      <c r="IO18">
        <v>42.6706</v>
      </c>
      <c r="IP18">
        <v>24.008700000000001</v>
      </c>
      <c r="IQ18">
        <v>18</v>
      </c>
      <c r="IR18">
        <v>512.89800000000002</v>
      </c>
      <c r="IS18">
        <v>462.524</v>
      </c>
      <c r="IT18">
        <v>21.211600000000001</v>
      </c>
      <c r="IU18">
        <v>34.651600000000002</v>
      </c>
      <c r="IV18">
        <v>29.997800000000002</v>
      </c>
      <c r="IW18">
        <v>34.601999999999997</v>
      </c>
      <c r="IX18">
        <v>34.592799999999997</v>
      </c>
      <c r="IY18">
        <v>16.172999999999998</v>
      </c>
      <c r="IZ18">
        <v>58.453499999999998</v>
      </c>
      <c r="JA18">
        <v>0</v>
      </c>
      <c r="JB18">
        <v>21.2117</v>
      </c>
      <c r="JC18">
        <v>300</v>
      </c>
      <c r="JD18">
        <v>14.424899999999999</v>
      </c>
      <c r="JE18">
        <v>99.424300000000002</v>
      </c>
      <c r="JF18">
        <v>98.399799999999999</v>
      </c>
    </row>
    <row r="19" spans="1:266" x14ac:dyDescent="0.25">
      <c r="A19">
        <v>3</v>
      </c>
      <c r="B19">
        <v>1657479883.0999999</v>
      </c>
      <c r="C19">
        <v>332.5</v>
      </c>
      <c r="D19" t="s">
        <v>416</v>
      </c>
      <c r="E19" t="s">
        <v>417</v>
      </c>
      <c r="F19" t="s">
        <v>396</v>
      </c>
      <c r="G19" t="s">
        <v>397</v>
      </c>
      <c r="H19" t="s">
        <v>398</v>
      </c>
      <c r="I19" t="s">
        <v>399</v>
      </c>
      <c r="J19" t="s">
        <v>400</v>
      </c>
      <c r="K19">
        <v>1657479883.0999999</v>
      </c>
      <c r="L19">
        <f t="shared" si="0"/>
        <v>6.2960102747659204E-3</v>
      </c>
      <c r="M19">
        <f t="shared" si="1"/>
        <v>6.2960102747659201</v>
      </c>
      <c r="N19">
        <f t="shared" si="2"/>
        <v>11.533768133911657</v>
      </c>
      <c r="O19">
        <f t="shared" si="3"/>
        <v>184.733</v>
      </c>
      <c r="P19">
        <f t="shared" si="4"/>
        <v>132.64878801476306</v>
      </c>
      <c r="Q19">
        <f t="shared" si="5"/>
        <v>13.189012847498233</v>
      </c>
      <c r="R19">
        <f t="shared" si="6"/>
        <v>18.367645470576999</v>
      </c>
      <c r="S19">
        <f t="shared" si="7"/>
        <v>0.41066839007637596</v>
      </c>
      <c r="T19">
        <f t="shared" si="8"/>
        <v>2.915648695619288</v>
      </c>
      <c r="U19">
        <f t="shared" si="9"/>
        <v>0.3810286034650836</v>
      </c>
      <c r="V19">
        <f t="shared" si="10"/>
        <v>0.24062738314340448</v>
      </c>
      <c r="W19">
        <f t="shared" si="11"/>
        <v>289.60535333938492</v>
      </c>
      <c r="X19">
        <f t="shared" si="12"/>
        <v>27.615665150394339</v>
      </c>
      <c r="Y19">
        <f t="shared" si="13"/>
        <v>28.037400000000002</v>
      </c>
      <c r="Z19">
        <f t="shared" si="14"/>
        <v>3.8031214099000112</v>
      </c>
      <c r="AA19">
        <f t="shared" si="15"/>
        <v>59.802125831275788</v>
      </c>
      <c r="AB19">
        <f t="shared" si="16"/>
        <v>2.2098783187871001</v>
      </c>
      <c r="AC19">
        <f t="shared" si="17"/>
        <v>3.6953173287217167</v>
      </c>
      <c r="AD19">
        <f t="shared" si="18"/>
        <v>1.5932430911129112</v>
      </c>
      <c r="AE19">
        <f t="shared" si="19"/>
        <v>-277.65405311717711</v>
      </c>
      <c r="AF19">
        <f t="shared" si="20"/>
        <v>-77.415312845527353</v>
      </c>
      <c r="AG19">
        <f t="shared" si="21"/>
        <v>-5.7756163803357135</v>
      </c>
      <c r="AH19">
        <f t="shared" si="22"/>
        <v>-71.239629003655239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52366.706939515934</v>
      </c>
      <c r="AN19" t="s">
        <v>401</v>
      </c>
      <c r="AO19">
        <v>10138.200000000001</v>
      </c>
      <c r="AP19">
        <v>991.13000000000011</v>
      </c>
      <c r="AQ19">
        <v>3656.87</v>
      </c>
      <c r="AR19">
        <f t="shared" si="26"/>
        <v>0.72896766907218469</v>
      </c>
      <c r="AS19">
        <v>-2.5326555040585359</v>
      </c>
      <c r="AT19" t="s">
        <v>418</v>
      </c>
      <c r="AU19">
        <v>10102.299999999999</v>
      </c>
      <c r="AV19">
        <v>752.98603999999989</v>
      </c>
      <c r="AW19">
        <v>1016.43</v>
      </c>
      <c r="AX19">
        <f t="shared" si="27"/>
        <v>0.25918554155229589</v>
      </c>
      <c r="AY19">
        <v>0.5</v>
      </c>
      <c r="AZ19">
        <f t="shared" si="28"/>
        <v>1513.3865996577122</v>
      </c>
      <c r="BA19">
        <f t="shared" si="29"/>
        <v>11.533768133911657</v>
      </c>
      <c r="BB19">
        <f t="shared" si="30"/>
        <v>196.12396270513588</v>
      </c>
      <c r="BC19">
        <f t="shared" si="31"/>
        <v>9.2946664395942482E-3</v>
      </c>
      <c r="BD19">
        <f t="shared" si="32"/>
        <v>2.5977588225455763</v>
      </c>
      <c r="BE19">
        <f t="shared" si="33"/>
        <v>581.62290545666792</v>
      </c>
      <c r="BF19" t="s">
        <v>419</v>
      </c>
      <c r="BG19">
        <v>565.49</v>
      </c>
      <c r="BH19">
        <f t="shared" si="34"/>
        <v>565.49</v>
      </c>
      <c r="BI19">
        <f t="shared" si="35"/>
        <v>0.44365081707545029</v>
      </c>
      <c r="BJ19">
        <f t="shared" si="36"/>
        <v>0.58421067104271096</v>
      </c>
      <c r="BK19">
        <f t="shared" si="37"/>
        <v>0.85412987080203662</v>
      </c>
      <c r="BL19">
        <f t="shared" si="38"/>
        <v>10.412804743083072</v>
      </c>
      <c r="BM19">
        <f t="shared" si="39"/>
        <v>0.99050920194767689</v>
      </c>
      <c r="BN19">
        <f t="shared" si="40"/>
        <v>0.43874026186188347</v>
      </c>
      <c r="BO19">
        <f t="shared" si="41"/>
        <v>0.56125973813811658</v>
      </c>
      <c r="BP19">
        <v>947</v>
      </c>
      <c r="BQ19">
        <v>300</v>
      </c>
      <c r="BR19">
        <v>300</v>
      </c>
      <c r="BS19">
        <v>300</v>
      </c>
      <c r="BT19">
        <v>10102.299999999999</v>
      </c>
      <c r="BU19">
        <v>963.74</v>
      </c>
      <c r="BV19">
        <v>-6.9057399999999996E-3</v>
      </c>
      <c r="BW19">
        <v>7.0000000000000007E-2</v>
      </c>
      <c r="BX19" t="s">
        <v>404</v>
      </c>
      <c r="BY19" t="s">
        <v>404</v>
      </c>
      <c r="BZ19" t="s">
        <v>404</v>
      </c>
      <c r="CA19" t="s">
        <v>404</v>
      </c>
      <c r="CB19" t="s">
        <v>404</v>
      </c>
      <c r="CC19" t="s">
        <v>404</v>
      </c>
      <c r="CD19" t="s">
        <v>404</v>
      </c>
      <c r="CE19" t="s">
        <v>404</v>
      </c>
      <c r="CF19" t="s">
        <v>404</v>
      </c>
      <c r="CG19" t="s">
        <v>404</v>
      </c>
      <c r="CH19">
        <f t="shared" si="42"/>
        <v>1800.24</v>
      </c>
      <c r="CI19">
        <f t="shared" si="43"/>
        <v>1513.3865996577122</v>
      </c>
      <c r="CJ19">
        <f t="shared" si="44"/>
        <v>0.84065824537712319</v>
      </c>
      <c r="CK19">
        <f t="shared" si="45"/>
        <v>0.1608704135778479</v>
      </c>
      <c r="CL19">
        <v>6</v>
      </c>
      <c r="CM19">
        <v>0.5</v>
      </c>
      <c r="CN19" t="s">
        <v>405</v>
      </c>
      <c r="CO19">
        <v>2</v>
      </c>
      <c r="CP19">
        <v>1657479883.0999999</v>
      </c>
      <c r="CQ19">
        <v>184.733</v>
      </c>
      <c r="CR19">
        <v>199.96799999999999</v>
      </c>
      <c r="CS19">
        <v>22.225899999999999</v>
      </c>
      <c r="CT19">
        <v>14.8392</v>
      </c>
      <c r="CU19">
        <v>185.86199999999999</v>
      </c>
      <c r="CV19">
        <v>22.104399999999998</v>
      </c>
      <c r="CW19">
        <v>500.04</v>
      </c>
      <c r="CX19">
        <v>99.327699999999993</v>
      </c>
      <c r="CY19">
        <v>0.100369</v>
      </c>
      <c r="CZ19">
        <v>27.544899999999998</v>
      </c>
      <c r="DA19">
        <v>28.037400000000002</v>
      </c>
      <c r="DB19">
        <v>999.9</v>
      </c>
      <c r="DC19">
        <v>0</v>
      </c>
      <c r="DD19">
        <v>0</v>
      </c>
      <c r="DE19">
        <v>9988.1200000000008</v>
      </c>
      <c r="DF19">
        <v>0</v>
      </c>
      <c r="DG19">
        <v>2037.31</v>
      </c>
      <c r="DH19">
        <v>-15.234999999999999</v>
      </c>
      <c r="DI19">
        <v>188.93199999999999</v>
      </c>
      <c r="DJ19">
        <v>202.98</v>
      </c>
      <c r="DK19">
        <v>7.3866899999999998</v>
      </c>
      <c r="DL19">
        <v>199.96799999999999</v>
      </c>
      <c r="DM19">
        <v>14.8392</v>
      </c>
      <c r="DN19">
        <v>2.20764</v>
      </c>
      <c r="DO19">
        <v>1.47394</v>
      </c>
      <c r="DP19">
        <v>19.017900000000001</v>
      </c>
      <c r="DQ19">
        <v>12.7005</v>
      </c>
      <c r="DR19">
        <v>1800.24</v>
      </c>
      <c r="DS19">
        <v>0.97799999999999998</v>
      </c>
      <c r="DT19">
        <v>2.1999899999999999E-2</v>
      </c>
      <c r="DU19">
        <v>0</v>
      </c>
      <c r="DV19">
        <v>752.46100000000001</v>
      </c>
      <c r="DW19">
        <v>5.0005199999999999</v>
      </c>
      <c r="DX19">
        <v>14512.7</v>
      </c>
      <c r="DY19">
        <v>16311.2</v>
      </c>
      <c r="DZ19">
        <v>49.5</v>
      </c>
      <c r="EA19">
        <v>51.811999999999998</v>
      </c>
      <c r="EB19">
        <v>50.875</v>
      </c>
      <c r="EC19">
        <v>50.75</v>
      </c>
      <c r="ED19">
        <v>51.125</v>
      </c>
      <c r="EE19">
        <v>1755.74</v>
      </c>
      <c r="EF19">
        <v>39.5</v>
      </c>
      <c r="EG19">
        <v>0</v>
      </c>
      <c r="EH19">
        <v>188.20000004768369</v>
      </c>
      <c r="EI19">
        <v>0</v>
      </c>
      <c r="EJ19">
        <v>752.98603999999989</v>
      </c>
      <c r="EK19">
        <v>-3.476923066243188</v>
      </c>
      <c r="EL19">
        <v>-62.338461482443783</v>
      </c>
      <c r="EM19">
        <v>14518.572</v>
      </c>
      <c r="EN19">
        <v>15</v>
      </c>
      <c r="EO19">
        <v>1657479808.0999999</v>
      </c>
      <c r="EP19" t="s">
        <v>420</v>
      </c>
      <c r="EQ19">
        <v>1657479797.5999999</v>
      </c>
      <c r="ER19">
        <v>1657479808.0999999</v>
      </c>
      <c r="ES19">
        <v>9</v>
      </c>
      <c r="ET19">
        <v>0.14899999999999999</v>
      </c>
      <c r="EU19">
        <v>-3.0000000000000001E-3</v>
      </c>
      <c r="EV19">
        <v>-1.1180000000000001</v>
      </c>
      <c r="EW19">
        <v>-4.2999999999999997E-2</v>
      </c>
      <c r="EX19">
        <v>200</v>
      </c>
      <c r="EY19">
        <v>15</v>
      </c>
      <c r="EZ19">
        <v>0.18</v>
      </c>
      <c r="FA19">
        <v>0.02</v>
      </c>
      <c r="FB19">
        <v>-15.20883902439024</v>
      </c>
      <c r="FC19">
        <v>2.2099651567945459E-2</v>
      </c>
      <c r="FD19">
        <v>5.2711834548678019E-2</v>
      </c>
      <c r="FE19">
        <v>1</v>
      </c>
      <c r="FF19">
        <v>7.4436121951219496</v>
      </c>
      <c r="FG19">
        <v>-0.45269581881531951</v>
      </c>
      <c r="FH19">
        <v>4.6711690891179991E-2</v>
      </c>
      <c r="FI19">
        <v>0</v>
      </c>
      <c r="FJ19">
        <v>1</v>
      </c>
      <c r="FK19">
        <v>2</v>
      </c>
      <c r="FL19" t="s">
        <v>421</v>
      </c>
      <c r="FM19">
        <v>2.89208</v>
      </c>
      <c r="FN19">
        <v>2.8214600000000001</v>
      </c>
      <c r="FO19">
        <v>4.6320100000000003E-2</v>
      </c>
      <c r="FP19">
        <v>4.9728599999999998E-2</v>
      </c>
      <c r="FQ19">
        <v>0.109483</v>
      </c>
      <c r="FR19">
        <v>8.2749199999999995E-2</v>
      </c>
      <c r="FS19">
        <v>29532.2</v>
      </c>
      <c r="FT19">
        <v>27817.3</v>
      </c>
      <c r="FU19">
        <v>28480</v>
      </c>
      <c r="FV19">
        <v>27472.9</v>
      </c>
      <c r="FW19">
        <v>35854.800000000003</v>
      </c>
      <c r="FX19">
        <v>35202.400000000001</v>
      </c>
      <c r="FY19">
        <v>41994.5</v>
      </c>
      <c r="FZ19">
        <v>39765.4</v>
      </c>
      <c r="GA19">
        <v>2.0229200000000001</v>
      </c>
      <c r="GB19">
        <v>1.77945</v>
      </c>
      <c r="GC19">
        <v>1.14702E-2</v>
      </c>
      <c r="GD19">
        <v>0</v>
      </c>
      <c r="GE19">
        <v>27.850100000000001</v>
      </c>
      <c r="GF19">
        <v>999.9</v>
      </c>
      <c r="GG19">
        <v>44.1</v>
      </c>
      <c r="GH19">
        <v>39.299999999999997</v>
      </c>
      <c r="GI19">
        <v>31.703700000000001</v>
      </c>
      <c r="GJ19">
        <v>62.822099999999999</v>
      </c>
      <c r="GK19">
        <v>28.421500000000002</v>
      </c>
      <c r="GL19">
        <v>1</v>
      </c>
      <c r="GM19">
        <v>0.62861</v>
      </c>
      <c r="GN19">
        <v>5.9491699999999996</v>
      </c>
      <c r="GO19">
        <v>20.140999999999998</v>
      </c>
      <c r="GP19">
        <v>5.2138499999999999</v>
      </c>
      <c r="GQ19">
        <v>11.992000000000001</v>
      </c>
      <c r="GR19">
        <v>4.9895500000000004</v>
      </c>
      <c r="GS19">
        <v>3.2909999999999999</v>
      </c>
      <c r="GT19">
        <v>2204.4</v>
      </c>
      <c r="GU19">
        <v>9999</v>
      </c>
      <c r="GV19">
        <v>8987.7999999999993</v>
      </c>
      <c r="GW19">
        <v>63.7</v>
      </c>
      <c r="GX19">
        <v>1.8643400000000001</v>
      </c>
      <c r="GY19">
        <v>1.8644700000000001</v>
      </c>
      <c r="GZ19">
        <v>1.8608100000000001</v>
      </c>
      <c r="HA19">
        <v>1.8620300000000001</v>
      </c>
      <c r="HB19">
        <v>1.86172</v>
      </c>
      <c r="HC19">
        <v>1.8575999999999999</v>
      </c>
      <c r="HD19">
        <v>1.8606799999999999</v>
      </c>
      <c r="HE19">
        <v>1.8635600000000001</v>
      </c>
      <c r="HF19">
        <v>0</v>
      </c>
      <c r="HG19">
        <v>0</v>
      </c>
      <c r="HH19">
        <v>0</v>
      </c>
      <c r="HI19">
        <v>0</v>
      </c>
      <c r="HJ19" t="s">
        <v>408</v>
      </c>
      <c r="HK19" t="s">
        <v>409</v>
      </c>
      <c r="HL19" t="s">
        <v>410</v>
      </c>
      <c r="HM19" t="s">
        <v>410</v>
      </c>
      <c r="HN19" t="s">
        <v>410</v>
      </c>
      <c r="HO19" t="s">
        <v>410</v>
      </c>
      <c r="HP19">
        <v>0</v>
      </c>
      <c r="HQ19">
        <v>100</v>
      </c>
      <c r="HR19">
        <v>100</v>
      </c>
      <c r="HS19">
        <v>-1.129</v>
      </c>
      <c r="HT19">
        <v>0.1215</v>
      </c>
      <c r="HU19">
        <v>-1.3111113874941731</v>
      </c>
      <c r="HV19">
        <v>1.239808642223445E-3</v>
      </c>
      <c r="HW19">
        <v>-1.4970110245969971E-6</v>
      </c>
      <c r="HX19">
        <v>5.1465685573841773E-10</v>
      </c>
      <c r="HY19">
        <v>-0.1200305327288775</v>
      </c>
      <c r="HZ19">
        <v>-1.504106212652615E-2</v>
      </c>
      <c r="IA19">
        <v>1.735219391611595E-3</v>
      </c>
      <c r="IB19">
        <v>-2.535611455964381E-5</v>
      </c>
      <c r="IC19">
        <v>2</v>
      </c>
      <c r="ID19">
        <v>2081</v>
      </c>
      <c r="IE19">
        <v>0</v>
      </c>
      <c r="IF19">
        <v>23</v>
      </c>
      <c r="IG19">
        <v>1.4</v>
      </c>
      <c r="IH19">
        <v>1.2</v>
      </c>
      <c r="II19">
        <v>0.58471700000000004</v>
      </c>
      <c r="IJ19">
        <v>2.4291999999999998</v>
      </c>
      <c r="IK19">
        <v>1.54297</v>
      </c>
      <c r="IL19">
        <v>2.31934</v>
      </c>
      <c r="IM19">
        <v>1.5466299999999999</v>
      </c>
      <c r="IN19">
        <v>2.32056</v>
      </c>
      <c r="IO19">
        <v>42.6706</v>
      </c>
      <c r="IP19">
        <v>23.9999</v>
      </c>
      <c r="IQ19">
        <v>18</v>
      </c>
      <c r="IR19">
        <v>512.30700000000002</v>
      </c>
      <c r="IS19">
        <v>461.97</v>
      </c>
      <c r="IT19">
        <v>20.759499999999999</v>
      </c>
      <c r="IU19">
        <v>34.707299999999996</v>
      </c>
      <c r="IV19">
        <v>30.000399999999999</v>
      </c>
      <c r="IW19">
        <v>34.617800000000003</v>
      </c>
      <c r="IX19">
        <v>34.614899999999999</v>
      </c>
      <c r="IY19">
        <v>11.8163</v>
      </c>
      <c r="IZ19">
        <v>56.729199999999999</v>
      </c>
      <c r="JA19">
        <v>0</v>
      </c>
      <c r="JB19">
        <v>20.724499999999999</v>
      </c>
      <c r="JC19">
        <v>200</v>
      </c>
      <c r="JD19">
        <v>14.8729</v>
      </c>
      <c r="JE19">
        <v>99.409199999999998</v>
      </c>
      <c r="JF19">
        <v>98.382499999999993</v>
      </c>
    </row>
    <row r="20" spans="1:266" x14ac:dyDescent="0.25">
      <c r="A20">
        <v>4</v>
      </c>
      <c r="B20">
        <v>1657480000.5999999</v>
      </c>
      <c r="C20">
        <v>450</v>
      </c>
      <c r="D20" t="s">
        <v>422</v>
      </c>
      <c r="E20" t="s">
        <v>423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>
        <v>1657480000.5999999</v>
      </c>
      <c r="L20">
        <f t="shared" si="0"/>
        <v>6.1566750812355898E-3</v>
      </c>
      <c r="M20">
        <f t="shared" si="1"/>
        <v>6.1566750812355897</v>
      </c>
      <c r="N20">
        <f t="shared" si="2"/>
        <v>7.5491895720024207</v>
      </c>
      <c r="O20">
        <f t="shared" si="3"/>
        <v>139.995</v>
      </c>
      <c r="P20">
        <f t="shared" si="4"/>
        <v>105.14761945953273</v>
      </c>
      <c r="Q20">
        <f t="shared" si="5"/>
        <v>10.454048238410667</v>
      </c>
      <c r="R20">
        <f t="shared" si="6"/>
        <v>13.918664927069999</v>
      </c>
      <c r="S20">
        <f t="shared" si="7"/>
        <v>0.40638727113538492</v>
      </c>
      <c r="T20">
        <f t="shared" si="8"/>
        <v>2.9191755013037444</v>
      </c>
      <c r="U20">
        <f t="shared" si="9"/>
        <v>0.37737122401803713</v>
      </c>
      <c r="V20">
        <f t="shared" si="10"/>
        <v>0.23829111891630092</v>
      </c>
      <c r="W20">
        <f t="shared" si="11"/>
        <v>289.59041033951917</v>
      </c>
      <c r="X20">
        <f t="shared" si="12"/>
        <v>27.560846429339165</v>
      </c>
      <c r="Y20">
        <f t="shared" si="13"/>
        <v>28.009899999999998</v>
      </c>
      <c r="Z20">
        <f t="shared" si="14"/>
        <v>3.7970303695979974</v>
      </c>
      <c r="AA20">
        <f t="shared" si="15"/>
        <v>60.508405715405068</v>
      </c>
      <c r="AB20">
        <f t="shared" si="16"/>
        <v>2.2241031333371999</v>
      </c>
      <c r="AC20">
        <f t="shared" si="17"/>
        <v>3.675692834807176</v>
      </c>
      <c r="AD20">
        <f t="shared" si="18"/>
        <v>1.5729272362607976</v>
      </c>
      <c r="AE20">
        <f t="shared" si="19"/>
        <v>-271.50937108248951</v>
      </c>
      <c r="AF20">
        <f t="shared" si="20"/>
        <v>-87.50249583221543</v>
      </c>
      <c r="AG20">
        <f t="shared" si="21"/>
        <v>-6.5164386109382519</v>
      </c>
      <c r="AH20">
        <f t="shared" si="22"/>
        <v>-75.937895186124052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52483.789638758455</v>
      </c>
      <c r="AN20" t="s">
        <v>401</v>
      </c>
      <c r="AO20">
        <v>10138.200000000001</v>
      </c>
      <c r="AP20">
        <v>991.13000000000011</v>
      </c>
      <c r="AQ20">
        <v>3656.87</v>
      </c>
      <c r="AR20">
        <f t="shared" si="26"/>
        <v>0.72896766907218469</v>
      </c>
      <c r="AS20">
        <v>-2.5326555040585359</v>
      </c>
      <c r="AT20" t="s">
        <v>424</v>
      </c>
      <c r="AU20">
        <v>10101.5</v>
      </c>
      <c r="AV20">
        <v>738.03384615384618</v>
      </c>
      <c r="AW20">
        <v>971.875</v>
      </c>
      <c r="AX20">
        <f t="shared" si="27"/>
        <v>0.24060826119218404</v>
      </c>
      <c r="AY20">
        <v>0.5</v>
      </c>
      <c r="AZ20">
        <f t="shared" si="28"/>
        <v>1513.3106996577819</v>
      </c>
      <c r="BA20">
        <f t="shared" si="29"/>
        <v>7.5491895720024207</v>
      </c>
      <c r="BB20">
        <f t="shared" si="30"/>
        <v>182.05752804409317</v>
      </c>
      <c r="BC20">
        <f t="shared" si="31"/>
        <v>6.6621118044964929E-3</v>
      </c>
      <c r="BD20">
        <f t="shared" si="32"/>
        <v>2.7626958199356912</v>
      </c>
      <c r="BE20">
        <f t="shared" si="33"/>
        <v>566.7551456640075</v>
      </c>
      <c r="BF20" t="s">
        <v>425</v>
      </c>
      <c r="BG20">
        <v>563.11</v>
      </c>
      <c r="BH20">
        <f t="shared" si="34"/>
        <v>563.11</v>
      </c>
      <c r="BI20">
        <f t="shared" si="35"/>
        <v>0.42059421221864945</v>
      </c>
      <c r="BJ20">
        <f t="shared" si="36"/>
        <v>0.57206745647536805</v>
      </c>
      <c r="BK20">
        <f t="shared" si="37"/>
        <v>0.86787436646669425</v>
      </c>
      <c r="BL20">
        <f t="shared" si="38"/>
        <v>-12.144438008109711</v>
      </c>
      <c r="BM20">
        <f t="shared" si="39"/>
        <v>1.0072231350394263</v>
      </c>
      <c r="BN20">
        <f t="shared" si="40"/>
        <v>0.43647985399939743</v>
      </c>
      <c r="BO20">
        <f t="shared" si="41"/>
        <v>0.56352014600060252</v>
      </c>
      <c r="BP20">
        <v>949</v>
      </c>
      <c r="BQ20">
        <v>300</v>
      </c>
      <c r="BR20">
        <v>300</v>
      </c>
      <c r="BS20">
        <v>300</v>
      </c>
      <c r="BT20">
        <v>10101.5</v>
      </c>
      <c r="BU20">
        <v>922.03</v>
      </c>
      <c r="BV20">
        <v>-6.9050600000000002E-3</v>
      </c>
      <c r="BW20">
        <v>-0.24</v>
      </c>
      <c r="BX20" t="s">
        <v>404</v>
      </c>
      <c r="BY20" t="s">
        <v>404</v>
      </c>
      <c r="BZ20" t="s">
        <v>404</v>
      </c>
      <c r="CA20" t="s">
        <v>404</v>
      </c>
      <c r="CB20" t="s">
        <v>404</v>
      </c>
      <c r="CC20" t="s">
        <v>404</v>
      </c>
      <c r="CD20" t="s">
        <v>404</v>
      </c>
      <c r="CE20" t="s">
        <v>404</v>
      </c>
      <c r="CF20" t="s">
        <v>404</v>
      </c>
      <c r="CG20" t="s">
        <v>404</v>
      </c>
      <c r="CH20">
        <f t="shared" si="42"/>
        <v>1800.15</v>
      </c>
      <c r="CI20">
        <f t="shared" si="43"/>
        <v>1513.3106996577819</v>
      </c>
      <c r="CJ20">
        <f t="shared" si="44"/>
        <v>0.84065811163390936</v>
      </c>
      <c r="CK20">
        <f t="shared" si="45"/>
        <v>0.16087015545344507</v>
      </c>
      <c r="CL20">
        <v>6</v>
      </c>
      <c r="CM20">
        <v>0.5</v>
      </c>
      <c r="CN20" t="s">
        <v>405</v>
      </c>
      <c r="CO20">
        <v>2</v>
      </c>
      <c r="CP20">
        <v>1657480000.5999999</v>
      </c>
      <c r="CQ20">
        <v>139.995</v>
      </c>
      <c r="CR20">
        <v>150.08699999999999</v>
      </c>
      <c r="CS20">
        <v>22.370200000000001</v>
      </c>
      <c r="CT20">
        <v>15.148400000000001</v>
      </c>
      <c r="CU20">
        <v>141.21</v>
      </c>
      <c r="CV20">
        <v>22.245100000000001</v>
      </c>
      <c r="CW20">
        <v>500.065</v>
      </c>
      <c r="CX20">
        <v>99.322400000000002</v>
      </c>
      <c r="CY20">
        <v>0.100186</v>
      </c>
      <c r="CZ20">
        <v>27.453900000000001</v>
      </c>
      <c r="DA20">
        <v>28.009899999999998</v>
      </c>
      <c r="DB20">
        <v>999.9</v>
      </c>
      <c r="DC20">
        <v>0</v>
      </c>
      <c r="DD20">
        <v>0</v>
      </c>
      <c r="DE20">
        <v>10008.799999999999</v>
      </c>
      <c r="DF20">
        <v>0</v>
      </c>
      <c r="DG20">
        <v>2040.45</v>
      </c>
      <c r="DH20">
        <v>-10.092499999999999</v>
      </c>
      <c r="DI20">
        <v>143.19800000000001</v>
      </c>
      <c r="DJ20">
        <v>152.39599999999999</v>
      </c>
      <c r="DK20">
        <v>7.2217900000000004</v>
      </c>
      <c r="DL20">
        <v>150.08699999999999</v>
      </c>
      <c r="DM20">
        <v>15.148400000000001</v>
      </c>
      <c r="DN20">
        <v>2.2218599999999999</v>
      </c>
      <c r="DO20">
        <v>1.50458</v>
      </c>
      <c r="DP20">
        <v>19.120799999999999</v>
      </c>
      <c r="DQ20">
        <v>13.014799999999999</v>
      </c>
      <c r="DR20">
        <v>1800.15</v>
      </c>
      <c r="DS20">
        <v>0.97799999999999998</v>
      </c>
      <c r="DT20">
        <v>2.1999899999999999E-2</v>
      </c>
      <c r="DU20">
        <v>0</v>
      </c>
      <c r="DV20">
        <v>737.67399999999998</v>
      </c>
      <c r="DW20">
        <v>5.0005199999999999</v>
      </c>
      <c r="DX20">
        <v>14238.3</v>
      </c>
      <c r="DY20">
        <v>16310.3</v>
      </c>
      <c r="DZ20">
        <v>49.561999999999998</v>
      </c>
      <c r="EA20">
        <v>51.75</v>
      </c>
      <c r="EB20">
        <v>50.811999999999998</v>
      </c>
      <c r="EC20">
        <v>50.875</v>
      </c>
      <c r="ED20">
        <v>51.125</v>
      </c>
      <c r="EE20">
        <v>1755.66</v>
      </c>
      <c r="EF20">
        <v>39.49</v>
      </c>
      <c r="EG20">
        <v>0</v>
      </c>
      <c r="EH20">
        <v>116.7999999523163</v>
      </c>
      <c r="EI20">
        <v>0</v>
      </c>
      <c r="EJ20">
        <v>738.03384615384618</v>
      </c>
      <c r="EK20">
        <v>-3.0022564138496768</v>
      </c>
      <c r="EL20">
        <v>-40.960683783800029</v>
      </c>
      <c r="EM20">
        <v>14241.72692307692</v>
      </c>
      <c r="EN20">
        <v>15</v>
      </c>
      <c r="EO20">
        <v>1657479962.0999999</v>
      </c>
      <c r="EP20" t="s">
        <v>426</v>
      </c>
      <c r="EQ20">
        <v>1657479947.0999999</v>
      </c>
      <c r="ER20">
        <v>1657479962.0999999</v>
      </c>
      <c r="ES20">
        <v>10</v>
      </c>
      <c r="ET20">
        <v>-0.05</v>
      </c>
      <c r="EU20">
        <v>0</v>
      </c>
      <c r="EV20">
        <v>-1.2070000000000001</v>
      </c>
      <c r="EW20">
        <v>-4.1000000000000002E-2</v>
      </c>
      <c r="EX20">
        <v>150</v>
      </c>
      <c r="EY20">
        <v>15</v>
      </c>
      <c r="EZ20">
        <v>0.1</v>
      </c>
      <c r="FA20">
        <v>0.01</v>
      </c>
      <c r="FB20">
        <v>-10.064014634146339</v>
      </c>
      <c r="FC20">
        <v>0.15713310104530689</v>
      </c>
      <c r="FD20">
        <v>3.2652737239876023E-2</v>
      </c>
      <c r="FE20">
        <v>1</v>
      </c>
      <c r="FF20">
        <v>7.1988407317073166</v>
      </c>
      <c r="FG20">
        <v>5.5461114982565868E-2</v>
      </c>
      <c r="FH20">
        <v>2.5922488155027269E-2</v>
      </c>
      <c r="FI20">
        <v>1</v>
      </c>
      <c r="FJ20">
        <v>2</v>
      </c>
      <c r="FK20">
        <v>2</v>
      </c>
      <c r="FL20" t="s">
        <v>407</v>
      </c>
      <c r="FM20">
        <v>2.8920300000000001</v>
      </c>
      <c r="FN20">
        <v>2.82145</v>
      </c>
      <c r="FO20">
        <v>3.6044399999999997E-2</v>
      </c>
      <c r="FP20">
        <v>3.8379499999999997E-2</v>
      </c>
      <c r="FQ20">
        <v>0.109957</v>
      </c>
      <c r="FR20">
        <v>8.3983799999999997E-2</v>
      </c>
      <c r="FS20">
        <v>29847.3</v>
      </c>
      <c r="FT20">
        <v>28147.1</v>
      </c>
      <c r="FU20">
        <v>28477.7</v>
      </c>
      <c r="FV20">
        <v>27471.200000000001</v>
      </c>
      <c r="FW20">
        <v>35832.5</v>
      </c>
      <c r="FX20">
        <v>35153.4</v>
      </c>
      <c r="FY20">
        <v>41990.8</v>
      </c>
      <c r="FZ20">
        <v>39763.9</v>
      </c>
      <c r="GA20">
        <v>2.0219200000000002</v>
      </c>
      <c r="GB20">
        <v>1.77973</v>
      </c>
      <c r="GC20">
        <v>7.5772399999999998E-3</v>
      </c>
      <c r="GD20">
        <v>0</v>
      </c>
      <c r="GE20">
        <v>27.886199999999999</v>
      </c>
      <c r="GF20">
        <v>999.9</v>
      </c>
      <c r="GG20">
        <v>44</v>
      </c>
      <c r="GH20">
        <v>39.200000000000003</v>
      </c>
      <c r="GI20">
        <v>31.468499999999999</v>
      </c>
      <c r="GJ20">
        <v>62.732100000000003</v>
      </c>
      <c r="GK20">
        <v>28.353400000000001</v>
      </c>
      <c r="GL20">
        <v>1</v>
      </c>
      <c r="GM20">
        <v>0.63829999999999998</v>
      </c>
      <c r="GN20">
        <v>6.9072800000000001</v>
      </c>
      <c r="GO20">
        <v>20.107399999999998</v>
      </c>
      <c r="GP20">
        <v>5.2119</v>
      </c>
      <c r="GQ20">
        <v>11.992000000000001</v>
      </c>
      <c r="GR20">
        <v>4.9903000000000004</v>
      </c>
      <c r="GS20">
        <v>3.2909999999999999</v>
      </c>
      <c r="GT20">
        <v>2206.6</v>
      </c>
      <c r="GU20">
        <v>9999</v>
      </c>
      <c r="GV20">
        <v>8987.7999999999993</v>
      </c>
      <c r="GW20">
        <v>63.8</v>
      </c>
      <c r="GX20">
        <v>1.86432</v>
      </c>
      <c r="GY20">
        <v>1.8644700000000001</v>
      </c>
      <c r="GZ20">
        <v>1.8608100000000001</v>
      </c>
      <c r="HA20">
        <v>1.8620300000000001</v>
      </c>
      <c r="HB20">
        <v>1.86172</v>
      </c>
      <c r="HC20">
        <v>1.8575999999999999</v>
      </c>
      <c r="HD20">
        <v>1.86067</v>
      </c>
      <c r="HE20">
        <v>1.86355</v>
      </c>
      <c r="HF20">
        <v>0</v>
      </c>
      <c r="HG20">
        <v>0</v>
      </c>
      <c r="HH20">
        <v>0</v>
      </c>
      <c r="HI20">
        <v>0</v>
      </c>
      <c r="HJ20" t="s">
        <v>408</v>
      </c>
      <c r="HK20" t="s">
        <v>409</v>
      </c>
      <c r="HL20" t="s">
        <v>410</v>
      </c>
      <c r="HM20" t="s">
        <v>410</v>
      </c>
      <c r="HN20" t="s">
        <v>410</v>
      </c>
      <c r="HO20" t="s">
        <v>410</v>
      </c>
      <c r="HP20">
        <v>0</v>
      </c>
      <c r="HQ20">
        <v>100</v>
      </c>
      <c r="HR20">
        <v>100</v>
      </c>
      <c r="HS20">
        <v>-1.2150000000000001</v>
      </c>
      <c r="HT20">
        <v>0.12509999999999999</v>
      </c>
      <c r="HU20">
        <v>-1.3615798939164721</v>
      </c>
      <c r="HV20">
        <v>1.239808642223445E-3</v>
      </c>
      <c r="HW20">
        <v>-1.4970110245969971E-6</v>
      </c>
      <c r="HX20">
        <v>5.1465685573841773E-10</v>
      </c>
      <c r="HY20">
        <v>-0.1197944584331761</v>
      </c>
      <c r="HZ20">
        <v>-1.504106212652615E-2</v>
      </c>
      <c r="IA20">
        <v>1.735219391611595E-3</v>
      </c>
      <c r="IB20">
        <v>-2.535611455964381E-5</v>
      </c>
      <c r="IC20">
        <v>2</v>
      </c>
      <c r="ID20">
        <v>2081</v>
      </c>
      <c r="IE20">
        <v>0</v>
      </c>
      <c r="IF20">
        <v>23</v>
      </c>
      <c r="IG20">
        <v>0.9</v>
      </c>
      <c r="IH20">
        <v>0.6</v>
      </c>
      <c r="II20">
        <v>0.47363300000000003</v>
      </c>
      <c r="IJ20">
        <v>2.4389599999999998</v>
      </c>
      <c r="IK20">
        <v>1.54297</v>
      </c>
      <c r="IL20">
        <v>2.3095699999999999</v>
      </c>
      <c r="IM20">
        <v>1.5466299999999999</v>
      </c>
      <c r="IN20">
        <v>2.31812</v>
      </c>
      <c r="IO20">
        <v>42.617100000000001</v>
      </c>
      <c r="IP20">
        <v>23.9999</v>
      </c>
      <c r="IQ20">
        <v>18</v>
      </c>
      <c r="IR20">
        <v>512.00099999999998</v>
      </c>
      <c r="IS20">
        <v>462.42500000000001</v>
      </c>
      <c r="IT20">
        <v>19.979900000000001</v>
      </c>
      <c r="IU20">
        <v>34.766300000000001</v>
      </c>
      <c r="IV20">
        <v>30.000399999999999</v>
      </c>
      <c r="IW20">
        <v>34.657699999999998</v>
      </c>
      <c r="IX20">
        <v>34.650700000000001</v>
      </c>
      <c r="IY20">
        <v>9.58704</v>
      </c>
      <c r="IZ20">
        <v>56.1601</v>
      </c>
      <c r="JA20">
        <v>0</v>
      </c>
      <c r="JB20">
        <v>19.981200000000001</v>
      </c>
      <c r="JC20">
        <v>150</v>
      </c>
      <c r="JD20">
        <v>15.1332</v>
      </c>
      <c r="JE20">
        <v>99.400700000000001</v>
      </c>
      <c r="JF20">
        <v>98.377799999999993</v>
      </c>
    </row>
    <row r="21" spans="1:266" x14ac:dyDescent="0.25">
      <c r="A21">
        <v>5</v>
      </c>
      <c r="B21">
        <v>1657480147.5999999</v>
      </c>
      <c r="C21">
        <v>597</v>
      </c>
      <c r="D21" t="s">
        <v>427</v>
      </c>
      <c r="E21" t="s">
        <v>428</v>
      </c>
      <c r="F21" t="s">
        <v>396</v>
      </c>
      <c r="G21" t="s">
        <v>397</v>
      </c>
      <c r="H21" t="s">
        <v>398</v>
      </c>
      <c r="I21" t="s">
        <v>399</v>
      </c>
      <c r="J21" t="s">
        <v>400</v>
      </c>
      <c r="K21">
        <v>1657480147.5999999</v>
      </c>
      <c r="L21">
        <f t="shared" si="0"/>
        <v>6.2447759507095555E-3</v>
      </c>
      <c r="M21">
        <f t="shared" si="1"/>
        <v>6.2447759507095553</v>
      </c>
      <c r="N21">
        <f t="shared" si="2"/>
        <v>3.3415326396212688</v>
      </c>
      <c r="O21">
        <f t="shared" si="3"/>
        <v>95.270499999999998</v>
      </c>
      <c r="P21">
        <f t="shared" si="4"/>
        <v>79.124530416581578</v>
      </c>
      <c r="Q21">
        <f t="shared" si="5"/>
        <v>7.8659036056669001</v>
      </c>
      <c r="R21">
        <f t="shared" si="6"/>
        <v>9.4710017932269999</v>
      </c>
      <c r="S21">
        <f t="shared" si="7"/>
        <v>0.41075101711796091</v>
      </c>
      <c r="T21">
        <f t="shared" si="8"/>
        <v>2.9176535485424315</v>
      </c>
      <c r="U21">
        <f t="shared" si="9"/>
        <v>0.38111856309977088</v>
      </c>
      <c r="V21">
        <f t="shared" si="10"/>
        <v>0.2406830735979173</v>
      </c>
      <c r="W21">
        <f t="shared" si="11"/>
        <v>289.57981733932621</v>
      </c>
      <c r="X21">
        <f t="shared" si="12"/>
        <v>27.483147066862816</v>
      </c>
      <c r="Y21">
        <f t="shared" si="13"/>
        <v>27.9651</v>
      </c>
      <c r="Z21">
        <f t="shared" si="14"/>
        <v>3.787125736859184</v>
      </c>
      <c r="AA21">
        <f t="shared" si="15"/>
        <v>60.244900762694812</v>
      </c>
      <c r="AB21">
        <f t="shared" si="16"/>
        <v>2.2073372535760001</v>
      </c>
      <c r="AC21">
        <f t="shared" si="17"/>
        <v>3.6639403926827279</v>
      </c>
      <c r="AD21">
        <f t="shared" si="18"/>
        <v>1.5797884832831839</v>
      </c>
      <c r="AE21">
        <f t="shared" si="19"/>
        <v>-275.3946194262914</v>
      </c>
      <c r="AF21">
        <f t="shared" si="20"/>
        <v>-89.014110915894037</v>
      </c>
      <c r="AG21">
        <f t="shared" si="21"/>
        <v>-6.6291778501426322</v>
      </c>
      <c r="AH21">
        <f t="shared" si="22"/>
        <v>-81.458090853001863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52449.363367109458</v>
      </c>
      <c r="AN21" t="s">
        <v>401</v>
      </c>
      <c r="AO21">
        <v>10138.200000000001</v>
      </c>
      <c r="AP21">
        <v>991.13000000000011</v>
      </c>
      <c r="AQ21">
        <v>3656.87</v>
      </c>
      <c r="AR21">
        <f t="shared" si="26"/>
        <v>0.72896766907218469</v>
      </c>
      <c r="AS21">
        <v>-2.5326555040585359</v>
      </c>
      <c r="AT21" t="s">
        <v>429</v>
      </c>
      <c r="AU21">
        <v>10103.9</v>
      </c>
      <c r="AV21">
        <v>730.39728000000002</v>
      </c>
      <c r="AW21">
        <v>929.20399999999995</v>
      </c>
      <c r="AX21">
        <f t="shared" si="27"/>
        <v>0.21395379270859782</v>
      </c>
      <c r="AY21">
        <v>0.5</v>
      </c>
      <c r="AZ21">
        <f t="shared" si="28"/>
        <v>1513.252199657682</v>
      </c>
      <c r="BA21">
        <f t="shared" si="29"/>
        <v>3.3415326396212688</v>
      </c>
      <c r="BB21">
        <f t="shared" si="30"/>
        <v>161.88302372069469</v>
      </c>
      <c r="BC21">
        <f t="shared" si="31"/>
        <v>3.8818302362346635E-3</v>
      </c>
      <c r="BD21">
        <f t="shared" si="32"/>
        <v>2.9354867176637209</v>
      </c>
      <c r="BE21">
        <f t="shared" si="33"/>
        <v>551.9734253597494</v>
      </c>
      <c r="BF21" t="s">
        <v>430</v>
      </c>
      <c r="BG21">
        <v>559.77</v>
      </c>
      <c r="BH21">
        <f t="shared" si="34"/>
        <v>559.77</v>
      </c>
      <c r="BI21">
        <f t="shared" si="35"/>
        <v>0.39758115548361828</v>
      </c>
      <c r="BJ21">
        <f t="shared" si="36"/>
        <v>0.53813866617582562</v>
      </c>
      <c r="BK21">
        <f t="shared" si="37"/>
        <v>0.88071615382131685</v>
      </c>
      <c r="BL21">
        <f t="shared" si="38"/>
        <v>-3.2103917579045866</v>
      </c>
      <c r="BM21">
        <f t="shared" si="39"/>
        <v>1.0232303225370818</v>
      </c>
      <c r="BN21">
        <f t="shared" si="40"/>
        <v>0.41242470284834831</v>
      </c>
      <c r="BO21">
        <f t="shared" si="41"/>
        <v>0.58757529715165169</v>
      </c>
      <c r="BP21">
        <v>951</v>
      </c>
      <c r="BQ21">
        <v>300</v>
      </c>
      <c r="BR21">
        <v>300</v>
      </c>
      <c r="BS21">
        <v>300</v>
      </c>
      <c r="BT21">
        <v>10103.9</v>
      </c>
      <c r="BU21">
        <v>886.02</v>
      </c>
      <c r="BV21">
        <v>-6.9063700000000002E-3</v>
      </c>
      <c r="BW21">
        <v>0.23</v>
      </c>
      <c r="BX21" t="s">
        <v>404</v>
      </c>
      <c r="BY21" t="s">
        <v>404</v>
      </c>
      <c r="BZ21" t="s">
        <v>404</v>
      </c>
      <c r="CA21" t="s">
        <v>404</v>
      </c>
      <c r="CB21" t="s">
        <v>404</v>
      </c>
      <c r="CC21" t="s">
        <v>404</v>
      </c>
      <c r="CD21" t="s">
        <v>404</v>
      </c>
      <c r="CE21" t="s">
        <v>404</v>
      </c>
      <c r="CF21" t="s">
        <v>404</v>
      </c>
      <c r="CG21" t="s">
        <v>404</v>
      </c>
      <c r="CH21">
        <f t="shared" si="42"/>
        <v>1800.08</v>
      </c>
      <c r="CI21">
        <f t="shared" si="43"/>
        <v>1513.252199657682</v>
      </c>
      <c r="CJ21">
        <f t="shared" si="44"/>
        <v>0.84065830388520624</v>
      </c>
      <c r="CK21">
        <f t="shared" si="45"/>
        <v>0.16087052649844796</v>
      </c>
      <c r="CL21">
        <v>6</v>
      </c>
      <c r="CM21">
        <v>0.5</v>
      </c>
      <c r="CN21" t="s">
        <v>405</v>
      </c>
      <c r="CO21">
        <v>2</v>
      </c>
      <c r="CP21">
        <v>1657480147.5999999</v>
      </c>
      <c r="CQ21">
        <v>95.270499999999998</v>
      </c>
      <c r="CR21">
        <v>99.993600000000001</v>
      </c>
      <c r="CS21">
        <v>22.204000000000001</v>
      </c>
      <c r="CT21">
        <v>14.877700000000001</v>
      </c>
      <c r="CU21">
        <v>96.450400000000002</v>
      </c>
      <c r="CV21">
        <v>22.082599999999999</v>
      </c>
      <c r="CW21">
        <v>500.07100000000003</v>
      </c>
      <c r="CX21">
        <v>99.311499999999995</v>
      </c>
      <c r="CY21">
        <v>0.10019400000000001</v>
      </c>
      <c r="CZ21">
        <v>27.3992</v>
      </c>
      <c r="DA21">
        <v>27.9651</v>
      </c>
      <c r="DB21">
        <v>999.9</v>
      </c>
      <c r="DC21">
        <v>0</v>
      </c>
      <c r="DD21">
        <v>0</v>
      </c>
      <c r="DE21">
        <v>10001.200000000001</v>
      </c>
      <c r="DF21">
        <v>0</v>
      </c>
      <c r="DG21">
        <v>2042.43</v>
      </c>
      <c r="DH21">
        <v>-4.7231500000000004</v>
      </c>
      <c r="DI21">
        <v>97.433899999999994</v>
      </c>
      <c r="DJ21">
        <v>101.504</v>
      </c>
      <c r="DK21">
        <v>7.3263600000000002</v>
      </c>
      <c r="DL21">
        <v>99.993600000000001</v>
      </c>
      <c r="DM21">
        <v>14.877700000000001</v>
      </c>
      <c r="DN21">
        <v>2.2051099999999999</v>
      </c>
      <c r="DO21">
        <v>1.4775199999999999</v>
      </c>
      <c r="DP21">
        <v>18.999500000000001</v>
      </c>
      <c r="DQ21">
        <v>12.737500000000001</v>
      </c>
      <c r="DR21">
        <v>1800.08</v>
      </c>
      <c r="DS21">
        <v>0.977993</v>
      </c>
      <c r="DT21">
        <v>2.2007200000000001E-2</v>
      </c>
      <c r="DU21">
        <v>0</v>
      </c>
      <c r="DV21">
        <v>730.00199999999995</v>
      </c>
      <c r="DW21">
        <v>5.0005199999999999</v>
      </c>
      <c r="DX21">
        <v>14077</v>
      </c>
      <c r="DY21">
        <v>16309.6</v>
      </c>
      <c r="DZ21">
        <v>49.125</v>
      </c>
      <c r="EA21">
        <v>51.311999999999998</v>
      </c>
      <c r="EB21">
        <v>50.5</v>
      </c>
      <c r="EC21">
        <v>50.5</v>
      </c>
      <c r="ED21">
        <v>50.811999999999998</v>
      </c>
      <c r="EE21">
        <v>1755.58</v>
      </c>
      <c r="EF21">
        <v>39.5</v>
      </c>
      <c r="EG21">
        <v>0</v>
      </c>
      <c r="EH21">
        <v>146.4000000953674</v>
      </c>
      <c r="EI21">
        <v>0</v>
      </c>
      <c r="EJ21">
        <v>730.39728000000002</v>
      </c>
      <c r="EK21">
        <v>-2.453153850388778</v>
      </c>
      <c r="EL21">
        <v>-7.4692309850230894</v>
      </c>
      <c r="EM21">
        <v>14076.424000000001</v>
      </c>
      <c r="EN21">
        <v>15</v>
      </c>
      <c r="EO21">
        <v>1657480102.0999999</v>
      </c>
      <c r="EP21" t="s">
        <v>431</v>
      </c>
      <c r="EQ21">
        <v>1657480086.5999999</v>
      </c>
      <c r="ER21">
        <v>1657480102.0999999</v>
      </c>
      <c r="ES21">
        <v>11</v>
      </c>
      <c r="ET21">
        <v>7.5999999999999998E-2</v>
      </c>
      <c r="EU21">
        <v>0</v>
      </c>
      <c r="EV21">
        <v>-1.175</v>
      </c>
      <c r="EW21">
        <v>-4.2999999999999997E-2</v>
      </c>
      <c r="EX21">
        <v>100</v>
      </c>
      <c r="EY21">
        <v>15</v>
      </c>
      <c r="EZ21">
        <v>0.41</v>
      </c>
      <c r="FA21">
        <v>0.01</v>
      </c>
      <c r="FB21">
        <v>-4.7286568292682931</v>
      </c>
      <c r="FC21">
        <v>-3.4587595818827303E-2</v>
      </c>
      <c r="FD21">
        <v>2.6823257603860309E-2</v>
      </c>
      <c r="FE21">
        <v>1</v>
      </c>
      <c r="FF21">
        <v>7.3446543902439023</v>
      </c>
      <c r="FG21">
        <v>4.9983554006980048E-2</v>
      </c>
      <c r="FH21">
        <v>2.6016498991027742E-2</v>
      </c>
      <c r="FI21">
        <v>1</v>
      </c>
      <c r="FJ21">
        <v>2</v>
      </c>
      <c r="FK21">
        <v>2</v>
      </c>
      <c r="FL21" t="s">
        <v>407</v>
      </c>
      <c r="FM21">
        <v>2.8919600000000001</v>
      </c>
      <c r="FN21">
        <v>2.8214000000000001</v>
      </c>
      <c r="FO21">
        <v>2.5126300000000001E-2</v>
      </c>
      <c r="FP21">
        <v>2.61914E-2</v>
      </c>
      <c r="FQ21">
        <v>0.109375</v>
      </c>
      <c r="FR21">
        <v>8.28816E-2</v>
      </c>
      <c r="FS21">
        <v>30183</v>
      </c>
      <c r="FT21">
        <v>28499.200000000001</v>
      </c>
      <c r="FU21">
        <v>28476.1</v>
      </c>
      <c r="FV21">
        <v>27467.5</v>
      </c>
      <c r="FW21">
        <v>35853.800000000003</v>
      </c>
      <c r="FX21">
        <v>35191.300000000003</v>
      </c>
      <c r="FY21">
        <v>41988.3</v>
      </c>
      <c r="FZ21">
        <v>39758.9</v>
      </c>
      <c r="GA21">
        <v>2.0217499999999999</v>
      </c>
      <c r="GB21">
        <v>1.7785500000000001</v>
      </c>
      <c r="GC21">
        <v>4.9918899999999997E-3</v>
      </c>
      <c r="GD21">
        <v>0</v>
      </c>
      <c r="GE21">
        <v>27.883600000000001</v>
      </c>
      <c r="GF21">
        <v>999.9</v>
      </c>
      <c r="GG21">
        <v>43.9</v>
      </c>
      <c r="GH21">
        <v>39.1</v>
      </c>
      <c r="GI21">
        <v>31.2286</v>
      </c>
      <c r="GJ21">
        <v>62.762099999999997</v>
      </c>
      <c r="GK21">
        <v>28.3934</v>
      </c>
      <c r="GL21">
        <v>1</v>
      </c>
      <c r="GM21">
        <v>0.63839400000000002</v>
      </c>
      <c r="GN21">
        <v>6.2349899999999998</v>
      </c>
      <c r="GO21">
        <v>20.133199999999999</v>
      </c>
      <c r="GP21">
        <v>5.21624</v>
      </c>
      <c r="GQ21">
        <v>11.992000000000001</v>
      </c>
      <c r="GR21">
        <v>4.9909999999999997</v>
      </c>
      <c r="GS21">
        <v>3.2909999999999999</v>
      </c>
      <c r="GT21">
        <v>2209.6</v>
      </c>
      <c r="GU21">
        <v>9999</v>
      </c>
      <c r="GV21">
        <v>8987.7999999999993</v>
      </c>
      <c r="GW21">
        <v>63.8</v>
      </c>
      <c r="GX21">
        <v>1.86432</v>
      </c>
      <c r="GY21">
        <v>1.8644099999999999</v>
      </c>
      <c r="GZ21">
        <v>1.8607499999999999</v>
      </c>
      <c r="HA21">
        <v>1.8619300000000001</v>
      </c>
      <c r="HB21">
        <v>1.8616600000000001</v>
      </c>
      <c r="HC21">
        <v>1.85748</v>
      </c>
      <c r="HD21">
        <v>1.86066</v>
      </c>
      <c r="HE21">
        <v>1.8634500000000001</v>
      </c>
      <c r="HF21">
        <v>0</v>
      </c>
      <c r="HG21">
        <v>0</v>
      </c>
      <c r="HH21">
        <v>0</v>
      </c>
      <c r="HI21">
        <v>0</v>
      </c>
      <c r="HJ21" t="s">
        <v>408</v>
      </c>
      <c r="HK21" t="s">
        <v>409</v>
      </c>
      <c r="HL21" t="s">
        <v>410</v>
      </c>
      <c r="HM21" t="s">
        <v>410</v>
      </c>
      <c r="HN21" t="s">
        <v>410</v>
      </c>
      <c r="HO21" t="s">
        <v>410</v>
      </c>
      <c r="HP21">
        <v>0</v>
      </c>
      <c r="HQ21">
        <v>100</v>
      </c>
      <c r="HR21">
        <v>100</v>
      </c>
      <c r="HS21">
        <v>-1.18</v>
      </c>
      <c r="HT21">
        <v>0.12139999999999999</v>
      </c>
      <c r="HU21">
        <v>-1.286045564703048</v>
      </c>
      <c r="HV21">
        <v>1.239808642223445E-3</v>
      </c>
      <c r="HW21">
        <v>-1.4970110245969971E-6</v>
      </c>
      <c r="HX21">
        <v>5.1465685573841773E-10</v>
      </c>
      <c r="HY21">
        <v>-0.11958881259254039</v>
      </c>
      <c r="HZ21">
        <v>-1.504106212652615E-2</v>
      </c>
      <c r="IA21">
        <v>1.735219391611595E-3</v>
      </c>
      <c r="IB21">
        <v>-2.535611455964381E-5</v>
      </c>
      <c r="IC21">
        <v>2</v>
      </c>
      <c r="ID21">
        <v>2081</v>
      </c>
      <c r="IE21">
        <v>0</v>
      </c>
      <c r="IF21">
        <v>23</v>
      </c>
      <c r="IG21">
        <v>1</v>
      </c>
      <c r="IH21">
        <v>0.8</v>
      </c>
      <c r="II21">
        <v>0.36132799999999998</v>
      </c>
      <c r="IJ21">
        <v>2.4536099999999998</v>
      </c>
      <c r="IK21">
        <v>1.54297</v>
      </c>
      <c r="IL21">
        <v>2.3168899999999999</v>
      </c>
      <c r="IM21">
        <v>1.5466299999999999</v>
      </c>
      <c r="IN21">
        <v>2.36206</v>
      </c>
      <c r="IO21">
        <v>42.457099999999997</v>
      </c>
      <c r="IP21">
        <v>24.008700000000001</v>
      </c>
      <c r="IQ21">
        <v>18</v>
      </c>
      <c r="IR21">
        <v>512.04999999999995</v>
      </c>
      <c r="IS21">
        <v>461.73</v>
      </c>
      <c r="IT21">
        <v>20.2865</v>
      </c>
      <c r="IU21">
        <v>34.811799999999998</v>
      </c>
      <c r="IV21">
        <v>29.999500000000001</v>
      </c>
      <c r="IW21">
        <v>34.677799999999998</v>
      </c>
      <c r="IX21">
        <v>34.665300000000002</v>
      </c>
      <c r="IY21">
        <v>7.3388400000000003</v>
      </c>
      <c r="IZ21">
        <v>56.1873</v>
      </c>
      <c r="JA21">
        <v>0</v>
      </c>
      <c r="JB21">
        <v>20.306000000000001</v>
      </c>
      <c r="JC21">
        <v>100</v>
      </c>
      <c r="JD21">
        <v>14.928800000000001</v>
      </c>
      <c r="JE21">
        <v>99.394800000000004</v>
      </c>
      <c r="JF21">
        <v>98.364999999999995</v>
      </c>
    </row>
    <row r="22" spans="1:266" x14ac:dyDescent="0.25">
      <c r="A22">
        <v>6</v>
      </c>
      <c r="B22">
        <v>1657480262.0999999</v>
      </c>
      <c r="C22">
        <v>711.5</v>
      </c>
      <c r="D22" t="s">
        <v>432</v>
      </c>
      <c r="E22" t="s">
        <v>433</v>
      </c>
      <c r="F22" t="s">
        <v>396</v>
      </c>
      <c r="G22" t="s">
        <v>397</v>
      </c>
      <c r="H22" t="s">
        <v>398</v>
      </c>
      <c r="I22" t="s">
        <v>399</v>
      </c>
      <c r="J22" t="s">
        <v>400</v>
      </c>
      <c r="K22">
        <v>1657480262.0999999</v>
      </c>
      <c r="L22">
        <f t="shared" si="0"/>
        <v>6.3140895445642263E-3</v>
      </c>
      <c r="M22">
        <f t="shared" si="1"/>
        <v>6.3140895445642267</v>
      </c>
      <c r="N22">
        <f t="shared" si="2"/>
        <v>1.1774860069369222</v>
      </c>
      <c r="O22">
        <f t="shared" si="3"/>
        <v>73.072699999999998</v>
      </c>
      <c r="P22">
        <f t="shared" si="4"/>
        <v>66.454650555311375</v>
      </c>
      <c r="Q22">
        <f t="shared" si="5"/>
        <v>6.6062928301241044</v>
      </c>
      <c r="R22">
        <f t="shared" si="6"/>
        <v>7.2641967124033986</v>
      </c>
      <c r="S22">
        <f t="shared" si="7"/>
        <v>0.41767174513116795</v>
      </c>
      <c r="T22">
        <f t="shared" si="8"/>
        <v>2.9172035702400851</v>
      </c>
      <c r="U22">
        <f t="shared" si="9"/>
        <v>0.38706783603711808</v>
      </c>
      <c r="V22">
        <f t="shared" si="10"/>
        <v>0.24447990501135825</v>
      </c>
      <c r="W22">
        <f t="shared" si="11"/>
        <v>289.53875933956897</v>
      </c>
      <c r="X22">
        <f t="shared" si="12"/>
        <v>27.489922848434311</v>
      </c>
      <c r="Y22">
        <f t="shared" si="13"/>
        <v>27.973199999999999</v>
      </c>
      <c r="Z22">
        <f t="shared" si="14"/>
        <v>3.7889148586681021</v>
      </c>
      <c r="AA22">
        <f t="shared" si="15"/>
        <v>60.399288573940268</v>
      </c>
      <c r="AB22">
        <f t="shared" si="16"/>
        <v>2.2162486822937999</v>
      </c>
      <c r="AC22">
        <f t="shared" si="17"/>
        <v>3.6693291173135063</v>
      </c>
      <c r="AD22">
        <f t="shared" si="18"/>
        <v>1.5726661763743022</v>
      </c>
      <c r="AE22">
        <f t="shared" si="19"/>
        <v>-278.45134891528238</v>
      </c>
      <c r="AF22">
        <f t="shared" si="20"/>
        <v>-86.326753876564212</v>
      </c>
      <c r="AG22">
        <f t="shared" si="21"/>
        <v>-6.4310977686089714</v>
      </c>
      <c r="AH22">
        <f t="shared" si="22"/>
        <v>-81.670441220886616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52432.02531069269</v>
      </c>
      <c r="AN22" t="s">
        <v>401</v>
      </c>
      <c r="AO22">
        <v>10138.200000000001</v>
      </c>
      <c r="AP22">
        <v>991.13000000000011</v>
      </c>
      <c r="AQ22">
        <v>3656.87</v>
      </c>
      <c r="AR22">
        <f t="shared" si="26"/>
        <v>0.72896766907218469</v>
      </c>
      <c r="AS22">
        <v>-2.5326555040585359</v>
      </c>
      <c r="AT22" t="s">
        <v>434</v>
      </c>
      <c r="AU22">
        <v>10104.6</v>
      </c>
      <c r="AV22">
        <v>727.31803846153832</v>
      </c>
      <c r="AW22">
        <v>904.11400000000003</v>
      </c>
      <c r="AX22">
        <f t="shared" si="27"/>
        <v>0.19554609434038372</v>
      </c>
      <c r="AY22">
        <v>0.5</v>
      </c>
      <c r="AZ22">
        <f t="shared" si="28"/>
        <v>1513.0415996578074</v>
      </c>
      <c r="BA22">
        <f t="shared" si="29"/>
        <v>1.1774860069369222</v>
      </c>
      <c r="BB22">
        <f t="shared" si="30"/>
        <v>147.93468769380536</v>
      </c>
      <c r="BC22">
        <f t="shared" si="31"/>
        <v>2.4521080661857224E-3</v>
      </c>
      <c r="BD22">
        <f t="shared" si="32"/>
        <v>3.0447001152509525</v>
      </c>
      <c r="BE22">
        <f t="shared" si="33"/>
        <v>543.02180136545235</v>
      </c>
      <c r="BF22" t="s">
        <v>435</v>
      </c>
      <c r="BG22">
        <v>562.04999999999995</v>
      </c>
      <c r="BH22">
        <f t="shared" si="34"/>
        <v>562.04999999999995</v>
      </c>
      <c r="BI22">
        <f t="shared" si="35"/>
        <v>0.37834166930276503</v>
      </c>
      <c r="BJ22">
        <f t="shared" si="36"/>
        <v>0.51685053539238757</v>
      </c>
      <c r="BK22">
        <f t="shared" si="37"/>
        <v>0.88947208561402602</v>
      </c>
      <c r="BL22">
        <f t="shared" si="38"/>
        <v>-2.0317638312317454</v>
      </c>
      <c r="BM22">
        <f t="shared" si="39"/>
        <v>1.0326423432142671</v>
      </c>
      <c r="BN22">
        <f t="shared" si="40"/>
        <v>0.39940690049673949</v>
      </c>
      <c r="BO22">
        <f t="shared" si="41"/>
        <v>0.60059309950326045</v>
      </c>
      <c r="BP22">
        <v>953</v>
      </c>
      <c r="BQ22">
        <v>300</v>
      </c>
      <c r="BR22">
        <v>300</v>
      </c>
      <c r="BS22">
        <v>300</v>
      </c>
      <c r="BT22">
        <v>10104.6</v>
      </c>
      <c r="BU22">
        <v>865.7</v>
      </c>
      <c r="BV22">
        <v>-6.9068200000000001E-3</v>
      </c>
      <c r="BW22">
        <v>0.16</v>
      </c>
      <c r="BX22" t="s">
        <v>404</v>
      </c>
      <c r="BY22" t="s">
        <v>404</v>
      </c>
      <c r="BZ22" t="s">
        <v>404</v>
      </c>
      <c r="CA22" t="s">
        <v>404</v>
      </c>
      <c r="CB22" t="s">
        <v>404</v>
      </c>
      <c r="CC22" t="s">
        <v>404</v>
      </c>
      <c r="CD22" t="s">
        <v>404</v>
      </c>
      <c r="CE22" t="s">
        <v>404</v>
      </c>
      <c r="CF22" t="s">
        <v>404</v>
      </c>
      <c r="CG22" t="s">
        <v>404</v>
      </c>
      <c r="CH22">
        <f t="shared" si="42"/>
        <v>1799.83</v>
      </c>
      <c r="CI22">
        <f t="shared" si="43"/>
        <v>1513.0415996578074</v>
      </c>
      <c r="CJ22">
        <f t="shared" si="44"/>
        <v>0.84065806196018933</v>
      </c>
      <c r="CK22">
        <f t="shared" si="45"/>
        <v>0.16087005958316564</v>
      </c>
      <c r="CL22">
        <v>6</v>
      </c>
      <c r="CM22">
        <v>0.5</v>
      </c>
      <c r="CN22" t="s">
        <v>405</v>
      </c>
      <c r="CO22">
        <v>2</v>
      </c>
      <c r="CP22">
        <v>1657480262.0999999</v>
      </c>
      <c r="CQ22">
        <v>73.072699999999998</v>
      </c>
      <c r="CR22">
        <v>75.038899999999998</v>
      </c>
      <c r="CS22">
        <v>22.293900000000001</v>
      </c>
      <c r="CT22">
        <v>14.887600000000001</v>
      </c>
      <c r="CU22">
        <v>74.228200000000001</v>
      </c>
      <c r="CV22">
        <v>22.168299999999999</v>
      </c>
      <c r="CW22">
        <v>500.11399999999998</v>
      </c>
      <c r="CX22">
        <v>99.310299999999998</v>
      </c>
      <c r="CY22">
        <v>0.100242</v>
      </c>
      <c r="CZ22">
        <v>27.424299999999999</v>
      </c>
      <c r="DA22">
        <v>27.973199999999999</v>
      </c>
      <c r="DB22">
        <v>999.9</v>
      </c>
      <c r="DC22">
        <v>0</v>
      </c>
      <c r="DD22">
        <v>0</v>
      </c>
      <c r="DE22">
        <v>9998.75</v>
      </c>
      <c r="DF22">
        <v>0</v>
      </c>
      <c r="DG22">
        <v>2042.67</v>
      </c>
      <c r="DH22">
        <v>-1.96621</v>
      </c>
      <c r="DI22">
        <v>74.739000000000004</v>
      </c>
      <c r="DJ22">
        <v>76.173000000000002</v>
      </c>
      <c r="DK22">
        <v>7.4063699999999999</v>
      </c>
      <c r="DL22">
        <v>75.038899999999998</v>
      </c>
      <c r="DM22">
        <v>14.887600000000001</v>
      </c>
      <c r="DN22">
        <v>2.2140200000000001</v>
      </c>
      <c r="DO22">
        <v>1.4784900000000001</v>
      </c>
      <c r="DP22">
        <v>19.0641</v>
      </c>
      <c r="DQ22">
        <v>12.7475</v>
      </c>
      <c r="DR22">
        <v>1799.83</v>
      </c>
      <c r="DS22">
        <v>0.97800600000000004</v>
      </c>
      <c r="DT22">
        <v>2.1993800000000001E-2</v>
      </c>
      <c r="DU22">
        <v>0</v>
      </c>
      <c r="DV22">
        <v>727.21</v>
      </c>
      <c r="DW22">
        <v>5.0005199999999999</v>
      </c>
      <c r="DX22">
        <v>14010.3</v>
      </c>
      <c r="DY22">
        <v>16307.4</v>
      </c>
      <c r="DZ22">
        <v>49</v>
      </c>
      <c r="EA22">
        <v>51.061999999999998</v>
      </c>
      <c r="EB22">
        <v>50.311999999999998</v>
      </c>
      <c r="EC22">
        <v>50.186999999999998</v>
      </c>
      <c r="ED22">
        <v>50.561999999999998</v>
      </c>
      <c r="EE22">
        <v>1755.35</v>
      </c>
      <c r="EF22">
        <v>39.479999999999997</v>
      </c>
      <c r="EG22">
        <v>0</v>
      </c>
      <c r="EH22">
        <v>113.7999999523163</v>
      </c>
      <c r="EI22">
        <v>0</v>
      </c>
      <c r="EJ22">
        <v>727.31803846153832</v>
      </c>
      <c r="EK22">
        <v>-0.91080341017073418</v>
      </c>
      <c r="EL22">
        <v>-30.492307545115668</v>
      </c>
      <c r="EM22">
        <v>14014.79615384615</v>
      </c>
      <c r="EN22">
        <v>15</v>
      </c>
      <c r="EO22">
        <v>1657480226.0999999</v>
      </c>
      <c r="EP22" t="s">
        <v>436</v>
      </c>
      <c r="EQ22">
        <v>1657480207.0999999</v>
      </c>
      <c r="ER22">
        <v>1657480226.0999999</v>
      </c>
      <c r="ES22">
        <v>12</v>
      </c>
      <c r="ET22">
        <v>4.7E-2</v>
      </c>
      <c r="EU22">
        <v>2E-3</v>
      </c>
      <c r="EV22">
        <v>-1.153</v>
      </c>
      <c r="EW22">
        <v>-4.1000000000000002E-2</v>
      </c>
      <c r="EX22">
        <v>75</v>
      </c>
      <c r="EY22">
        <v>15</v>
      </c>
      <c r="EZ22">
        <v>0.43</v>
      </c>
      <c r="FA22">
        <v>0.01</v>
      </c>
      <c r="FB22">
        <v>-2.018548</v>
      </c>
      <c r="FC22">
        <v>0.3183514446529096</v>
      </c>
      <c r="FD22">
        <v>5.3335496538421803E-2</v>
      </c>
      <c r="FE22">
        <v>1</v>
      </c>
      <c r="FF22">
        <v>7.4117584999999986</v>
      </c>
      <c r="FG22">
        <v>-1.0677748592901401E-2</v>
      </c>
      <c r="FH22">
        <v>1.7913074491834161E-2</v>
      </c>
      <c r="FI22">
        <v>1</v>
      </c>
      <c r="FJ22">
        <v>2</v>
      </c>
      <c r="FK22">
        <v>2</v>
      </c>
      <c r="FL22" t="s">
        <v>407</v>
      </c>
      <c r="FM22">
        <v>2.8921100000000002</v>
      </c>
      <c r="FN22">
        <v>2.8214299999999999</v>
      </c>
      <c r="FO22">
        <v>1.94976E-2</v>
      </c>
      <c r="FP22">
        <v>1.9846699999999998E-2</v>
      </c>
      <c r="FQ22">
        <v>0.109676</v>
      </c>
      <c r="FR22">
        <v>8.2923800000000006E-2</v>
      </c>
      <c r="FS22">
        <v>30359.1</v>
      </c>
      <c r="FT22">
        <v>28687.5</v>
      </c>
      <c r="FU22">
        <v>28478</v>
      </c>
      <c r="FV22">
        <v>27470.1</v>
      </c>
      <c r="FW22">
        <v>35843.800000000003</v>
      </c>
      <c r="FX22">
        <v>35192.300000000003</v>
      </c>
      <c r="FY22">
        <v>41990.9</v>
      </c>
      <c r="FZ22">
        <v>39762</v>
      </c>
      <c r="GA22">
        <v>2.0217299999999998</v>
      </c>
      <c r="GB22">
        <v>1.77918</v>
      </c>
      <c r="GC22">
        <v>7.3127399999999999E-3</v>
      </c>
      <c r="GD22">
        <v>0</v>
      </c>
      <c r="GE22">
        <v>27.8537</v>
      </c>
      <c r="GF22">
        <v>999.9</v>
      </c>
      <c r="GG22">
        <v>43.7</v>
      </c>
      <c r="GH22">
        <v>39.1</v>
      </c>
      <c r="GI22">
        <v>31.0867</v>
      </c>
      <c r="GJ22">
        <v>62.782200000000003</v>
      </c>
      <c r="GK22">
        <v>27.884599999999999</v>
      </c>
      <c r="GL22">
        <v>1</v>
      </c>
      <c r="GM22">
        <v>0.63435200000000003</v>
      </c>
      <c r="GN22">
        <v>6.0098200000000004</v>
      </c>
      <c r="GO22">
        <v>20.140599999999999</v>
      </c>
      <c r="GP22">
        <v>5.2114500000000001</v>
      </c>
      <c r="GQ22">
        <v>11.992000000000001</v>
      </c>
      <c r="GR22">
        <v>4.9901499999999999</v>
      </c>
      <c r="GS22">
        <v>3.2908499999999998</v>
      </c>
      <c r="GT22">
        <v>2211.8000000000002</v>
      </c>
      <c r="GU22">
        <v>9999</v>
      </c>
      <c r="GV22">
        <v>8987.7999999999993</v>
      </c>
      <c r="GW22">
        <v>63.8</v>
      </c>
      <c r="GX22">
        <v>1.86432</v>
      </c>
      <c r="GY22">
        <v>1.8644099999999999</v>
      </c>
      <c r="GZ22">
        <v>1.8607100000000001</v>
      </c>
      <c r="HA22">
        <v>1.86192</v>
      </c>
      <c r="HB22">
        <v>1.86161</v>
      </c>
      <c r="HC22">
        <v>1.8574600000000001</v>
      </c>
      <c r="HD22">
        <v>1.86066</v>
      </c>
      <c r="HE22">
        <v>1.86341</v>
      </c>
      <c r="HF22">
        <v>0</v>
      </c>
      <c r="HG22">
        <v>0</v>
      </c>
      <c r="HH22">
        <v>0</v>
      </c>
      <c r="HI22">
        <v>0</v>
      </c>
      <c r="HJ22" t="s">
        <v>408</v>
      </c>
      <c r="HK22" t="s">
        <v>409</v>
      </c>
      <c r="HL22" t="s">
        <v>410</v>
      </c>
      <c r="HM22" t="s">
        <v>410</v>
      </c>
      <c r="HN22" t="s">
        <v>410</v>
      </c>
      <c r="HO22" t="s">
        <v>410</v>
      </c>
      <c r="HP22">
        <v>0</v>
      </c>
      <c r="HQ22">
        <v>100</v>
      </c>
      <c r="HR22">
        <v>100</v>
      </c>
      <c r="HS22">
        <v>-1.1559999999999999</v>
      </c>
      <c r="HT22">
        <v>0.12559999999999999</v>
      </c>
      <c r="HU22">
        <v>-1.2394240781151149</v>
      </c>
      <c r="HV22">
        <v>1.239808642223445E-3</v>
      </c>
      <c r="HW22">
        <v>-1.4970110245969971E-6</v>
      </c>
      <c r="HX22">
        <v>5.1465685573841773E-10</v>
      </c>
      <c r="HY22">
        <v>-0.1174060372107173</v>
      </c>
      <c r="HZ22">
        <v>-1.504106212652615E-2</v>
      </c>
      <c r="IA22">
        <v>1.735219391611595E-3</v>
      </c>
      <c r="IB22">
        <v>-2.535611455964381E-5</v>
      </c>
      <c r="IC22">
        <v>2</v>
      </c>
      <c r="ID22">
        <v>2081</v>
      </c>
      <c r="IE22">
        <v>0</v>
      </c>
      <c r="IF22">
        <v>23</v>
      </c>
      <c r="IG22">
        <v>0.9</v>
      </c>
      <c r="IH22">
        <v>0.6</v>
      </c>
      <c r="II22">
        <v>0.305176</v>
      </c>
      <c r="IJ22">
        <v>2.4548299999999998</v>
      </c>
      <c r="IK22">
        <v>1.54297</v>
      </c>
      <c r="IL22">
        <v>2.3168899999999999</v>
      </c>
      <c r="IM22">
        <v>1.5466299999999999</v>
      </c>
      <c r="IN22">
        <v>2.34375</v>
      </c>
      <c r="IO22">
        <v>42.3506</v>
      </c>
      <c r="IP22">
        <v>24.026199999999999</v>
      </c>
      <c r="IQ22">
        <v>18</v>
      </c>
      <c r="IR22">
        <v>511.89800000000002</v>
      </c>
      <c r="IS22">
        <v>462.041</v>
      </c>
      <c r="IT22">
        <v>20.584199999999999</v>
      </c>
      <c r="IU22">
        <v>34.783200000000001</v>
      </c>
      <c r="IV22">
        <v>30.0001</v>
      </c>
      <c r="IW22">
        <v>34.660299999999999</v>
      </c>
      <c r="IX22">
        <v>34.649500000000003</v>
      </c>
      <c r="IY22">
        <v>6.2158899999999999</v>
      </c>
      <c r="IZ22">
        <v>56.137300000000003</v>
      </c>
      <c r="JA22">
        <v>0</v>
      </c>
      <c r="JB22">
        <v>20.605</v>
      </c>
      <c r="JC22">
        <v>75</v>
      </c>
      <c r="JD22">
        <v>14.839600000000001</v>
      </c>
      <c r="JE22">
        <v>99.401300000000006</v>
      </c>
      <c r="JF22">
        <v>98.373400000000004</v>
      </c>
    </row>
    <row r="23" spans="1:266" x14ac:dyDescent="0.25">
      <c r="A23">
        <v>7</v>
      </c>
      <c r="B23">
        <v>1657480383.5999999</v>
      </c>
      <c r="C23">
        <v>833</v>
      </c>
      <c r="D23" t="s">
        <v>437</v>
      </c>
      <c r="E23" t="s">
        <v>438</v>
      </c>
      <c r="F23" t="s">
        <v>396</v>
      </c>
      <c r="G23" t="s">
        <v>397</v>
      </c>
      <c r="H23" t="s">
        <v>398</v>
      </c>
      <c r="I23" t="s">
        <v>399</v>
      </c>
      <c r="J23" t="s">
        <v>400</v>
      </c>
      <c r="K23">
        <v>1657480383.5999999</v>
      </c>
      <c r="L23">
        <f t="shared" si="0"/>
        <v>6.3900480464354203E-3</v>
      </c>
      <c r="M23">
        <f t="shared" si="1"/>
        <v>6.3900480464354201</v>
      </c>
      <c r="N23">
        <f t="shared" si="2"/>
        <v>-0.83157404499578258</v>
      </c>
      <c r="O23">
        <f t="shared" si="3"/>
        <v>50.652299999999997</v>
      </c>
      <c r="P23">
        <f t="shared" si="4"/>
        <v>52.6738681681055</v>
      </c>
      <c r="Q23">
        <f t="shared" si="5"/>
        <v>5.2360774695714278</v>
      </c>
      <c r="R23">
        <f t="shared" si="6"/>
        <v>5.0351222728799998</v>
      </c>
      <c r="S23">
        <f t="shared" si="7"/>
        <v>0.42420174534992094</v>
      </c>
      <c r="T23">
        <f t="shared" si="8"/>
        <v>2.9153609024889908</v>
      </c>
      <c r="U23">
        <f t="shared" si="9"/>
        <v>0.39265377663607048</v>
      </c>
      <c r="V23">
        <f t="shared" si="10"/>
        <v>0.24804726517908082</v>
      </c>
      <c r="W23">
        <f t="shared" si="11"/>
        <v>289.55791133961299</v>
      </c>
      <c r="X23">
        <f t="shared" si="12"/>
        <v>27.506835830306503</v>
      </c>
      <c r="Y23">
        <f t="shared" si="13"/>
        <v>27.982900000000001</v>
      </c>
      <c r="Z23">
        <f t="shared" si="14"/>
        <v>3.7910583575228434</v>
      </c>
      <c r="AA23">
        <f t="shared" si="15"/>
        <v>60.433546967959252</v>
      </c>
      <c r="AB23">
        <f t="shared" si="16"/>
        <v>2.2222618908</v>
      </c>
      <c r="AC23">
        <f t="shared" si="17"/>
        <v>3.6771991754483686</v>
      </c>
      <c r="AD23">
        <f t="shared" si="18"/>
        <v>1.5687964667228433</v>
      </c>
      <c r="AE23">
        <f t="shared" si="19"/>
        <v>-281.80111884780206</v>
      </c>
      <c r="AF23">
        <f t="shared" si="20"/>
        <v>-82.044273100943258</v>
      </c>
      <c r="AG23">
        <f t="shared" si="21"/>
        <v>-6.1173404523737753</v>
      </c>
      <c r="AH23">
        <f t="shared" si="22"/>
        <v>-80.404821061506084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52372.597917922765</v>
      </c>
      <c r="AN23" t="s">
        <v>401</v>
      </c>
      <c r="AO23">
        <v>10138.200000000001</v>
      </c>
      <c r="AP23">
        <v>991.13000000000011</v>
      </c>
      <c r="AQ23">
        <v>3656.87</v>
      </c>
      <c r="AR23">
        <f t="shared" si="26"/>
        <v>0.72896766907218469</v>
      </c>
      <c r="AS23">
        <v>-2.5326555040585359</v>
      </c>
      <c r="AT23" t="s">
        <v>439</v>
      </c>
      <c r="AU23">
        <v>10105</v>
      </c>
      <c r="AV23">
        <v>727.43383999999992</v>
      </c>
      <c r="AW23">
        <v>877.41800000000001</v>
      </c>
      <c r="AX23">
        <f t="shared" si="27"/>
        <v>0.17093809336029131</v>
      </c>
      <c r="AY23">
        <v>0.5</v>
      </c>
      <c r="AZ23">
        <f t="shared" si="28"/>
        <v>1513.1423996578305</v>
      </c>
      <c r="BA23">
        <f t="shared" si="29"/>
        <v>-0.83157404499578258</v>
      </c>
      <c r="BB23">
        <f t="shared" si="30"/>
        <v>129.32683839006273</v>
      </c>
      <c r="BC23">
        <f t="shared" si="31"/>
        <v>1.1242044763582211E-3</v>
      </c>
      <c r="BD23">
        <f t="shared" si="32"/>
        <v>3.1677626855159113</v>
      </c>
      <c r="BE23">
        <f t="shared" si="33"/>
        <v>533.27670057583782</v>
      </c>
      <c r="BF23" t="s">
        <v>440</v>
      </c>
      <c r="BG23">
        <v>565.01</v>
      </c>
      <c r="BH23">
        <f t="shared" si="34"/>
        <v>565.01</v>
      </c>
      <c r="BI23">
        <f t="shared" si="35"/>
        <v>0.35605378508305052</v>
      </c>
      <c r="BJ23">
        <f t="shared" si="36"/>
        <v>0.48009065068756268</v>
      </c>
      <c r="BK23">
        <f t="shared" si="37"/>
        <v>0.89895790883157711</v>
      </c>
      <c r="BL23">
        <f t="shared" si="38"/>
        <v>-1.3189826931194593</v>
      </c>
      <c r="BM23">
        <f t="shared" si="39"/>
        <v>1.042656823246078</v>
      </c>
      <c r="BN23">
        <f t="shared" si="40"/>
        <v>0.37289441819888364</v>
      </c>
      <c r="BO23">
        <f t="shared" si="41"/>
        <v>0.62710558180111642</v>
      </c>
      <c r="BP23">
        <v>955</v>
      </c>
      <c r="BQ23">
        <v>300</v>
      </c>
      <c r="BR23">
        <v>300</v>
      </c>
      <c r="BS23">
        <v>300</v>
      </c>
      <c r="BT23">
        <v>10105</v>
      </c>
      <c r="BU23">
        <v>846.98</v>
      </c>
      <c r="BV23">
        <v>-6.9069999999999999E-3</v>
      </c>
      <c r="BW23">
        <v>-0.22</v>
      </c>
      <c r="BX23" t="s">
        <v>404</v>
      </c>
      <c r="BY23" t="s">
        <v>404</v>
      </c>
      <c r="BZ23" t="s">
        <v>404</v>
      </c>
      <c r="CA23" t="s">
        <v>404</v>
      </c>
      <c r="CB23" t="s">
        <v>404</v>
      </c>
      <c r="CC23" t="s">
        <v>404</v>
      </c>
      <c r="CD23" t="s">
        <v>404</v>
      </c>
      <c r="CE23" t="s">
        <v>404</v>
      </c>
      <c r="CF23" t="s">
        <v>404</v>
      </c>
      <c r="CG23" t="s">
        <v>404</v>
      </c>
      <c r="CH23">
        <f t="shared" si="42"/>
        <v>1799.95</v>
      </c>
      <c r="CI23">
        <f t="shared" si="43"/>
        <v>1513.1423996578305</v>
      </c>
      <c r="CJ23">
        <f t="shared" si="44"/>
        <v>0.84065801808818608</v>
      </c>
      <c r="CK23">
        <f t="shared" si="45"/>
        <v>0.16086997491019916</v>
      </c>
      <c r="CL23">
        <v>6</v>
      </c>
      <c r="CM23">
        <v>0.5</v>
      </c>
      <c r="CN23" t="s">
        <v>405</v>
      </c>
      <c r="CO23">
        <v>2</v>
      </c>
      <c r="CP23">
        <v>1657480383.5999999</v>
      </c>
      <c r="CQ23">
        <v>50.652299999999997</v>
      </c>
      <c r="CR23">
        <v>50.042900000000003</v>
      </c>
      <c r="CS23">
        <v>22.355499999999999</v>
      </c>
      <c r="CT23">
        <v>14.8599</v>
      </c>
      <c r="CU23">
        <v>51.853000000000002</v>
      </c>
      <c r="CV23">
        <v>22.231200000000001</v>
      </c>
      <c r="CW23">
        <v>500.06900000000002</v>
      </c>
      <c r="CX23">
        <v>99.305099999999996</v>
      </c>
      <c r="CY23">
        <v>0.10050000000000001</v>
      </c>
      <c r="CZ23">
        <v>27.460899999999999</v>
      </c>
      <c r="DA23">
        <v>27.982900000000001</v>
      </c>
      <c r="DB23">
        <v>999.9</v>
      </c>
      <c r="DC23">
        <v>0</v>
      </c>
      <c r="DD23">
        <v>0</v>
      </c>
      <c r="DE23">
        <v>9988.75</v>
      </c>
      <c r="DF23">
        <v>0</v>
      </c>
      <c r="DG23">
        <v>2037.74</v>
      </c>
      <c r="DH23">
        <v>0.609402</v>
      </c>
      <c r="DI23">
        <v>51.810499999999998</v>
      </c>
      <c r="DJ23">
        <v>50.797699999999999</v>
      </c>
      <c r="DK23">
        <v>7.4956399999999999</v>
      </c>
      <c r="DL23">
        <v>50.042900000000003</v>
      </c>
      <c r="DM23">
        <v>14.8599</v>
      </c>
      <c r="DN23">
        <v>2.2200099999999998</v>
      </c>
      <c r="DO23">
        <v>1.47566</v>
      </c>
      <c r="DP23">
        <v>19.107500000000002</v>
      </c>
      <c r="DQ23">
        <v>12.718299999999999</v>
      </c>
      <c r="DR23">
        <v>1799.95</v>
      </c>
      <c r="DS23">
        <v>0.97800600000000004</v>
      </c>
      <c r="DT23">
        <v>2.1993800000000001E-2</v>
      </c>
      <c r="DU23">
        <v>0</v>
      </c>
      <c r="DV23">
        <v>727.43</v>
      </c>
      <c r="DW23">
        <v>5.0005199999999999</v>
      </c>
      <c r="DX23">
        <v>14003.9</v>
      </c>
      <c r="DY23">
        <v>16308.6</v>
      </c>
      <c r="DZ23">
        <v>48.875</v>
      </c>
      <c r="EA23">
        <v>51</v>
      </c>
      <c r="EB23">
        <v>50.186999999999998</v>
      </c>
      <c r="EC23">
        <v>50.125</v>
      </c>
      <c r="ED23">
        <v>50.561999999999998</v>
      </c>
      <c r="EE23">
        <v>1755.47</v>
      </c>
      <c r="EF23">
        <v>39.479999999999997</v>
      </c>
      <c r="EG23">
        <v>0</v>
      </c>
      <c r="EH23">
        <v>121.2000000476837</v>
      </c>
      <c r="EI23">
        <v>0</v>
      </c>
      <c r="EJ23">
        <v>727.43383999999992</v>
      </c>
      <c r="EK23">
        <v>-0.61084615888374239</v>
      </c>
      <c r="EL23">
        <v>7.9153845727873549</v>
      </c>
      <c r="EM23">
        <v>14004.727999999999</v>
      </c>
      <c r="EN23">
        <v>15</v>
      </c>
      <c r="EO23">
        <v>1657480338.5999999</v>
      </c>
      <c r="EP23" t="s">
        <v>441</v>
      </c>
      <c r="EQ23">
        <v>1657480329.0999999</v>
      </c>
      <c r="ER23">
        <v>1657480338.5999999</v>
      </c>
      <c r="ES23">
        <v>13</v>
      </c>
      <c r="ET23">
        <v>-2.1999999999999999E-2</v>
      </c>
      <c r="EU23">
        <v>-3.0000000000000001E-3</v>
      </c>
      <c r="EV23">
        <v>-1.2010000000000001</v>
      </c>
      <c r="EW23">
        <v>-4.3999999999999997E-2</v>
      </c>
      <c r="EX23">
        <v>50</v>
      </c>
      <c r="EY23">
        <v>15</v>
      </c>
      <c r="EZ23">
        <v>0.36</v>
      </c>
      <c r="FA23">
        <v>0.01</v>
      </c>
      <c r="FB23">
        <v>0.62752595121951216</v>
      </c>
      <c r="FC23">
        <v>-1.063093379790935E-2</v>
      </c>
      <c r="FD23">
        <v>2.299801304455714E-2</v>
      </c>
      <c r="FE23">
        <v>1</v>
      </c>
      <c r="FF23">
        <v>7.4901434146341472</v>
      </c>
      <c r="FG23">
        <v>6.1080836236922301E-2</v>
      </c>
      <c r="FH23">
        <v>2.330563781993384E-2</v>
      </c>
      <c r="FI23">
        <v>1</v>
      </c>
      <c r="FJ23">
        <v>2</v>
      </c>
      <c r="FK23">
        <v>2</v>
      </c>
      <c r="FL23" t="s">
        <v>407</v>
      </c>
      <c r="FM23">
        <v>2.8920499999999998</v>
      </c>
      <c r="FN23">
        <v>2.82159</v>
      </c>
      <c r="FO23">
        <v>1.37097E-2</v>
      </c>
      <c r="FP23">
        <v>1.3335899999999999E-2</v>
      </c>
      <c r="FQ23">
        <v>0.10989400000000001</v>
      </c>
      <c r="FR23">
        <v>8.2811300000000004E-2</v>
      </c>
      <c r="FS23">
        <v>30538.7</v>
      </c>
      <c r="FT23">
        <v>28879.7</v>
      </c>
      <c r="FU23">
        <v>28478.6</v>
      </c>
      <c r="FV23">
        <v>27471.8</v>
      </c>
      <c r="FW23">
        <v>35835.300000000003</v>
      </c>
      <c r="FX23">
        <v>35198.699999999997</v>
      </c>
      <c r="FY23">
        <v>41991.6</v>
      </c>
      <c r="FZ23">
        <v>39764.5</v>
      </c>
      <c r="GA23">
        <v>2.0221800000000001</v>
      </c>
      <c r="GB23">
        <v>1.78013</v>
      </c>
      <c r="GC23">
        <v>5.5134299999999997E-3</v>
      </c>
      <c r="GD23">
        <v>0</v>
      </c>
      <c r="GE23">
        <v>27.892900000000001</v>
      </c>
      <c r="GF23">
        <v>999.9</v>
      </c>
      <c r="GG23">
        <v>43.5</v>
      </c>
      <c r="GH23">
        <v>39.200000000000003</v>
      </c>
      <c r="GI23">
        <v>31.113099999999999</v>
      </c>
      <c r="GJ23">
        <v>62.982199999999999</v>
      </c>
      <c r="GK23">
        <v>28.257200000000001</v>
      </c>
      <c r="GL23">
        <v>1</v>
      </c>
      <c r="GM23">
        <v>0.62806099999999998</v>
      </c>
      <c r="GN23">
        <v>5.5775899999999998</v>
      </c>
      <c r="GO23">
        <v>20.1557</v>
      </c>
      <c r="GP23">
        <v>5.2163899999999996</v>
      </c>
      <c r="GQ23">
        <v>11.992000000000001</v>
      </c>
      <c r="GR23">
        <v>4.9897499999999999</v>
      </c>
      <c r="GS23">
        <v>3.2909999999999999</v>
      </c>
      <c r="GT23">
        <v>2214.3000000000002</v>
      </c>
      <c r="GU23">
        <v>9999</v>
      </c>
      <c r="GV23">
        <v>8987.7999999999993</v>
      </c>
      <c r="GW23">
        <v>63.9</v>
      </c>
      <c r="GX23">
        <v>1.86429</v>
      </c>
      <c r="GY23">
        <v>1.86432</v>
      </c>
      <c r="GZ23">
        <v>1.86066</v>
      </c>
      <c r="HA23">
        <v>1.86188</v>
      </c>
      <c r="HB23">
        <v>1.8615699999999999</v>
      </c>
      <c r="HC23">
        <v>1.85745</v>
      </c>
      <c r="HD23">
        <v>1.86063</v>
      </c>
      <c r="HE23">
        <v>1.8633999999999999</v>
      </c>
      <c r="HF23">
        <v>0</v>
      </c>
      <c r="HG23">
        <v>0</v>
      </c>
      <c r="HH23">
        <v>0</v>
      </c>
      <c r="HI23">
        <v>0</v>
      </c>
      <c r="HJ23" t="s">
        <v>408</v>
      </c>
      <c r="HK23" t="s">
        <v>409</v>
      </c>
      <c r="HL23" t="s">
        <v>410</v>
      </c>
      <c r="HM23" t="s">
        <v>410</v>
      </c>
      <c r="HN23" t="s">
        <v>410</v>
      </c>
      <c r="HO23" t="s">
        <v>410</v>
      </c>
      <c r="HP23">
        <v>0</v>
      </c>
      <c r="HQ23">
        <v>100</v>
      </c>
      <c r="HR23">
        <v>100</v>
      </c>
      <c r="HS23">
        <v>-1.2010000000000001</v>
      </c>
      <c r="HT23">
        <v>0.12429999999999999</v>
      </c>
      <c r="HU23">
        <v>-1.2610545948015</v>
      </c>
      <c r="HV23">
        <v>1.239808642223445E-3</v>
      </c>
      <c r="HW23">
        <v>-1.4970110245969971E-6</v>
      </c>
      <c r="HX23">
        <v>5.1465685573841773E-10</v>
      </c>
      <c r="HY23">
        <v>-0.12031437044938439</v>
      </c>
      <c r="HZ23">
        <v>-1.504106212652615E-2</v>
      </c>
      <c r="IA23">
        <v>1.735219391611595E-3</v>
      </c>
      <c r="IB23">
        <v>-2.535611455964381E-5</v>
      </c>
      <c r="IC23">
        <v>2</v>
      </c>
      <c r="ID23">
        <v>2081</v>
      </c>
      <c r="IE23">
        <v>0</v>
      </c>
      <c r="IF23">
        <v>23</v>
      </c>
      <c r="IG23">
        <v>0.9</v>
      </c>
      <c r="IH23">
        <v>0.8</v>
      </c>
      <c r="II23">
        <v>0.24902299999999999</v>
      </c>
      <c r="IJ23">
        <v>2.4682599999999999</v>
      </c>
      <c r="IK23">
        <v>1.54297</v>
      </c>
      <c r="IL23">
        <v>2.31934</v>
      </c>
      <c r="IM23">
        <v>1.5466299999999999</v>
      </c>
      <c r="IN23">
        <v>2.3901400000000002</v>
      </c>
      <c r="IO23">
        <v>42.297499999999999</v>
      </c>
      <c r="IP23">
        <v>24.061199999999999</v>
      </c>
      <c r="IQ23">
        <v>18</v>
      </c>
      <c r="IR23">
        <v>512.01499999999999</v>
      </c>
      <c r="IS23">
        <v>462.55</v>
      </c>
      <c r="IT23">
        <v>20.734100000000002</v>
      </c>
      <c r="IU23">
        <v>34.7547</v>
      </c>
      <c r="IV23">
        <v>29.9998</v>
      </c>
      <c r="IW23">
        <v>34.639899999999997</v>
      </c>
      <c r="IX23">
        <v>34.630600000000001</v>
      </c>
      <c r="IY23">
        <v>5.0849599999999997</v>
      </c>
      <c r="IZ23">
        <v>55.841299999999997</v>
      </c>
      <c r="JA23">
        <v>0</v>
      </c>
      <c r="JB23">
        <v>20.714400000000001</v>
      </c>
      <c r="JC23">
        <v>50</v>
      </c>
      <c r="JD23">
        <v>14.8635</v>
      </c>
      <c r="JE23">
        <v>99.403000000000006</v>
      </c>
      <c r="JF23">
        <v>98.379599999999996</v>
      </c>
    </row>
    <row r="24" spans="1:266" x14ac:dyDescent="0.25">
      <c r="A24">
        <v>8</v>
      </c>
      <c r="B24">
        <v>1657480491.0999999</v>
      </c>
      <c r="C24">
        <v>940.5</v>
      </c>
      <c r="D24" t="s">
        <v>442</v>
      </c>
      <c r="E24" t="s">
        <v>443</v>
      </c>
      <c r="F24" t="s">
        <v>396</v>
      </c>
      <c r="G24" t="s">
        <v>397</v>
      </c>
      <c r="H24" t="s">
        <v>398</v>
      </c>
      <c r="I24" t="s">
        <v>399</v>
      </c>
      <c r="J24" t="s">
        <v>400</v>
      </c>
      <c r="K24">
        <v>1657480491.0999999</v>
      </c>
      <c r="L24">
        <f t="shared" si="0"/>
        <v>6.4110066354236134E-3</v>
      </c>
      <c r="M24">
        <f t="shared" si="1"/>
        <v>6.4110066354236137</v>
      </c>
      <c r="N24">
        <f t="shared" si="2"/>
        <v>-3.426719911716285</v>
      </c>
      <c r="O24">
        <f t="shared" si="3"/>
        <v>23.974799999999998</v>
      </c>
      <c r="P24">
        <f t="shared" si="4"/>
        <v>36.930786427005842</v>
      </c>
      <c r="Q24">
        <f t="shared" si="5"/>
        <v>3.6710879806448262</v>
      </c>
      <c r="R24">
        <f t="shared" si="6"/>
        <v>2.3832040590937194</v>
      </c>
      <c r="S24">
        <f t="shared" si="7"/>
        <v>0.42665783847425304</v>
      </c>
      <c r="T24">
        <f t="shared" si="8"/>
        <v>2.9207170002814751</v>
      </c>
      <c r="U24">
        <f t="shared" si="9"/>
        <v>0.39481202918086411</v>
      </c>
      <c r="V24">
        <f t="shared" si="10"/>
        <v>0.24942036413541824</v>
      </c>
      <c r="W24">
        <f t="shared" si="11"/>
        <v>289.57546733965341</v>
      </c>
      <c r="X24">
        <f t="shared" si="12"/>
        <v>27.534096070603752</v>
      </c>
      <c r="Y24">
        <f t="shared" si="13"/>
        <v>28.004000000000001</v>
      </c>
      <c r="Z24">
        <f t="shared" si="14"/>
        <v>3.795724674034485</v>
      </c>
      <c r="AA24">
        <f t="shared" si="15"/>
        <v>60.541845166705066</v>
      </c>
      <c r="AB24">
        <f t="shared" si="16"/>
        <v>2.23050873920893</v>
      </c>
      <c r="AC24">
        <f t="shared" si="17"/>
        <v>3.6842430769447319</v>
      </c>
      <c r="AD24">
        <f t="shared" si="18"/>
        <v>1.565215934825555</v>
      </c>
      <c r="AE24">
        <f t="shared" si="19"/>
        <v>-282.72539262218135</v>
      </c>
      <c r="AF24">
        <f t="shared" si="20"/>
        <v>-80.368449086746963</v>
      </c>
      <c r="AG24">
        <f t="shared" si="21"/>
        <v>-5.983004632162757</v>
      </c>
      <c r="AH24">
        <f t="shared" si="22"/>
        <v>-79.501379001437655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52520.779407913338</v>
      </c>
      <c r="AN24" t="s">
        <v>401</v>
      </c>
      <c r="AO24">
        <v>10138.200000000001</v>
      </c>
      <c r="AP24">
        <v>991.13000000000011</v>
      </c>
      <c r="AQ24">
        <v>3656.87</v>
      </c>
      <c r="AR24">
        <f t="shared" si="26"/>
        <v>0.72896766907218469</v>
      </c>
      <c r="AS24">
        <v>-2.5326555040585359</v>
      </c>
      <c r="AT24" t="s">
        <v>444</v>
      </c>
      <c r="AU24">
        <v>10105.5</v>
      </c>
      <c r="AV24">
        <v>730.99473076923084</v>
      </c>
      <c r="AW24">
        <v>856.45899999999995</v>
      </c>
      <c r="AX24">
        <f t="shared" si="27"/>
        <v>0.14649185685569199</v>
      </c>
      <c r="AY24">
        <v>0.5</v>
      </c>
      <c r="AZ24">
        <f t="shared" si="28"/>
        <v>1513.2347996578515</v>
      </c>
      <c r="BA24">
        <f t="shared" si="29"/>
        <v>-3.426719911716285</v>
      </c>
      <c r="BB24">
        <f t="shared" si="30"/>
        <v>110.83828783026486</v>
      </c>
      <c r="BC24">
        <f t="shared" si="31"/>
        <v>-5.9082992795295261E-4</v>
      </c>
      <c r="BD24">
        <f t="shared" si="32"/>
        <v>3.2697548861066323</v>
      </c>
      <c r="BE24">
        <f t="shared" si="33"/>
        <v>525.46130809806084</v>
      </c>
      <c r="BF24" t="s">
        <v>445</v>
      </c>
      <c r="BG24">
        <v>582.59</v>
      </c>
      <c r="BH24">
        <f t="shared" si="34"/>
        <v>582.59</v>
      </c>
      <c r="BI24">
        <f t="shared" si="35"/>
        <v>0.31976895566512809</v>
      </c>
      <c r="BJ24">
        <f t="shared" si="36"/>
        <v>0.45811781994591994</v>
      </c>
      <c r="BK24">
        <f t="shared" si="37"/>
        <v>0.91091605188857239</v>
      </c>
      <c r="BL24">
        <f t="shared" si="38"/>
        <v>-0.93163538720859695</v>
      </c>
      <c r="BM24">
        <f t="shared" si="39"/>
        <v>1.0505191804151943</v>
      </c>
      <c r="BN24">
        <f t="shared" si="40"/>
        <v>0.36511188041183035</v>
      </c>
      <c r="BO24">
        <f t="shared" si="41"/>
        <v>0.63488811958816971</v>
      </c>
      <c r="BP24">
        <v>957</v>
      </c>
      <c r="BQ24">
        <v>300</v>
      </c>
      <c r="BR24">
        <v>300</v>
      </c>
      <c r="BS24">
        <v>300</v>
      </c>
      <c r="BT24">
        <v>10105.5</v>
      </c>
      <c r="BU24">
        <v>829.31</v>
      </c>
      <c r="BV24">
        <v>-6.9072700000000001E-3</v>
      </c>
      <c r="BW24">
        <v>-0.47</v>
      </c>
      <c r="BX24" t="s">
        <v>404</v>
      </c>
      <c r="BY24" t="s">
        <v>404</v>
      </c>
      <c r="BZ24" t="s">
        <v>404</v>
      </c>
      <c r="CA24" t="s">
        <v>404</v>
      </c>
      <c r="CB24" t="s">
        <v>404</v>
      </c>
      <c r="CC24" t="s">
        <v>404</v>
      </c>
      <c r="CD24" t="s">
        <v>404</v>
      </c>
      <c r="CE24" t="s">
        <v>404</v>
      </c>
      <c r="CF24" t="s">
        <v>404</v>
      </c>
      <c r="CG24" t="s">
        <v>404</v>
      </c>
      <c r="CH24">
        <f t="shared" si="42"/>
        <v>1800.06</v>
      </c>
      <c r="CI24">
        <f t="shared" si="43"/>
        <v>1513.2347996578515</v>
      </c>
      <c r="CJ24">
        <f t="shared" si="44"/>
        <v>0.84065797787732155</v>
      </c>
      <c r="CK24">
        <f t="shared" si="45"/>
        <v>0.16086989730323067</v>
      </c>
      <c r="CL24">
        <v>6</v>
      </c>
      <c r="CM24">
        <v>0.5</v>
      </c>
      <c r="CN24" t="s">
        <v>405</v>
      </c>
      <c r="CO24">
        <v>2</v>
      </c>
      <c r="CP24">
        <v>1657480491.0999999</v>
      </c>
      <c r="CQ24">
        <v>23.974799999999998</v>
      </c>
      <c r="CR24">
        <v>20.046700000000001</v>
      </c>
      <c r="CS24">
        <v>22.438700000000001</v>
      </c>
      <c r="CT24">
        <v>14.917199999999999</v>
      </c>
      <c r="CU24">
        <v>25.074200000000001</v>
      </c>
      <c r="CV24">
        <v>22.311399999999999</v>
      </c>
      <c r="CW24">
        <v>499.93900000000002</v>
      </c>
      <c r="CX24">
        <v>99.304699999999997</v>
      </c>
      <c r="CY24">
        <v>9.9843899999999999E-2</v>
      </c>
      <c r="CZ24">
        <v>27.493600000000001</v>
      </c>
      <c r="DA24">
        <v>28.004000000000001</v>
      </c>
      <c r="DB24">
        <v>999.9</v>
      </c>
      <c r="DC24">
        <v>0</v>
      </c>
      <c r="DD24">
        <v>0</v>
      </c>
      <c r="DE24">
        <v>10019.4</v>
      </c>
      <c r="DF24">
        <v>0</v>
      </c>
      <c r="DG24">
        <v>2033.71</v>
      </c>
      <c r="DH24">
        <v>3.92815</v>
      </c>
      <c r="DI24">
        <v>24.525099999999998</v>
      </c>
      <c r="DJ24">
        <v>20.350200000000001</v>
      </c>
      <c r="DK24">
        <v>7.5214699999999999</v>
      </c>
      <c r="DL24">
        <v>20.046700000000001</v>
      </c>
      <c r="DM24">
        <v>14.917199999999999</v>
      </c>
      <c r="DN24">
        <v>2.2282700000000002</v>
      </c>
      <c r="DO24">
        <v>1.4813499999999999</v>
      </c>
      <c r="DP24">
        <v>19.167000000000002</v>
      </c>
      <c r="DQ24">
        <v>12.776999999999999</v>
      </c>
      <c r="DR24">
        <v>1800.06</v>
      </c>
      <c r="DS24">
        <v>0.97800600000000004</v>
      </c>
      <c r="DT24">
        <v>2.1993800000000001E-2</v>
      </c>
      <c r="DU24">
        <v>0</v>
      </c>
      <c r="DV24">
        <v>731.13499999999999</v>
      </c>
      <c r="DW24">
        <v>5.0005199999999999</v>
      </c>
      <c r="DX24">
        <v>14065.5</v>
      </c>
      <c r="DY24">
        <v>16309.6</v>
      </c>
      <c r="DZ24">
        <v>48.75</v>
      </c>
      <c r="EA24">
        <v>51.061999999999998</v>
      </c>
      <c r="EB24">
        <v>50.186999999999998</v>
      </c>
      <c r="EC24">
        <v>50.125</v>
      </c>
      <c r="ED24">
        <v>50.436999999999998</v>
      </c>
      <c r="EE24">
        <v>1755.58</v>
      </c>
      <c r="EF24">
        <v>39.479999999999997</v>
      </c>
      <c r="EG24">
        <v>0</v>
      </c>
      <c r="EH24">
        <v>107.2000000476837</v>
      </c>
      <c r="EI24">
        <v>0</v>
      </c>
      <c r="EJ24">
        <v>730.99473076923084</v>
      </c>
      <c r="EK24">
        <v>1.7936068263072971</v>
      </c>
      <c r="EL24">
        <v>25.729914527441618</v>
      </c>
      <c r="EM24">
        <v>14060.946153846149</v>
      </c>
      <c r="EN24">
        <v>15</v>
      </c>
      <c r="EO24">
        <v>1657480456.0999999</v>
      </c>
      <c r="EP24" t="s">
        <v>446</v>
      </c>
      <c r="EQ24">
        <v>1657480448.0999999</v>
      </c>
      <c r="ER24">
        <v>1657480456.0999999</v>
      </c>
      <c r="ES24">
        <v>14</v>
      </c>
      <c r="ET24">
        <v>0.13100000000000001</v>
      </c>
      <c r="EU24">
        <v>1E-3</v>
      </c>
      <c r="EV24">
        <v>-1.1040000000000001</v>
      </c>
      <c r="EW24">
        <v>-4.3999999999999997E-2</v>
      </c>
      <c r="EX24">
        <v>20</v>
      </c>
      <c r="EY24">
        <v>15</v>
      </c>
      <c r="EZ24">
        <v>0.23</v>
      </c>
      <c r="FA24">
        <v>0.01</v>
      </c>
      <c r="FB24">
        <v>3.9435254999999998</v>
      </c>
      <c r="FC24">
        <v>0.36382829268291822</v>
      </c>
      <c r="FD24">
        <v>4.4976013548890657E-2</v>
      </c>
      <c r="FE24">
        <v>1</v>
      </c>
      <c r="FF24">
        <v>7.553081999999999</v>
      </c>
      <c r="FG24">
        <v>3.4934634146331973E-2</v>
      </c>
      <c r="FH24">
        <v>4.1466938710254433E-2</v>
      </c>
      <c r="FI24">
        <v>1</v>
      </c>
      <c r="FJ24">
        <v>2</v>
      </c>
      <c r="FK24">
        <v>2</v>
      </c>
      <c r="FL24" t="s">
        <v>407</v>
      </c>
      <c r="FM24">
        <v>2.8917899999999999</v>
      </c>
      <c r="FN24">
        <v>2.8212000000000002</v>
      </c>
      <c r="FO24">
        <v>6.6639100000000003E-3</v>
      </c>
      <c r="FP24">
        <v>5.3726499999999996E-3</v>
      </c>
      <c r="FQ24">
        <v>0.110179</v>
      </c>
      <c r="FR24">
        <v>8.3047800000000005E-2</v>
      </c>
      <c r="FS24">
        <v>30758</v>
      </c>
      <c r="FT24">
        <v>29114.6</v>
      </c>
      <c r="FU24">
        <v>28479.8</v>
      </c>
      <c r="FV24">
        <v>27473.9</v>
      </c>
      <c r="FW24">
        <v>35825.1</v>
      </c>
      <c r="FX24">
        <v>35191.699999999997</v>
      </c>
      <c r="FY24">
        <v>41993.4</v>
      </c>
      <c r="FZ24">
        <v>39767</v>
      </c>
      <c r="GA24">
        <v>2.0218699999999998</v>
      </c>
      <c r="GB24">
        <v>1.7819199999999999</v>
      </c>
      <c r="GC24">
        <v>4.4740700000000001E-3</v>
      </c>
      <c r="GD24">
        <v>0</v>
      </c>
      <c r="GE24">
        <v>27.930900000000001</v>
      </c>
      <c r="GF24">
        <v>999.9</v>
      </c>
      <c r="GG24">
        <v>43.2</v>
      </c>
      <c r="GH24">
        <v>39.200000000000003</v>
      </c>
      <c r="GI24">
        <v>30.898299999999999</v>
      </c>
      <c r="GJ24">
        <v>62.352200000000003</v>
      </c>
      <c r="GK24">
        <v>28.3413</v>
      </c>
      <c r="GL24">
        <v>1</v>
      </c>
      <c r="GM24">
        <v>0.62967200000000001</v>
      </c>
      <c r="GN24">
        <v>6.3458399999999999</v>
      </c>
      <c r="GO24">
        <v>20.128</v>
      </c>
      <c r="GP24">
        <v>5.2102500000000003</v>
      </c>
      <c r="GQ24">
        <v>11.992000000000001</v>
      </c>
      <c r="GR24">
        <v>4.9896500000000001</v>
      </c>
      <c r="GS24">
        <v>3.2902499999999999</v>
      </c>
      <c r="GT24">
        <v>2216.4</v>
      </c>
      <c r="GU24">
        <v>9999</v>
      </c>
      <c r="GV24">
        <v>8987.7999999999993</v>
      </c>
      <c r="GW24">
        <v>63.9</v>
      </c>
      <c r="GX24">
        <v>1.8641799999999999</v>
      </c>
      <c r="GY24">
        <v>1.86432</v>
      </c>
      <c r="GZ24">
        <v>1.8606400000000001</v>
      </c>
      <c r="HA24">
        <v>1.86188</v>
      </c>
      <c r="HB24">
        <v>1.8615600000000001</v>
      </c>
      <c r="HC24">
        <v>1.85744</v>
      </c>
      <c r="HD24">
        <v>1.86052</v>
      </c>
      <c r="HE24">
        <v>1.8633900000000001</v>
      </c>
      <c r="HF24">
        <v>0</v>
      </c>
      <c r="HG24">
        <v>0</v>
      </c>
      <c r="HH24">
        <v>0</v>
      </c>
      <c r="HI24">
        <v>0</v>
      </c>
      <c r="HJ24" t="s">
        <v>408</v>
      </c>
      <c r="HK24" t="s">
        <v>409</v>
      </c>
      <c r="HL24" t="s">
        <v>410</v>
      </c>
      <c r="HM24" t="s">
        <v>410</v>
      </c>
      <c r="HN24" t="s">
        <v>410</v>
      </c>
      <c r="HO24" t="s">
        <v>410</v>
      </c>
      <c r="HP24">
        <v>0</v>
      </c>
      <c r="HQ24">
        <v>100</v>
      </c>
      <c r="HR24">
        <v>100</v>
      </c>
      <c r="HS24">
        <v>-1.099</v>
      </c>
      <c r="HT24">
        <v>0.1273</v>
      </c>
      <c r="HU24">
        <v>-1.129581019156608</v>
      </c>
      <c r="HV24">
        <v>1.239808642223445E-3</v>
      </c>
      <c r="HW24">
        <v>-1.4970110245969971E-6</v>
      </c>
      <c r="HX24">
        <v>5.1465685573841773E-10</v>
      </c>
      <c r="HY24">
        <v>-0.1193403568792757</v>
      </c>
      <c r="HZ24">
        <v>-1.504106212652615E-2</v>
      </c>
      <c r="IA24">
        <v>1.735219391611595E-3</v>
      </c>
      <c r="IB24">
        <v>-2.535611455964381E-5</v>
      </c>
      <c r="IC24">
        <v>2</v>
      </c>
      <c r="ID24">
        <v>2081</v>
      </c>
      <c r="IE24">
        <v>0</v>
      </c>
      <c r="IF24">
        <v>23</v>
      </c>
      <c r="IG24">
        <v>0.7</v>
      </c>
      <c r="IH24">
        <v>0.6</v>
      </c>
      <c r="II24">
        <v>0.18310499999999999</v>
      </c>
      <c r="IJ24">
        <v>2.4902299999999999</v>
      </c>
      <c r="IK24">
        <v>1.54297</v>
      </c>
      <c r="IL24">
        <v>2.3083499999999999</v>
      </c>
      <c r="IM24">
        <v>1.5466299999999999</v>
      </c>
      <c r="IN24">
        <v>2.3535200000000001</v>
      </c>
      <c r="IO24">
        <v>42.271000000000001</v>
      </c>
      <c r="IP24">
        <v>24.043700000000001</v>
      </c>
      <c r="IQ24">
        <v>18</v>
      </c>
      <c r="IR24">
        <v>511.62700000000001</v>
      </c>
      <c r="IS24">
        <v>463.58600000000001</v>
      </c>
      <c r="IT24">
        <v>20.486000000000001</v>
      </c>
      <c r="IU24">
        <v>34.714300000000001</v>
      </c>
      <c r="IV24">
        <v>30.0002</v>
      </c>
      <c r="IW24">
        <v>34.614600000000003</v>
      </c>
      <c r="IX24">
        <v>34.603900000000003</v>
      </c>
      <c r="IY24">
        <v>3.7600500000000001</v>
      </c>
      <c r="IZ24">
        <v>55.747399999999999</v>
      </c>
      <c r="JA24">
        <v>0</v>
      </c>
      <c r="JB24">
        <v>20.479099999999999</v>
      </c>
      <c r="JC24">
        <v>20</v>
      </c>
      <c r="JD24">
        <v>14.8231</v>
      </c>
      <c r="JE24">
        <v>99.407200000000003</v>
      </c>
      <c r="JF24">
        <v>98.386300000000006</v>
      </c>
    </row>
    <row r="25" spans="1:266" x14ac:dyDescent="0.25">
      <c r="A25">
        <v>9</v>
      </c>
      <c r="B25">
        <v>1657480607.0999999</v>
      </c>
      <c r="C25">
        <v>1056.5</v>
      </c>
      <c r="D25" t="s">
        <v>447</v>
      </c>
      <c r="E25" t="s">
        <v>448</v>
      </c>
      <c r="F25" t="s">
        <v>396</v>
      </c>
      <c r="G25" t="s">
        <v>397</v>
      </c>
      <c r="H25" t="s">
        <v>398</v>
      </c>
      <c r="I25" t="s">
        <v>399</v>
      </c>
      <c r="J25" t="s">
        <v>400</v>
      </c>
      <c r="K25">
        <v>1657480607.0999999</v>
      </c>
      <c r="L25">
        <f t="shared" si="0"/>
        <v>6.5391176020792039E-3</v>
      </c>
      <c r="M25">
        <f t="shared" si="1"/>
        <v>6.5391176020792035</v>
      </c>
      <c r="N25">
        <f t="shared" si="2"/>
        <v>25.806473329122447</v>
      </c>
      <c r="O25">
        <f t="shared" si="3"/>
        <v>366.28500000000003</v>
      </c>
      <c r="P25">
        <f t="shared" si="4"/>
        <v>257.19553024284937</v>
      </c>
      <c r="Q25">
        <f t="shared" si="5"/>
        <v>25.565976943657382</v>
      </c>
      <c r="R25">
        <f t="shared" si="6"/>
        <v>36.409784633370002</v>
      </c>
      <c r="S25">
        <f t="shared" si="7"/>
        <v>0.43731738360611044</v>
      </c>
      <c r="T25">
        <f t="shared" si="8"/>
        <v>2.9219959133089386</v>
      </c>
      <c r="U25">
        <f t="shared" si="9"/>
        <v>0.40394056204672857</v>
      </c>
      <c r="V25">
        <f t="shared" si="10"/>
        <v>0.25524901391529242</v>
      </c>
      <c r="W25">
        <f t="shared" si="11"/>
        <v>289.52657033937237</v>
      </c>
      <c r="X25">
        <f t="shared" si="12"/>
        <v>27.523904425919394</v>
      </c>
      <c r="Y25">
        <f t="shared" si="13"/>
        <v>27.979700000000001</v>
      </c>
      <c r="Z25">
        <f t="shared" si="14"/>
        <v>3.7903511069693336</v>
      </c>
      <c r="AA25">
        <f t="shared" si="15"/>
        <v>60.442556872128307</v>
      </c>
      <c r="AB25">
        <f t="shared" si="16"/>
        <v>2.2299147921942</v>
      </c>
      <c r="AC25">
        <f t="shared" si="17"/>
        <v>3.6893124771537815</v>
      </c>
      <c r="AD25">
        <f t="shared" si="18"/>
        <v>1.5604363147751337</v>
      </c>
      <c r="AE25">
        <f t="shared" si="19"/>
        <v>-288.37508625169289</v>
      </c>
      <c r="AF25">
        <f t="shared" si="20"/>
        <v>-72.873675765587208</v>
      </c>
      <c r="AG25">
        <f t="shared" si="21"/>
        <v>-5.4226617235068701</v>
      </c>
      <c r="AH25">
        <f t="shared" si="22"/>
        <v>-77.144853401414579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52553.401775905935</v>
      </c>
      <c r="AN25" t="s">
        <v>401</v>
      </c>
      <c r="AO25">
        <v>10138.200000000001</v>
      </c>
      <c r="AP25">
        <v>991.13000000000011</v>
      </c>
      <c r="AQ25">
        <v>3656.87</v>
      </c>
      <c r="AR25">
        <f t="shared" si="26"/>
        <v>0.72896766907218469</v>
      </c>
      <c r="AS25">
        <v>-2.5326555040585359</v>
      </c>
      <c r="AT25" t="s">
        <v>449</v>
      </c>
      <c r="AU25">
        <v>10107.6</v>
      </c>
      <c r="AV25">
        <v>760.39503846153843</v>
      </c>
      <c r="AW25">
        <v>1068.74</v>
      </c>
      <c r="AX25">
        <f t="shared" si="27"/>
        <v>0.28851260506621024</v>
      </c>
      <c r="AY25">
        <v>0.5</v>
      </c>
      <c r="AZ25">
        <f t="shared" si="28"/>
        <v>1512.9746996577057</v>
      </c>
      <c r="BA25">
        <f t="shared" si="29"/>
        <v>25.806473329122447</v>
      </c>
      <c r="BB25">
        <f t="shared" si="30"/>
        <v>218.25613599875587</v>
      </c>
      <c r="BC25">
        <f t="shared" si="31"/>
        <v>1.8730735444282318E-2</v>
      </c>
      <c r="BD25">
        <f t="shared" si="32"/>
        <v>2.4216647641147522</v>
      </c>
      <c r="BE25">
        <f t="shared" si="33"/>
        <v>598.38218471763116</v>
      </c>
      <c r="BF25" t="s">
        <v>450</v>
      </c>
      <c r="BG25">
        <v>560.89</v>
      </c>
      <c r="BH25">
        <f t="shared" si="34"/>
        <v>560.89</v>
      </c>
      <c r="BI25">
        <f t="shared" si="35"/>
        <v>0.47518573273200215</v>
      </c>
      <c r="BJ25">
        <f t="shared" si="36"/>
        <v>0.60715754954900381</v>
      </c>
      <c r="BK25">
        <f t="shared" si="37"/>
        <v>0.83596470261435796</v>
      </c>
      <c r="BL25">
        <f t="shared" si="38"/>
        <v>3.973005560346115</v>
      </c>
      <c r="BM25">
        <f t="shared" si="39"/>
        <v>0.97088613293119375</v>
      </c>
      <c r="BN25">
        <f t="shared" si="40"/>
        <v>0.44785746979037666</v>
      </c>
      <c r="BO25">
        <f t="shared" si="41"/>
        <v>0.55214253020962334</v>
      </c>
      <c r="BP25">
        <v>959</v>
      </c>
      <c r="BQ25">
        <v>300</v>
      </c>
      <c r="BR25">
        <v>300</v>
      </c>
      <c r="BS25">
        <v>300</v>
      </c>
      <c r="BT25">
        <v>10107.6</v>
      </c>
      <c r="BU25">
        <v>999.87</v>
      </c>
      <c r="BV25">
        <v>-6.9092199999999998E-3</v>
      </c>
      <c r="BW25">
        <v>-0.28999999999999998</v>
      </c>
      <c r="BX25" t="s">
        <v>404</v>
      </c>
      <c r="BY25" t="s">
        <v>404</v>
      </c>
      <c r="BZ25" t="s">
        <v>404</v>
      </c>
      <c r="CA25" t="s">
        <v>404</v>
      </c>
      <c r="CB25" t="s">
        <v>404</v>
      </c>
      <c r="CC25" t="s">
        <v>404</v>
      </c>
      <c r="CD25" t="s">
        <v>404</v>
      </c>
      <c r="CE25" t="s">
        <v>404</v>
      </c>
      <c r="CF25" t="s">
        <v>404</v>
      </c>
      <c r="CG25" t="s">
        <v>404</v>
      </c>
      <c r="CH25">
        <f t="shared" si="42"/>
        <v>1799.75</v>
      </c>
      <c r="CI25">
        <f t="shared" si="43"/>
        <v>1512.9746996577057</v>
      </c>
      <c r="CJ25">
        <f t="shared" si="44"/>
        <v>0.84065825790121174</v>
      </c>
      <c r="CK25">
        <f t="shared" si="45"/>
        <v>0.16087043774933873</v>
      </c>
      <c r="CL25">
        <v>6</v>
      </c>
      <c r="CM25">
        <v>0.5</v>
      </c>
      <c r="CN25" t="s">
        <v>405</v>
      </c>
      <c r="CO25">
        <v>2</v>
      </c>
      <c r="CP25">
        <v>1657480607.0999999</v>
      </c>
      <c r="CQ25">
        <v>366.28500000000003</v>
      </c>
      <c r="CR25">
        <v>400.11900000000003</v>
      </c>
      <c r="CS25">
        <v>22.4331</v>
      </c>
      <c r="CT25">
        <v>14.763999999999999</v>
      </c>
      <c r="CU25">
        <v>367.76400000000001</v>
      </c>
      <c r="CV25">
        <v>22.3064</v>
      </c>
      <c r="CW25">
        <v>500.11799999999999</v>
      </c>
      <c r="CX25">
        <v>99.302899999999994</v>
      </c>
      <c r="CY25">
        <v>9.9982000000000001E-2</v>
      </c>
      <c r="CZ25">
        <v>27.517099999999999</v>
      </c>
      <c r="DA25">
        <v>27.979700000000001</v>
      </c>
      <c r="DB25">
        <v>999.9</v>
      </c>
      <c r="DC25">
        <v>0</v>
      </c>
      <c r="DD25">
        <v>0</v>
      </c>
      <c r="DE25">
        <v>10026.9</v>
      </c>
      <c r="DF25">
        <v>0</v>
      </c>
      <c r="DG25">
        <v>2034.43</v>
      </c>
      <c r="DH25">
        <v>-33.834099999999999</v>
      </c>
      <c r="DI25">
        <v>374.69</v>
      </c>
      <c r="DJ25">
        <v>406.11500000000001</v>
      </c>
      <c r="DK25">
        <v>7.6690899999999997</v>
      </c>
      <c r="DL25">
        <v>400.11900000000003</v>
      </c>
      <c r="DM25">
        <v>14.763999999999999</v>
      </c>
      <c r="DN25">
        <v>2.2276699999999998</v>
      </c>
      <c r="DO25">
        <v>1.46611</v>
      </c>
      <c r="DP25">
        <v>19.162700000000001</v>
      </c>
      <c r="DQ25">
        <v>12.619199999999999</v>
      </c>
      <c r="DR25">
        <v>1799.75</v>
      </c>
      <c r="DS25">
        <v>0.97799899999999995</v>
      </c>
      <c r="DT25">
        <v>2.2001E-2</v>
      </c>
      <c r="DU25">
        <v>0</v>
      </c>
      <c r="DV25">
        <v>761.322</v>
      </c>
      <c r="DW25">
        <v>5.0005199999999999</v>
      </c>
      <c r="DX25">
        <v>14632.9</v>
      </c>
      <c r="DY25">
        <v>16306.7</v>
      </c>
      <c r="DZ25">
        <v>48.561999999999998</v>
      </c>
      <c r="EA25">
        <v>50.875</v>
      </c>
      <c r="EB25">
        <v>50</v>
      </c>
      <c r="EC25">
        <v>50</v>
      </c>
      <c r="ED25">
        <v>50.311999999999998</v>
      </c>
      <c r="EE25">
        <v>1755.26</v>
      </c>
      <c r="EF25">
        <v>39.49</v>
      </c>
      <c r="EG25">
        <v>0</v>
      </c>
      <c r="EH25">
        <v>115.7999999523163</v>
      </c>
      <c r="EI25">
        <v>0</v>
      </c>
      <c r="EJ25">
        <v>760.39503846153843</v>
      </c>
      <c r="EK25">
        <v>6.6910427221204909</v>
      </c>
      <c r="EL25">
        <v>104.2427348920945</v>
      </c>
      <c r="EM25">
        <v>14621.51153846154</v>
      </c>
      <c r="EN25">
        <v>15</v>
      </c>
      <c r="EO25">
        <v>1657480571.5999999</v>
      </c>
      <c r="EP25" t="s">
        <v>451</v>
      </c>
      <c r="EQ25">
        <v>1657480565.5999999</v>
      </c>
      <c r="ER25">
        <v>1657480571.5999999</v>
      </c>
      <c r="ES25">
        <v>15</v>
      </c>
      <c r="ET25">
        <v>-0.629</v>
      </c>
      <c r="EU25">
        <v>0</v>
      </c>
      <c r="EV25">
        <v>-1.4690000000000001</v>
      </c>
      <c r="EW25">
        <v>-4.7E-2</v>
      </c>
      <c r="EX25">
        <v>400</v>
      </c>
      <c r="EY25">
        <v>15</v>
      </c>
      <c r="EZ25">
        <v>0.06</v>
      </c>
      <c r="FA25">
        <v>0.02</v>
      </c>
      <c r="FB25">
        <v>-33.732960000000013</v>
      </c>
      <c r="FC25">
        <v>9.5551969981282042E-2</v>
      </c>
      <c r="FD25">
        <v>8.189643704093659E-2</v>
      </c>
      <c r="FE25">
        <v>1</v>
      </c>
      <c r="FF25">
        <v>7.6848850000000004</v>
      </c>
      <c r="FG25">
        <v>-9.5389643527215504E-2</v>
      </c>
      <c r="FH25">
        <v>4.6050155645773853E-2</v>
      </c>
      <c r="FI25">
        <v>1</v>
      </c>
      <c r="FJ25">
        <v>2</v>
      </c>
      <c r="FK25">
        <v>2</v>
      </c>
      <c r="FL25" t="s">
        <v>407</v>
      </c>
      <c r="FM25">
        <v>2.8923199999999998</v>
      </c>
      <c r="FN25">
        <v>2.8214100000000002</v>
      </c>
      <c r="FO25">
        <v>8.2225800000000002E-2</v>
      </c>
      <c r="FP25">
        <v>8.8219500000000006E-2</v>
      </c>
      <c r="FQ25">
        <v>0.110168</v>
      </c>
      <c r="FR25">
        <v>8.2433900000000004E-2</v>
      </c>
      <c r="FS25">
        <v>28424</v>
      </c>
      <c r="FT25">
        <v>26694.5</v>
      </c>
      <c r="FU25">
        <v>28482.9</v>
      </c>
      <c r="FV25">
        <v>27476</v>
      </c>
      <c r="FW25">
        <v>35830.6</v>
      </c>
      <c r="FX25">
        <v>35218.9</v>
      </c>
      <c r="FY25">
        <v>41998.1</v>
      </c>
      <c r="FZ25">
        <v>39769.699999999997</v>
      </c>
      <c r="GA25">
        <v>2.0227200000000001</v>
      </c>
      <c r="GB25">
        <v>1.78355</v>
      </c>
      <c r="GC25">
        <v>7.0333499999999998E-3</v>
      </c>
      <c r="GD25">
        <v>0</v>
      </c>
      <c r="GE25">
        <v>27.864899999999999</v>
      </c>
      <c r="GF25">
        <v>999.9</v>
      </c>
      <c r="GG25">
        <v>43</v>
      </c>
      <c r="GH25">
        <v>39.200000000000003</v>
      </c>
      <c r="GI25">
        <v>30.753699999999998</v>
      </c>
      <c r="GJ25">
        <v>62.6922</v>
      </c>
      <c r="GK25">
        <v>27.7364</v>
      </c>
      <c r="GL25">
        <v>1</v>
      </c>
      <c r="GM25">
        <v>0.62265000000000004</v>
      </c>
      <c r="GN25">
        <v>5.6976800000000001</v>
      </c>
      <c r="GO25">
        <v>20.151499999999999</v>
      </c>
      <c r="GP25">
        <v>5.2137000000000002</v>
      </c>
      <c r="GQ25">
        <v>11.992000000000001</v>
      </c>
      <c r="GR25">
        <v>4.9890499999999998</v>
      </c>
      <c r="GS25">
        <v>3.2904800000000001</v>
      </c>
      <c r="GT25">
        <v>2218.6</v>
      </c>
      <c r="GU25">
        <v>9999</v>
      </c>
      <c r="GV25">
        <v>8987.7999999999993</v>
      </c>
      <c r="GW25">
        <v>63.9</v>
      </c>
      <c r="GX25">
        <v>1.8641700000000001</v>
      </c>
      <c r="GY25">
        <v>1.86425</v>
      </c>
      <c r="GZ25">
        <v>1.8605700000000001</v>
      </c>
      <c r="HA25">
        <v>1.86181</v>
      </c>
      <c r="HB25">
        <v>1.8614999999999999</v>
      </c>
      <c r="HC25">
        <v>1.85734</v>
      </c>
      <c r="HD25">
        <v>1.8605</v>
      </c>
      <c r="HE25">
        <v>1.86331</v>
      </c>
      <c r="HF25">
        <v>0</v>
      </c>
      <c r="HG25">
        <v>0</v>
      </c>
      <c r="HH25">
        <v>0</v>
      </c>
      <c r="HI25">
        <v>0</v>
      </c>
      <c r="HJ25" t="s">
        <v>408</v>
      </c>
      <c r="HK25" t="s">
        <v>409</v>
      </c>
      <c r="HL25" t="s">
        <v>410</v>
      </c>
      <c r="HM25" t="s">
        <v>410</v>
      </c>
      <c r="HN25" t="s">
        <v>410</v>
      </c>
      <c r="HO25" t="s">
        <v>410</v>
      </c>
      <c r="HP25">
        <v>0</v>
      </c>
      <c r="HQ25">
        <v>100</v>
      </c>
      <c r="HR25">
        <v>100</v>
      </c>
      <c r="HS25">
        <v>-1.4790000000000001</v>
      </c>
      <c r="HT25">
        <v>0.12670000000000001</v>
      </c>
      <c r="HU25">
        <v>-1.7584669972283351</v>
      </c>
      <c r="HV25">
        <v>1.239808642223445E-3</v>
      </c>
      <c r="HW25">
        <v>-1.4970110245969971E-6</v>
      </c>
      <c r="HX25">
        <v>5.1465685573841773E-10</v>
      </c>
      <c r="HY25">
        <v>-0.11977693149197829</v>
      </c>
      <c r="HZ25">
        <v>-1.504106212652615E-2</v>
      </c>
      <c r="IA25">
        <v>1.735219391611595E-3</v>
      </c>
      <c r="IB25">
        <v>-2.535611455964381E-5</v>
      </c>
      <c r="IC25">
        <v>2</v>
      </c>
      <c r="ID25">
        <v>2081</v>
      </c>
      <c r="IE25">
        <v>0</v>
      </c>
      <c r="IF25">
        <v>23</v>
      </c>
      <c r="IG25">
        <v>0.7</v>
      </c>
      <c r="IH25">
        <v>0.6</v>
      </c>
      <c r="II25">
        <v>1.01318</v>
      </c>
      <c r="IJ25">
        <v>2.4206500000000002</v>
      </c>
      <c r="IK25">
        <v>1.54297</v>
      </c>
      <c r="IL25">
        <v>2.3059099999999999</v>
      </c>
      <c r="IM25">
        <v>1.5466299999999999</v>
      </c>
      <c r="IN25">
        <v>2.3925800000000002</v>
      </c>
      <c r="IO25">
        <v>42.191499999999998</v>
      </c>
      <c r="IP25">
        <v>24.061199999999999</v>
      </c>
      <c r="IQ25">
        <v>18</v>
      </c>
      <c r="IR25">
        <v>511.88099999999997</v>
      </c>
      <c r="IS25">
        <v>464.43</v>
      </c>
      <c r="IT25">
        <v>20.873699999999999</v>
      </c>
      <c r="IU25">
        <v>34.672499999999999</v>
      </c>
      <c r="IV25">
        <v>29.9998</v>
      </c>
      <c r="IW25">
        <v>34.579799999999999</v>
      </c>
      <c r="IX25">
        <v>34.567700000000002</v>
      </c>
      <c r="IY25">
        <v>20.423999999999999</v>
      </c>
      <c r="IZ25">
        <v>56.042400000000001</v>
      </c>
      <c r="JA25">
        <v>0</v>
      </c>
      <c r="JB25">
        <v>20.881399999999999</v>
      </c>
      <c r="JC25">
        <v>400</v>
      </c>
      <c r="JD25">
        <v>14.6563</v>
      </c>
      <c r="JE25">
        <v>99.418199999999999</v>
      </c>
      <c r="JF25">
        <v>98.393299999999996</v>
      </c>
    </row>
    <row r="26" spans="1:266" x14ac:dyDescent="0.25">
      <c r="A26">
        <v>10</v>
      </c>
      <c r="B26">
        <v>1657480741</v>
      </c>
      <c r="C26">
        <v>1190.400000095367</v>
      </c>
      <c r="D26" t="s">
        <v>452</v>
      </c>
      <c r="E26" t="s">
        <v>453</v>
      </c>
      <c r="F26" t="s">
        <v>396</v>
      </c>
      <c r="G26" t="s">
        <v>397</v>
      </c>
      <c r="H26" t="s">
        <v>398</v>
      </c>
      <c r="I26" t="s">
        <v>399</v>
      </c>
      <c r="J26" t="s">
        <v>400</v>
      </c>
      <c r="K26">
        <v>1657480741</v>
      </c>
      <c r="L26">
        <f t="shared" si="0"/>
        <v>6.5955258329223583E-3</v>
      </c>
      <c r="M26">
        <f t="shared" si="1"/>
        <v>6.5955258329223581</v>
      </c>
      <c r="N26">
        <f t="shared" si="2"/>
        <v>25.78597009729047</v>
      </c>
      <c r="O26">
        <f t="shared" si="3"/>
        <v>366.072</v>
      </c>
      <c r="P26">
        <f t="shared" si="4"/>
        <v>257.50458967200001</v>
      </c>
      <c r="Q26">
        <f t="shared" si="5"/>
        <v>25.597755397964839</v>
      </c>
      <c r="R26">
        <f t="shared" si="6"/>
        <v>36.390114545064002</v>
      </c>
      <c r="S26">
        <f t="shared" si="7"/>
        <v>0.43957455728118866</v>
      </c>
      <c r="T26">
        <f t="shared" si="8"/>
        <v>2.9173624441281976</v>
      </c>
      <c r="U26">
        <f t="shared" si="9"/>
        <v>0.40581739517630799</v>
      </c>
      <c r="V26">
        <f t="shared" si="10"/>
        <v>0.25645244522428712</v>
      </c>
      <c r="W26">
        <f t="shared" si="11"/>
        <v>289.59577733936294</v>
      </c>
      <c r="X26">
        <f t="shared" si="12"/>
        <v>27.563902694362223</v>
      </c>
      <c r="Y26">
        <f t="shared" si="13"/>
        <v>28.015999999999998</v>
      </c>
      <c r="Z26">
        <f t="shared" si="14"/>
        <v>3.7983807380176358</v>
      </c>
      <c r="AA26">
        <f t="shared" si="15"/>
        <v>60.301177685023454</v>
      </c>
      <c r="AB26">
        <f t="shared" si="16"/>
        <v>2.2317763244382998</v>
      </c>
      <c r="AC26">
        <f t="shared" si="17"/>
        <v>3.7010493163097693</v>
      </c>
      <c r="AD26">
        <f t="shared" si="18"/>
        <v>1.566604413579336</v>
      </c>
      <c r="AE26">
        <f t="shared" si="19"/>
        <v>-290.862689231876</v>
      </c>
      <c r="AF26">
        <f t="shared" si="20"/>
        <v>-69.92706328145303</v>
      </c>
      <c r="AG26">
        <f t="shared" si="21"/>
        <v>-5.2140183398889226</v>
      </c>
      <c r="AH26">
        <f t="shared" si="22"/>
        <v>-76.407993513855018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52410.854524007686</v>
      </c>
      <c r="AN26" t="s">
        <v>401</v>
      </c>
      <c r="AO26">
        <v>10138.200000000001</v>
      </c>
      <c r="AP26">
        <v>991.13000000000011</v>
      </c>
      <c r="AQ26">
        <v>3656.87</v>
      </c>
      <c r="AR26">
        <f t="shared" si="26"/>
        <v>0.72896766907218469</v>
      </c>
      <c r="AS26">
        <v>-2.5326555040585359</v>
      </c>
      <c r="AT26" t="s">
        <v>454</v>
      </c>
      <c r="AU26">
        <v>10108.6</v>
      </c>
      <c r="AV26">
        <v>775.94830769230782</v>
      </c>
      <c r="AW26">
        <v>1111.3</v>
      </c>
      <c r="AX26">
        <f t="shared" si="27"/>
        <v>0.30176522298901476</v>
      </c>
      <c r="AY26">
        <v>0.5</v>
      </c>
      <c r="AZ26">
        <f t="shared" si="28"/>
        <v>1513.3361996577009</v>
      </c>
      <c r="BA26">
        <f t="shared" si="29"/>
        <v>25.78597009729047</v>
      </c>
      <c r="BB26">
        <f t="shared" si="30"/>
        <v>228.33611787352714</v>
      </c>
      <c r="BC26">
        <f t="shared" si="31"/>
        <v>1.8712712751967706E-2</v>
      </c>
      <c r="BD26">
        <f t="shared" si="32"/>
        <v>2.2906235939890216</v>
      </c>
      <c r="BE26">
        <f t="shared" si="33"/>
        <v>611.49419355882969</v>
      </c>
      <c r="BF26" t="s">
        <v>455</v>
      </c>
      <c r="BG26">
        <v>566.23</v>
      </c>
      <c r="BH26">
        <f t="shared" si="34"/>
        <v>566.23</v>
      </c>
      <c r="BI26">
        <f t="shared" si="35"/>
        <v>0.49047961846486099</v>
      </c>
      <c r="BJ26">
        <f t="shared" si="36"/>
        <v>0.61524518375198078</v>
      </c>
      <c r="BK26">
        <f t="shared" si="37"/>
        <v>0.82363846970206811</v>
      </c>
      <c r="BL26">
        <f t="shared" si="38"/>
        <v>2.7906440235307692</v>
      </c>
      <c r="BM26">
        <f t="shared" si="39"/>
        <v>0.95492058490325382</v>
      </c>
      <c r="BN26">
        <f t="shared" si="40"/>
        <v>0.44896068068238609</v>
      </c>
      <c r="BO26">
        <f t="shared" si="41"/>
        <v>0.55103931931761396</v>
      </c>
      <c r="BP26">
        <v>961</v>
      </c>
      <c r="BQ26">
        <v>300</v>
      </c>
      <c r="BR26">
        <v>300</v>
      </c>
      <c r="BS26">
        <v>300</v>
      </c>
      <c r="BT26">
        <v>10108.6</v>
      </c>
      <c r="BU26">
        <v>1034.44</v>
      </c>
      <c r="BV26">
        <v>-6.9099900000000004E-3</v>
      </c>
      <c r="BW26">
        <v>-1.92</v>
      </c>
      <c r="BX26" t="s">
        <v>404</v>
      </c>
      <c r="BY26" t="s">
        <v>404</v>
      </c>
      <c r="BZ26" t="s">
        <v>404</v>
      </c>
      <c r="CA26" t="s">
        <v>404</v>
      </c>
      <c r="CB26" t="s">
        <v>404</v>
      </c>
      <c r="CC26" t="s">
        <v>404</v>
      </c>
      <c r="CD26" t="s">
        <v>404</v>
      </c>
      <c r="CE26" t="s">
        <v>404</v>
      </c>
      <c r="CF26" t="s">
        <v>404</v>
      </c>
      <c r="CG26" t="s">
        <v>404</v>
      </c>
      <c r="CH26">
        <f t="shared" si="42"/>
        <v>1800.18</v>
      </c>
      <c r="CI26">
        <f t="shared" si="43"/>
        <v>1513.3361996577009</v>
      </c>
      <c r="CJ26">
        <f t="shared" si="44"/>
        <v>0.84065826731643556</v>
      </c>
      <c r="CK26">
        <f t="shared" si="45"/>
        <v>0.16087045592072066</v>
      </c>
      <c r="CL26">
        <v>6</v>
      </c>
      <c r="CM26">
        <v>0.5</v>
      </c>
      <c r="CN26" t="s">
        <v>405</v>
      </c>
      <c r="CO26">
        <v>2</v>
      </c>
      <c r="CP26">
        <v>1657480741</v>
      </c>
      <c r="CQ26">
        <v>366.072</v>
      </c>
      <c r="CR26">
        <v>399.911</v>
      </c>
      <c r="CS26">
        <v>22.450900000000001</v>
      </c>
      <c r="CT26">
        <v>14.7143</v>
      </c>
      <c r="CU26">
        <v>367.584</v>
      </c>
      <c r="CV26">
        <v>22.323899999999998</v>
      </c>
      <c r="CW26">
        <v>500.02199999999999</v>
      </c>
      <c r="CX26">
        <v>99.306899999999999</v>
      </c>
      <c r="CY26">
        <v>0.100087</v>
      </c>
      <c r="CZ26">
        <v>27.571400000000001</v>
      </c>
      <c r="DA26">
        <v>28.015999999999998</v>
      </c>
      <c r="DB26">
        <v>999.9</v>
      </c>
      <c r="DC26">
        <v>0</v>
      </c>
      <c r="DD26">
        <v>0</v>
      </c>
      <c r="DE26">
        <v>10000</v>
      </c>
      <c r="DF26">
        <v>0</v>
      </c>
      <c r="DG26">
        <v>2035.11</v>
      </c>
      <c r="DH26">
        <v>-33.839799999999997</v>
      </c>
      <c r="DI26">
        <v>374.47899999999998</v>
      </c>
      <c r="DJ26">
        <v>405.88400000000001</v>
      </c>
      <c r="DK26">
        <v>7.7366200000000003</v>
      </c>
      <c r="DL26">
        <v>399.911</v>
      </c>
      <c r="DM26">
        <v>14.7143</v>
      </c>
      <c r="DN26">
        <v>2.22953</v>
      </c>
      <c r="DO26">
        <v>1.46123</v>
      </c>
      <c r="DP26">
        <v>19.176100000000002</v>
      </c>
      <c r="DQ26">
        <v>12.5684</v>
      </c>
      <c r="DR26">
        <v>1800.18</v>
      </c>
      <c r="DS26">
        <v>0.97799899999999995</v>
      </c>
      <c r="DT26">
        <v>2.2001E-2</v>
      </c>
      <c r="DU26">
        <v>0</v>
      </c>
      <c r="DV26">
        <v>777.20500000000004</v>
      </c>
      <c r="DW26">
        <v>5.0005199999999999</v>
      </c>
      <c r="DX26">
        <v>14925.9</v>
      </c>
      <c r="DY26">
        <v>16310.6</v>
      </c>
      <c r="DZ26">
        <v>48.436999999999998</v>
      </c>
      <c r="EA26">
        <v>50.75</v>
      </c>
      <c r="EB26">
        <v>49.811999999999998</v>
      </c>
      <c r="EC26">
        <v>49.875</v>
      </c>
      <c r="ED26">
        <v>50.25</v>
      </c>
      <c r="EE26">
        <v>1755.68</v>
      </c>
      <c r="EF26">
        <v>39.5</v>
      </c>
      <c r="EG26">
        <v>0</v>
      </c>
      <c r="EH26">
        <v>133.60000014305109</v>
      </c>
      <c r="EI26">
        <v>0</v>
      </c>
      <c r="EJ26">
        <v>775.94830769230782</v>
      </c>
      <c r="EK26">
        <v>7.6328205115999879</v>
      </c>
      <c r="EL26">
        <v>139.340170981944</v>
      </c>
      <c r="EM26">
        <v>14906.857692307691</v>
      </c>
      <c r="EN26">
        <v>15</v>
      </c>
      <c r="EO26">
        <v>1657480677.5999999</v>
      </c>
      <c r="EP26" t="s">
        <v>456</v>
      </c>
      <c r="EQ26">
        <v>1657480672.5999999</v>
      </c>
      <c r="ER26">
        <v>1657480677.5999999</v>
      </c>
      <c r="ES26">
        <v>16</v>
      </c>
      <c r="ET26">
        <v>-3.3000000000000002E-2</v>
      </c>
      <c r="EU26">
        <v>0</v>
      </c>
      <c r="EV26">
        <v>-1.502</v>
      </c>
      <c r="EW26">
        <v>-4.8000000000000001E-2</v>
      </c>
      <c r="EX26">
        <v>400</v>
      </c>
      <c r="EY26">
        <v>15</v>
      </c>
      <c r="EZ26">
        <v>0.11</v>
      </c>
      <c r="FA26">
        <v>0.01</v>
      </c>
      <c r="FB26">
        <v>-33.877800000000001</v>
      </c>
      <c r="FC26">
        <v>-0.27596397748583568</v>
      </c>
      <c r="FD26">
        <v>5.4271548715694028E-2</v>
      </c>
      <c r="FE26">
        <v>1</v>
      </c>
      <c r="FF26">
        <v>7.7548415000000004</v>
      </c>
      <c r="FG26">
        <v>7.8429343339566818E-2</v>
      </c>
      <c r="FH26">
        <v>2.8174098792153029E-2</v>
      </c>
      <c r="FI26">
        <v>1</v>
      </c>
      <c r="FJ26">
        <v>2</v>
      </c>
      <c r="FK26">
        <v>2</v>
      </c>
      <c r="FL26" t="s">
        <v>407</v>
      </c>
      <c r="FM26">
        <v>2.8921800000000002</v>
      </c>
      <c r="FN26">
        <v>2.8212799999999998</v>
      </c>
      <c r="FO26">
        <v>8.2208199999999995E-2</v>
      </c>
      <c r="FP26">
        <v>8.8197800000000007E-2</v>
      </c>
      <c r="FQ26">
        <v>0.110246</v>
      </c>
      <c r="FR26">
        <v>8.2244700000000004E-2</v>
      </c>
      <c r="FS26">
        <v>28426.400000000001</v>
      </c>
      <c r="FT26">
        <v>26697.5</v>
      </c>
      <c r="FU26">
        <v>28484.5</v>
      </c>
      <c r="FV26">
        <v>27478.2</v>
      </c>
      <c r="FW26">
        <v>35829.1</v>
      </c>
      <c r="FX26">
        <v>35228.6</v>
      </c>
      <c r="FY26">
        <v>42000.3</v>
      </c>
      <c r="FZ26">
        <v>39772.5</v>
      </c>
      <c r="GA26">
        <v>2.0236700000000001</v>
      </c>
      <c r="GB26">
        <v>1.7851999999999999</v>
      </c>
      <c r="GC26">
        <v>3.5427499999999999E-3</v>
      </c>
      <c r="GD26">
        <v>0</v>
      </c>
      <c r="GE26">
        <v>27.958100000000002</v>
      </c>
      <c r="GF26">
        <v>999.9</v>
      </c>
      <c r="GG26">
        <v>43</v>
      </c>
      <c r="GH26">
        <v>39.1</v>
      </c>
      <c r="GI26">
        <v>30.592099999999999</v>
      </c>
      <c r="GJ26">
        <v>62.642200000000003</v>
      </c>
      <c r="GK26">
        <v>28.193100000000001</v>
      </c>
      <c r="GL26">
        <v>1</v>
      </c>
      <c r="GM26">
        <v>0.61949200000000004</v>
      </c>
      <c r="GN26">
        <v>5.9523999999999999</v>
      </c>
      <c r="GO26">
        <v>20.1434</v>
      </c>
      <c r="GP26">
        <v>5.21624</v>
      </c>
      <c r="GQ26">
        <v>11.992000000000001</v>
      </c>
      <c r="GR26">
        <v>4.9905999999999997</v>
      </c>
      <c r="GS26">
        <v>3.2909999999999999</v>
      </c>
      <c r="GT26">
        <v>2221.3000000000002</v>
      </c>
      <c r="GU26">
        <v>9999</v>
      </c>
      <c r="GV26">
        <v>8987.7999999999993</v>
      </c>
      <c r="GW26">
        <v>64</v>
      </c>
      <c r="GX26">
        <v>1.86416</v>
      </c>
      <c r="GY26">
        <v>1.8642099999999999</v>
      </c>
      <c r="GZ26">
        <v>1.86052</v>
      </c>
      <c r="HA26">
        <v>1.8617600000000001</v>
      </c>
      <c r="HB26">
        <v>1.86148</v>
      </c>
      <c r="HC26">
        <v>1.8573200000000001</v>
      </c>
      <c r="HD26">
        <v>1.8605</v>
      </c>
      <c r="HE26">
        <v>1.8632899999999999</v>
      </c>
      <c r="HF26">
        <v>0</v>
      </c>
      <c r="HG26">
        <v>0</v>
      </c>
      <c r="HH26">
        <v>0</v>
      </c>
      <c r="HI26">
        <v>0</v>
      </c>
      <c r="HJ26" t="s">
        <v>408</v>
      </c>
      <c r="HK26" t="s">
        <v>409</v>
      </c>
      <c r="HL26" t="s">
        <v>410</v>
      </c>
      <c r="HM26" t="s">
        <v>410</v>
      </c>
      <c r="HN26" t="s">
        <v>410</v>
      </c>
      <c r="HO26" t="s">
        <v>410</v>
      </c>
      <c r="HP26">
        <v>0</v>
      </c>
      <c r="HQ26">
        <v>100</v>
      </c>
      <c r="HR26">
        <v>100</v>
      </c>
      <c r="HS26">
        <v>-1.512</v>
      </c>
      <c r="HT26">
        <v>0.127</v>
      </c>
      <c r="HU26">
        <v>-1.7916583494920559</v>
      </c>
      <c r="HV26">
        <v>1.239808642223445E-3</v>
      </c>
      <c r="HW26">
        <v>-1.4970110245969971E-6</v>
      </c>
      <c r="HX26">
        <v>5.1465685573841773E-10</v>
      </c>
      <c r="HY26">
        <v>-0.1198797477467161</v>
      </c>
      <c r="HZ26">
        <v>-1.504106212652615E-2</v>
      </c>
      <c r="IA26">
        <v>1.735219391611595E-3</v>
      </c>
      <c r="IB26">
        <v>-2.535611455964381E-5</v>
      </c>
      <c r="IC26">
        <v>2</v>
      </c>
      <c r="ID26">
        <v>2081</v>
      </c>
      <c r="IE26">
        <v>0</v>
      </c>
      <c r="IF26">
        <v>23</v>
      </c>
      <c r="IG26">
        <v>1.1000000000000001</v>
      </c>
      <c r="IH26">
        <v>1.1000000000000001</v>
      </c>
      <c r="II26">
        <v>1.0144</v>
      </c>
      <c r="IJ26">
        <v>2.4291999999999998</v>
      </c>
      <c r="IK26">
        <v>1.54297</v>
      </c>
      <c r="IL26">
        <v>2.3083499999999999</v>
      </c>
      <c r="IM26">
        <v>1.5466299999999999</v>
      </c>
      <c r="IN26">
        <v>2.3974600000000001</v>
      </c>
      <c r="IO26">
        <v>42.085700000000003</v>
      </c>
      <c r="IP26">
        <v>24.061199999999999</v>
      </c>
      <c r="IQ26">
        <v>18</v>
      </c>
      <c r="IR26">
        <v>512.07299999999998</v>
      </c>
      <c r="IS26">
        <v>465.21</v>
      </c>
      <c r="IT26">
        <v>20.885000000000002</v>
      </c>
      <c r="IU26">
        <v>34.619</v>
      </c>
      <c r="IV26">
        <v>30.000800000000002</v>
      </c>
      <c r="IW26">
        <v>34.529600000000002</v>
      </c>
      <c r="IX26">
        <v>34.520600000000002</v>
      </c>
      <c r="IY26">
        <v>20.423400000000001</v>
      </c>
      <c r="IZ26">
        <v>55.672899999999998</v>
      </c>
      <c r="JA26">
        <v>0</v>
      </c>
      <c r="JB26">
        <v>20.854099999999999</v>
      </c>
      <c r="JC26">
        <v>400</v>
      </c>
      <c r="JD26">
        <v>14.688800000000001</v>
      </c>
      <c r="JE26">
        <v>99.423699999999997</v>
      </c>
      <c r="JF26">
        <v>98.400700000000001</v>
      </c>
    </row>
    <row r="27" spans="1:266" x14ac:dyDescent="0.25">
      <c r="A27">
        <v>11</v>
      </c>
      <c r="B27">
        <v>1657480860.5</v>
      </c>
      <c r="C27">
        <v>1309.900000095367</v>
      </c>
      <c r="D27" t="s">
        <v>457</v>
      </c>
      <c r="E27" t="s">
        <v>458</v>
      </c>
      <c r="F27" t="s">
        <v>396</v>
      </c>
      <c r="G27" t="s">
        <v>397</v>
      </c>
      <c r="H27" t="s">
        <v>398</v>
      </c>
      <c r="I27" t="s">
        <v>399</v>
      </c>
      <c r="J27" t="s">
        <v>400</v>
      </c>
      <c r="K27">
        <v>1657480860.5</v>
      </c>
      <c r="L27">
        <f t="shared" si="0"/>
        <v>6.5991986180330298E-3</v>
      </c>
      <c r="M27">
        <f t="shared" si="1"/>
        <v>6.5991986180330295</v>
      </c>
      <c r="N27">
        <f t="shared" si="2"/>
        <v>31.606457310932321</v>
      </c>
      <c r="O27">
        <f t="shared" si="3"/>
        <v>458.428</v>
      </c>
      <c r="P27">
        <f t="shared" si="4"/>
        <v>326.29462252790307</v>
      </c>
      <c r="Q27">
        <f t="shared" si="5"/>
        <v>32.435938869936741</v>
      </c>
      <c r="R27">
        <f t="shared" si="6"/>
        <v>45.570909103768003</v>
      </c>
      <c r="S27">
        <f t="shared" si="7"/>
        <v>0.44388584203227727</v>
      </c>
      <c r="T27">
        <f t="shared" si="8"/>
        <v>2.9169195463382684</v>
      </c>
      <c r="U27">
        <f t="shared" si="9"/>
        <v>0.4094862214168411</v>
      </c>
      <c r="V27">
        <f t="shared" si="10"/>
        <v>0.25879704423067712</v>
      </c>
      <c r="W27">
        <f t="shared" si="11"/>
        <v>289.56327833945676</v>
      </c>
      <c r="X27">
        <f t="shared" si="12"/>
        <v>27.5566506120437</v>
      </c>
      <c r="Y27">
        <f t="shared" si="13"/>
        <v>27.982700000000001</v>
      </c>
      <c r="Z27">
        <f t="shared" si="14"/>
        <v>3.791014150990367</v>
      </c>
      <c r="AA27">
        <f t="shared" si="15"/>
        <v>60.479289516067226</v>
      </c>
      <c r="AB27">
        <f t="shared" si="16"/>
        <v>2.2375699285352004</v>
      </c>
      <c r="AC27">
        <f t="shared" si="17"/>
        <v>3.6997291906690744</v>
      </c>
      <c r="AD27">
        <f t="shared" si="18"/>
        <v>1.5534442224551666</v>
      </c>
      <c r="AE27">
        <f t="shared" si="19"/>
        <v>-291.02465905525662</v>
      </c>
      <c r="AF27">
        <f t="shared" si="20"/>
        <v>-65.639057851405681</v>
      </c>
      <c r="AG27">
        <f t="shared" si="21"/>
        <v>-4.8940700321411912</v>
      </c>
      <c r="AH27">
        <f t="shared" si="22"/>
        <v>-71.994508599346744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52399.192028108817</v>
      </c>
      <c r="AN27" t="s">
        <v>401</v>
      </c>
      <c r="AO27">
        <v>10138.200000000001</v>
      </c>
      <c r="AP27">
        <v>991.13000000000011</v>
      </c>
      <c r="AQ27">
        <v>3656.87</v>
      </c>
      <c r="AR27">
        <f t="shared" si="26"/>
        <v>0.72896766907218469</v>
      </c>
      <c r="AS27">
        <v>-2.5326555040585359</v>
      </c>
      <c r="AT27" t="s">
        <v>459</v>
      </c>
      <c r="AU27">
        <v>10109.4</v>
      </c>
      <c r="AV27">
        <v>815.17316000000005</v>
      </c>
      <c r="AW27">
        <v>1189.06</v>
      </c>
      <c r="AX27">
        <f t="shared" si="27"/>
        <v>0.31443900223706112</v>
      </c>
      <c r="AY27">
        <v>0.5</v>
      </c>
      <c r="AZ27">
        <f t="shared" si="28"/>
        <v>1513.1678996577496</v>
      </c>
      <c r="BA27">
        <f t="shared" si="29"/>
        <v>31.606457310932321</v>
      </c>
      <c r="BB27">
        <f t="shared" si="30"/>
        <v>237.8995022927661</v>
      </c>
      <c r="BC27">
        <f t="shared" si="31"/>
        <v>2.256135146847385E-2</v>
      </c>
      <c r="BD27">
        <f t="shared" si="32"/>
        <v>2.0754293307318386</v>
      </c>
      <c r="BE27">
        <f t="shared" si="33"/>
        <v>634.31976992986779</v>
      </c>
      <c r="BF27" t="s">
        <v>460</v>
      </c>
      <c r="BG27">
        <v>585.19000000000005</v>
      </c>
      <c r="BH27">
        <f t="shared" si="34"/>
        <v>585.19000000000005</v>
      </c>
      <c r="BI27">
        <f t="shared" si="35"/>
        <v>0.50785494424166977</v>
      </c>
      <c r="BJ27">
        <f t="shared" si="36"/>
        <v>0.61915120804146584</v>
      </c>
      <c r="BK27">
        <f t="shared" si="37"/>
        <v>0.80340725596416296</v>
      </c>
      <c r="BL27">
        <f t="shared" si="38"/>
        <v>1.8889851967867437</v>
      </c>
      <c r="BM27">
        <f t="shared" si="39"/>
        <v>0.92575044828077757</v>
      </c>
      <c r="BN27">
        <f t="shared" si="40"/>
        <v>0.44447132610914891</v>
      </c>
      <c r="BO27">
        <f t="shared" si="41"/>
        <v>0.55552867389085114</v>
      </c>
      <c r="BP27">
        <v>963</v>
      </c>
      <c r="BQ27">
        <v>300</v>
      </c>
      <c r="BR27">
        <v>300</v>
      </c>
      <c r="BS27">
        <v>300</v>
      </c>
      <c r="BT27">
        <v>10109.4</v>
      </c>
      <c r="BU27">
        <v>1108.72</v>
      </c>
      <c r="BV27">
        <v>-6.9106999999999997E-3</v>
      </c>
      <c r="BW27">
        <v>-0.09</v>
      </c>
      <c r="BX27" t="s">
        <v>404</v>
      </c>
      <c r="BY27" t="s">
        <v>404</v>
      </c>
      <c r="BZ27" t="s">
        <v>404</v>
      </c>
      <c r="CA27" t="s">
        <v>404</v>
      </c>
      <c r="CB27" t="s">
        <v>404</v>
      </c>
      <c r="CC27" t="s">
        <v>404</v>
      </c>
      <c r="CD27" t="s">
        <v>404</v>
      </c>
      <c r="CE27" t="s">
        <v>404</v>
      </c>
      <c r="CF27" t="s">
        <v>404</v>
      </c>
      <c r="CG27" t="s">
        <v>404</v>
      </c>
      <c r="CH27">
        <f t="shared" si="42"/>
        <v>1799.98</v>
      </c>
      <c r="CI27">
        <f t="shared" si="43"/>
        <v>1513.1678996577496</v>
      </c>
      <c r="CJ27">
        <f t="shared" si="44"/>
        <v>0.84065817378956964</v>
      </c>
      <c r="CK27">
        <f t="shared" si="45"/>
        <v>0.16087027541386947</v>
      </c>
      <c r="CL27">
        <v>6</v>
      </c>
      <c r="CM27">
        <v>0.5</v>
      </c>
      <c r="CN27" t="s">
        <v>405</v>
      </c>
      <c r="CO27">
        <v>2</v>
      </c>
      <c r="CP27">
        <v>1657480860.5</v>
      </c>
      <c r="CQ27">
        <v>458.428</v>
      </c>
      <c r="CR27">
        <v>499.97699999999998</v>
      </c>
      <c r="CS27">
        <v>22.5092</v>
      </c>
      <c r="CT27">
        <v>14.770099999999999</v>
      </c>
      <c r="CU27">
        <v>460.178</v>
      </c>
      <c r="CV27">
        <v>22.380400000000002</v>
      </c>
      <c r="CW27">
        <v>500.10899999999998</v>
      </c>
      <c r="CX27">
        <v>99.306600000000003</v>
      </c>
      <c r="CY27">
        <v>0.10030600000000001</v>
      </c>
      <c r="CZ27">
        <v>27.565300000000001</v>
      </c>
      <c r="DA27">
        <v>27.982700000000001</v>
      </c>
      <c r="DB27">
        <v>999.9</v>
      </c>
      <c r="DC27">
        <v>0</v>
      </c>
      <c r="DD27">
        <v>0</v>
      </c>
      <c r="DE27">
        <v>9997.5</v>
      </c>
      <c r="DF27">
        <v>0</v>
      </c>
      <c r="DG27">
        <v>2031.61</v>
      </c>
      <c r="DH27">
        <v>-41.548400000000001</v>
      </c>
      <c r="DI27">
        <v>468.98500000000001</v>
      </c>
      <c r="DJ27">
        <v>507.47199999999998</v>
      </c>
      <c r="DK27">
        <v>7.7391399999999999</v>
      </c>
      <c r="DL27">
        <v>499.97699999999998</v>
      </c>
      <c r="DM27">
        <v>14.770099999999999</v>
      </c>
      <c r="DN27">
        <v>2.2353200000000002</v>
      </c>
      <c r="DO27">
        <v>1.4667699999999999</v>
      </c>
      <c r="DP27">
        <v>19.217700000000001</v>
      </c>
      <c r="DQ27">
        <v>12.626099999999999</v>
      </c>
      <c r="DR27">
        <v>1799.98</v>
      </c>
      <c r="DS27">
        <v>0.97799899999999995</v>
      </c>
      <c r="DT27">
        <v>2.2001E-2</v>
      </c>
      <c r="DU27">
        <v>0</v>
      </c>
      <c r="DV27">
        <v>815.505</v>
      </c>
      <c r="DW27">
        <v>5.0005199999999999</v>
      </c>
      <c r="DX27">
        <v>15644.3</v>
      </c>
      <c r="DY27">
        <v>16308.8</v>
      </c>
      <c r="DZ27">
        <v>48.436999999999998</v>
      </c>
      <c r="EA27">
        <v>50.75</v>
      </c>
      <c r="EB27">
        <v>49.811999999999998</v>
      </c>
      <c r="EC27">
        <v>49.811999999999998</v>
      </c>
      <c r="ED27">
        <v>50.186999999999998</v>
      </c>
      <c r="EE27">
        <v>1755.49</v>
      </c>
      <c r="EF27">
        <v>39.49</v>
      </c>
      <c r="EG27">
        <v>0</v>
      </c>
      <c r="EH27">
        <v>119.1000001430511</v>
      </c>
      <c r="EI27">
        <v>0</v>
      </c>
      <c r="EJ27">
        <v>815.17316000000005</v>
      </c>
      <c r="EK27">
        <v>3.0196153850694949</v>
      </c>
      <c r="EL27">
        <v>109.8384613628904</v>
      </c>
      <c r="EM27">
        <v>15634.18</v>
      </c>
      <c r="EN27">
        <v>15</v>
      </c>
      <c r="EO27">
        <v>1657480824.5</v>
      </c>
      <c r="EP27" t="s">
        <v>461</v>
      </c>
      <c r="EQ27">
        <v>1657480807.5</v>
      </c>
      <c r="ER27">
        <v>1657480824.5</v>
      </c>
      <c r="ES27">
        <v>17</v>
      </c>
      <c r="ET27">
        <v>-0.26200000000000001</v>
      </c>
      <c r="EU27">
        <v>0</v>
      </c>
      <c r="EV27">
        <v>-1.7430000000000001</v>
      </c>
      <c r="EW27">
        <v>-4.8000000000000001E-2</v>
      </c>
      <c r="EX27">
        <v>500</v>
      </c>
      <c r="EY27">
        <v>15</v>
      </c>
      <c r="EZ27">
        <v>0.04</v>
      </c>
      <c r="FA27">
        <v>0.01</v>
      </c>
      <c r="FB27">
        <v>-41.563577499999987</v>
      </c>
      <c r="FC27">
        <v>-0.13202138836754021</v>
      </c>
      <c r="FD27">
        <v>7.4789339104914934E-2</v>
      </c>
      <c r="FE27">
        <v>1</v>
      </c>
      <c r="FF27">
        <v>7.7575677499999998</v>
      </c>
      <c r="FG27">
        <v>1.9102626641624799E-2</v>
      </c>
      <c r="FH27">
        <v>2.413295821977697E-2</v>
      </c>
      <c r="FI27">
        <v>1</v>
      </c>
      <c r="FJ27">
        <v>2</v>
      </c>
      <c r="FK27">
        <v>2</v>
      </c>
      <c r="FL27" t="s">
        <v>407</v>
      </c>
      <c r="FM27">
        <v>2.8924500000000002</v>
      </c>
      <c r="FN27">
        <v>2.8214800000000002</v>
      </c>
      <c r="FO27">
        <v>9.7618700000000003E-2</v>
      </c>
      <c r="FP27">
        <v>0.104266</v>
      </c>
      <c r="FQ27">
        <v>0.110448</v>
      </c>
      <c r="FR27">
        <v>8.24767E-2</v>
      </c>
      <c r="FS27">
        <v>27950.5</v>
      </c>
      <c r="FT27">
        <v>26228.6</v>
      </c>
      <c r="FU27">
        <v>28485.8</v>
      </c>
      <c r="FV27">
        <v>27479.7</v>
      </c>
      <c r="FW27">
        <v>35823</v>
      </c>
      <c r="FX27">
        <v>35221.599999999999</v>
      </c>
      <c r="FY27">
        <v>42002.5</v>
      </c>
      <c r="FZ27">
        <v>39774.400000000001</v>
      </c>
      <c r="GA27">
        <v>2.0239500000000001</v>
      </c>
      <c r="GB27">
        <v>1.78603</v>
      </c>
      <c r="GC27">
        <v>8.6426700000000005E-4</v>
      </c>
      <c r="GD27">
        <v>0</v>
      </c>
      <c r="GE27">
        <v>27.968599999999999</v>
      </c>
      <c r="GF27">
        <v>999.9</v>
      </c>
      <c r="GG27">
        <v>42.9</v>
      </c>
      <c r="GH27">
        <v>39</v>
      </c>
      <c r="GI27">
        <v>30.353300000000001</v>
      </c>
      <c r="GJ27">
        <v>62.952300000000001</v>
      </c>
      <c r="GK27">
        <v>28.064900000000002</v>
      </c>
      <c r="GL27">
        <v>1</v>
      </c>
      <c r="GM27">
        <v>0.61280999999999997</v>
      </c>
      <c r="GN27">
        <v>5.4191900000000004</v>
      </c>
      <c r="GO27">
        <v>20.160900000000002</v>
      </c>
      <c r="GP27">
        <v>5.2153400000000003</v>
      </c>
      <c r="GQ27">
        <v>11.992000000000001</v>
      </c>
      <c r="GR27">
        <v>4.9900500000000001</v>
      </c>
      <c r="GS27">
        <v>3.2908499999999998</v>
      </c>
      <c r="GT27">
        <v>2223.6</v>
      </c>
      <c r="GU27">
        <v>9999</v>
      </c>
      <c r="GV27">
        <v>8987.7999999999993</v>
      </c>
      <c r="GW27">
        <v>64</v>
      </c>
      <c r="GX27">
        <v>1.8641700000000001</v>
      </c>
      <c r="GY27">
        <v>1.8641799999999999</v>
      </c>
      <c r="GZ27">
        <v>1.86052</v>
      </c>
      <c r="HA27">
        <v>1.86175</v>
      </c>
      <c r="HB27">
        <v>1.8614900000000001</v>
      </c>
      <c r="HC27">
        <v>1.85734</v>
      </c>
      <c r="HD27">
        <v>1.8605</v>
      </c>
      <c r="HE27">
        <v>1.8633599999999999</v>
      </c>
      <c r="HF27">
        <v>0</v>
      </c>
      <c r="HG27">
        <v>0</v>
      </c>
      <c r="HH27">
        <v>0</v>
      </c>
      <c r="HI27">
        <v>0</v>
      </c>
      <c r="HJ27" t="s">
        <v>408</v>
      </c>
      <c r="HK27" t="s">
        <v>409</v>
      </c>
      <c r="HL27" t="s">
        <v>410</v>
      </c>
      <c r="HM27" t="s">
        <v>410</v>
      </c>
      <c r="HN27" t="s">
        <v>410</v>
      </c>
      <c r="HO27" t="s">
        <v>410</v>
      </c>
      <c r="HP27">
        <v>0</v>
      </c>
      <c r="HQ27">
        <v>100</v>
      </c>
      <c r="HR27">
        <v>100</v>
      </c>
      <c r="HS27">
        <v>-1.75</v>
      </c>
      <c r="HT27">
        <v>0.1288</v>
      </c>
      <c r="HU27">
        <v>-2.0535273791141062</v>
      </c>
      <c r="HV27">
        <v>1.239808642223445E-3</v>
      </c>
      <c r="HW27">
        <v>-1.4970110245969971E-6</v>
      </c>
      <c r="HX27">
        <v>5.1465685573841773E-10</v>
      </c>
      <c r="HY27">
        <v>-0.1194072261809041</v>
      </c>
      <c r="HZ27">
        <v>-1.504106212652615E-2</v>
      </c>
      <c r="IA27">
        <v>1.735219391611595E-3</v>
      </c>
      <c r="IB27">
        <v>-2.535611455964381E-5</v>
      </c>
      <c r="IC27">
        <v>2</v>
      </c>
      <c r="ID27">
        <v>2081</v>
      </c>
      <c r="IE27">
        <v>0</v>
      </c>
      <c r="IF27">
        <v>23</v>
      </c>
      <c r="IG27">
        <v>0.9</v>
      </c>
      <c r="IH27">
        <v>0.6</v>
      </c>
      <c r="II27">
        <v>1.2158199999999999</v>
      </c>
      <c r="IJ27">
        <v>2.4145500000000002</v>
      </c>
      <c r="IK27">
        <v>1.54297</v>
      </c>
      <c r="IL27">
        <v>2.3095699999999999</v>
      </c>
      <c r="IM27">
        <v>1.5466299999999999</v>
      </c>
      <c r="IN27">
        <v>2.4035600000000001</v>
      </c>
      <c r="IO27">
        <v>42.006500000000003</v>
      </c>
      <c r="IP27">
        <v>24.07</v>
      </c>
      <c r="IQ27">
        <v>18</v>
      </c>
      <c r="IR27">
        <v>512.02800000000002</v>
      </c>
      <c r="IS27">
        <v>465.54500000000002</v>
      </c>
      <c r="IT27">
        <v>21.003799999999998</v>
      </c>
      <c r="IU27">
        <v>34.593299999999999</v>
      </c>
      <c r="IV27">
        <v>29.999300000000002</v>
      </c>
      <c r="IW27">
        <v>34.502400000000002</v>
      </c>
      <c r="IX27">
        <v>34.489699999999999</v>
      </c>
      <c r="IY27">
        <v>24.464500000000001</v>
      </c>
      <c r="IZ27">
        <v>55.617400000000004</v>
      </c>
      <c r="JA27">
        <v>0</v>
      </c>
      <c r="JB27">
        <v>21.004000000000001</v>
      </c>
      <c r="JC27">
        <v>500</v>
      </c>
      <c r="JD27">
        <v>14.6655</v>
      </c>
      <c r="JE27">
        <v>99.428600000000003</v>
      </c>
      <c r="JF27">
        <v>98.405699999999996</v>
      </c>
    </row>
    <row r="28" spans="1:266" x14ac:dyDescent="0.25">
      <c r="A28">
        <v>12</v>
      </c>
      <c r="B28">
        <v>1657480974</v>
      </c>
      <c r="C28">
        <v>1423.400000095367</v>
      </c>
      <c r="D28" t="s">
        <v>462</v>
      </c>
      <c r="E28" t="s">
        <v>463</v>
      </c>
      <c r="F28" t="s">
        <v>396</v>
      </c>
      <c r="G28" t="s">
        <v>397</v>
      </c>
      <c r="H28" t="s">
        <v>398</v>
      </c>
      <c r="I28" t="s">
        <v>399</v>
      </c>
      <c r="J28" t="s">
        <v>400</v>
      </c>
      <c r="K28">
        <v>1657480974</v>
      </c>
      <c r="L28">
        <f t="shared" si="0"/>
        <v>6.5758562577092391E-3</v>
      </c>
      <c r="M28">
        <f t="shared" si="1"/>
        <v>6.5758562577092388</v>
      </c>
      <c r="N28">
        <f t="shared" si="2"/>
        <v>35.679213579623081</v>
      </c>
      <c r="O28">
        <f t="shared" si="3"/>
        <v>552.88499999999999</v>
      </c>
      <c r="P28">
        <f t="shared" si="4"/>
        <v>402.04064985668316</v>
      </c>
      <c r="Q28">
        <f t="shared" si="5"/>
        <v>39.964238410685731</v>
      </c>
      <c r="R28">
        <f t="shared" si="6"/>
        <v>54.958691270568004</v>
      </c>
      <c r="S28">
        <f t="shared" si="7"/>
        <v>0.44120104240159369</v>
      </c>
      <c r="T28">
        <f t="shared" si="8"/>
        <v>2.9183909884838215</v>
      </c>
      <c r="U28">
        <f t="shared" si="9"/>
        <v>0.40721494684710552</v>
      </c>
      <c r="V28">
        <f t="shared" si="10"/>
        <v>0.25734434500112136</v>
      </c>
      <c r="W28">
        <f t="shared" si="11"/>
        <v>289.56966233947145</v>
      </c>
      <c r="X28">
        <f t="shared" si="12"/>
        <v>27.612782303614413</v>
      </c>
      <c r="Y28">
        <f t="shared" si="13"/>
        <v>28.012899999999998</v>
      </c>
      <c r="Z28">
        <f t="shared" si="14"/>
        <v>3.7976944328646183</v>
      </c>
      <c r="AA28">
        <f t="shared" si="15"/>
        <v>60.401906172246086</v>
      </c>
      <c r="AB28">
        <f t="shared" si="16"/>
        <v>2.2412501914096001</v>
      </c>
      <c r="AC28">
        <f t="shared" si="17"/>
        <v>3.7105620226923004</v>
      </c>
      <c r="AD28">
        <f t="shared" si="18"/>
        <v>1.5564442414550181</v>
      </c>
      <c r="AE28">
        <f t="shared" si="19"/>
        <v>-289.99526096497743</v>
      </c>
      <c r="AF28">
        <f t="shared" si="20"/>
        <v>-62.556910880524725</v>
      </c>
      <c r="AG28">
        <f t="shared" si="21"/>
        <v>-4.6637770778639522</v>
      </c>
      <c r="AH28">
        <f t="shared" si="22"/>
        <v>-67.646286583894636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52432.670367410312</v>
      </c>
      <c r="AN28" t="s">
        <v>401</v>
      </c>
      <c r="AO28">
        <v>10138.200000000001</v>
      </c>
      <c r="AP28">
        <v>991.13000000000011</v>
      </c>
      <c r="AQ28">
        <v>3656.87</v>
      </c>
      <c r="AR28">
        <f t="shared" si="26"/>
        <v>0.72896766907218469</v>
      </c>
      <c r="AS28">
        <v>-2.5326555040585359</v>
      </c>
      <c r="AT28" t="s">
        <v>464</v>
      </c>
      <c r="AU28">
        <v>10109.6</v>
      </c>
      <c r="AV28">
        <v>831.22179999999992</v>
      </c>
      <c r="AW28">
        <v>1219.69</v>
      </c>
      <c r="AX28">
        <f t="shared" si="27"/>
        <v>0.31849748706638581</v>
      </c>
      <c r="AY28">
        <v>0.5</v>
      </c>
      <c r="AZ28">
        <f t="shared" si="28"/>
        <v>1513.201499657757</v>
      </c>
      <c r="BA28">
        <f t="shared" si="29"/>
        <v>35.679213579623081</v>
      </c>
      <c r="BB28">
        <f t="shared" si="30"/>
        <v>240.97543753304103</v>
      </c>
      <c r="BC28">
        <f t="shared" si="31"/>
        <v>2.5252333606809174E-2</v>
      </c>
      <c r="BD28">
        <f t="shared" si="32"/>
        <v>1.9981962629848566</v>
      </c>
      <c r="BE28">
        <f t="shared" si="33"/>
        <v>642.93303378907331</v>
      </c>
      <c r="BF28" t="s">
        <v>465</v>
      </c>
      <c r="BG28">
        <v>590.73</v>
      </c>
      <c r="BH28">
        <f t="shared" si="34"/>
        <v>590.73</v>
      </c>
      <c r="BI28">
        <f t="shared" si="35"/>
        <v>0.51567201502021009</v>
      </c>
      <c r="BJ28">
        <f t="shared" si="36"/>
        <v>0.61763577969982209</v>
      </c>
      <c r="BK28">
        <f t="shared" si="37"/>
        <v>0.7948691188269289</v>
      </c>
      <c r="BL28">
        <f t="shared" si="38"/>
        <v>1.6996333566678343</v>
      </c>
      <c r="BM28">
        <f t="shared" si="39"/>
        <v>0.91426020542138398</v>
      </c>
      <c r="BN28">
        <f t="shared" si="40"/>
        <v>0.4389393831370591</v>
      </c>
      <c r="BO28">
        <f t="shared" si="41"/>
        <v>0.56106061686294084</v>
      </c>
      <c r="BP28">
        <v>965</v>
      </c>
      <c r="BQ28">
        <v>300</v>
      </c>
      <c r="BR28">
        <v>300</v>
      </c>
      <c r="BS28">
        <v>300</v>
      </c>
      <c r="BT28">
        <v>10109.6</v>
      </c>
      <c r="BU28">
        <v>1141.6300000000001</v>
      </c>
      <c r="BV28">
        <v>-6.9108399999999997E-3</v>
      </c>
      <c r="BW28">
        <v>0.95</v>
      </c>
      <c r="BX28" t="s">
        <v>404</v>
      </c>
      <c r="BY28" t="s">
        <v>404</v>
      </c>
      <c r="BZ28" t="s">
        <v>404</v>
      </c>
      <c r="CA28" t="s">
        <v>404</v>
      </c>
      <c r="CB28" t="s">
        <v>404</v>
      </c>
      <c r="CC28" t="s">
        <v>404</v>
      </c>
      <c r="CD28" t="s">
        <v>404</v>
      </c>
      <c r="CE28" t="s">
        <v>404</v>
      </c>
      <c r="CF28" t="s">
        <v>404</v>
      </c>
      <c r="CG28" t="s">
        <v>404</v>
      </c>
      <c r="CH28">
        <f t="shared" si="42"/>
        <v>1800.02</v>
      </c>
      <c r="CI28">
        <f t="shared" si="43"/>
        <v>1513.201499657757</v>
      </c>
      <c r="CJ28">
        <f t="shared" si="44"/>
        <v>0.84065815916365216</v>
      </c>
      <c r="CK28">
        <f t="shared" si="45"/>
        <v>0.16087024718584875</v>
      </c>
      <c r="CL28">
        <v>6</v>
      </c>
      <c r="CM28">
        <v>0.5</v>
      </c>
      <c r="CN28" t="s">
        <v>405</v>
      </c>
      <c r="CO28">
        <v>2</v>
      </c>
      <c r="CP28">
        <v>1657480974</v>
      </c>
      <c r="CQ28">
        <v>552.88499999999999</v>
      </c>
      <c r="CR28">
        <v>600.06100000000004</v>
      </c>
      <c r="CS28">
        <v>22.547000000000001</v>
      </c>
      <c r="CT28">
        <v>14.834199999999999</v>
      </c>
      <c r="CU28">
        <v>554.67600000000004</v>
      </c>
      <c r="CV28">
        <v>22.417999999999999</v>
      </c>
      <c r="CW28">
        <v>500.02</v>
      </c>
      <c r="CX28">
        <v>99.303700000000006</v>
      </c>
      <c r="CY28">
        <v>9.9776799999999999E-2</v>
      </c>
      <c r="CZ28">
        <v>27.615300000000001</v>
      </c>
      <c r="DA28">
        <v>28.012899999999998</v>
      </c>
      <c r="DB28">
        <v>999.9</v>
      </c>
      <c r="DC28">
        <v>0</v>
      </c>
      <c r="DD28">
        <v>0</v>
      </c>
      <c r="DE28">
        <v>10006.200000000001</v>
      </c>
      <c r="DF28">
        <v>0</v>
      </c>
      <c r="DG28">
        <v>2028.39</v>
      </c>
      <c r="DH28">
        <v>-47.176499999999997</v>
      </c>
      <c r="DI28">
        <v>565.63800000000003</v>
      </c>
      <c r="DJ28">
        <v>609.09699999999998</v>
      </c>
      <c r="DK28">
        <v>7.71279</v>
      </c>
      <c r="DL28">
        <v>600.06100000000004</v>
      </c>
      <c r="DM28">
        <v>14.834199999999999</v>
      </c>
      <c r="DN28">
        <v>2.2389999999999999</v>
      </c>
      <c r="DO28">
        <v>1.47309</v>
      </c>
      <c r="DP28">
        <v>19.2441</v>
      </c>
      <c r="DQ28">
        <v>12.691700000000001</v>
      </c>
      <c r="DR28">
        <v>1800.02</v>
      </c>
      <c r="DS28">
        <v>0.97799899999999995</v>
      </c>
      <c r="DT28">
        <v>2.2001E-2</v>
      </c>
      <c r="DU28">
        <v>0</v>
      </c>
      <c r="DV28">
        <v>831.22</v>
      </c>
      <c r="DW28">
        <v>5.0005199999999999</v>
      </c>
      <c r="DX28">
        <v>15940.4</v>
      </c>
      <c r="DY28">
        <v>16309.2</v>
      </c>
      <c r="DZ28">
        <v>48.436999999999998</v>
      </c>
      <c r="EA28">
        <v>50.75</v>
      </c>
      <c r="EB28">
        <v>49.811999999999998</v>
      </c>
      <c r="EC28">
        <v>49.875</v>
      </c>
      <c r="ED28">
        <v>50.186999999999998</v>
      </c>
      <c r="EE28">
        <v>1755.53</v>
      </c>
      <c r="EF28">
        <v>39.49</v>
      </c>
      <c r="EG28">
        <v>0</v>
      </c>
      <c r="EH28">
        <v>113.2000000476837</v>
      </c>
      <c r="EI28">
        <v>0</v>
      </c>
      <c r="EJ28">
        <v>831.22179999999992</v>
      </c>
      <c r="EK28">
        <v>1.528461539259022</v>
      </c>
      <c r="EL28">
        <v>16.623076951702309</v>
      </c>
      <c r="EM28">
        <v>15938.312</v>
      </c>
      <c r="EN28">
        <v>15</v>
      </c>
      <c r="EO28">
        <v>1657480939</v>
      </c>
      <c r="EP28" t="s">
        <v>466</v>
      </c>
      <c r="EQ28">
        <v>1657480937.5</v>
      </c>
      <c r="ER28">
        <v>1657480939</v>
      </c>
      <c r="ES28">
        <v>18</v>
      </c>
      <c r="ET28">
        <v>-5.2999999999999999E-2</v>
      </c>
      <c r="EU28">
        <v>-1E-3</v>
      </c>
      <c r="EV28">
        <v>-1.79</v>
      </c>
      <c r="EW28">
        <v>-4.8000000000000001E-2</v>
      </c>
      <c r="EX28">
        <v>600</v>
      </c>
      <c r="EY28">
        <v>15</v>
      </c>
      <c r="EZ28">
        <v>0.04</v>
      </c>
      <c r="FA28">
        <v>0.01</v>
      </c>
      <c r="FB28">
        <v>-47.215051219512198</v>
      </c>
      <c r="FC28">
        <v>0.14127595818812619</v>
      </c>
      <c r="FD28">
        <v>8.9722211193436596E-2</v>
      </c>
      <c r="FE28">
        <v>1</v>
      </c>
      <c r="FF28">
        <v>7.7275239024390237</v>
      </c>
      <c r="FG28">
        <v>1.501149825784891E-2</v>
      </c>
      <c r="FH28">
        <v>3.9587542994996859E-2</v>
      </c>
      <c r="FI28">
        <v>1</v>
      </c>
      <c r="FJ28">
        <v>2</v>
      </c>
      <c r="FK28">
        <v>2</v>
      </c>
      <c r="FL28" t="s">
        <v>407</v>
      </c>
      <c r="FM28">
        <v>2.8923199999999998</v>
      </c>
      <c r="FN28">
        <v>2.8210299999999999</v>
      </c>
      <c r="FO28">
        <v>0.111899</v>
      </c>
      <c r="FP28">
        <v>0.118843</v>
      </c>
      <c r="FQ28">
        <v>0.110586</v>
      </c>
      <c r="FR28">
        <v>8.2741700000000001E-2</v>
      </c>
      <c r="FS28">
        <v>27509.9</v>
      </c>
      <c r="FT28">
        <v>25803.8</v>
      </c>
      <c r="FU28">
        <v>28487.5</v>
      </c>
      <c r="FV28">
        <v>27481.9</v>
      </c>
      <c r="FW28">
        <v>35819.9</v>
      </c>
      <c r="FX28">
        <v>35214.6</v>
      </c>
      <c r="FY28">
        <v>42005.3</v>
      </c>
      <c r="FZ28">
        <v>39777.9</v>
      </c>
      <c r="GA28">
        <v>2.0236499999999999</v>
      </c>
      <c r="GB28">
        <v>1.7875799999999999</v>
      </c>
      <c r="GC28">
        <v>3.3155099999999998E-3</v>
      </c>
      <c r="GD28">
        <v>0</v>
      </c>
      <c r="GE28">
        <v>27.9588</v>
      </c>
      <c r="GF28">
        <v>999.9</v>
      </c>
      <c r="GG28">
        <v>42.9</v>
      </c>
      <c r="GH28">
        <v>38.9</v>
      </c>
      <c r="GI28">
        <v>30.1904</v>
      </c>
      <c r="GJ28">
        <v>62.802300000000002</v>
      </c>
      <c r="GK28">
        <v>27.884599999999999</v>
      </c>
      <c r="GL28">
        <v>1</v>
      </c>
      <c r="GM28">
        <v>0.61235300000000004</v>
      </c>
      <c r="GN28">
        <v>5.9711699999999999</v>
      </c>
      <c r="GO28">
        <v>20.1416</v>
      </c>
      <c r="GP28">
        <v>5.2096499999999999</v>
      </c>
      <c r="GQ28">
        <v>11.992000000000001</v>
      </c>
      <c r="GR28">
        <v>4.9894999999999996</v>
      </c>
      <c r="GS28">
        <v>3.2902499999999999</v>
      </c>
      <c r="GT28">
        <v>2225.8000000000002</v>
      </c>
      <c r="GU28">
        <v>9999</v>
      </c>
      <c r="GV28">
        <v>8987.7999999999993</v>
      </c>
      <c r="GW28">
        <v>64</v>
      </c>
      <c r="GX28">
        <v>1.86416</v>
      </c>
      <c r="GY28">
        <v>1.8642000000000001</v>
      </c>
      <c r="GZ28">
        <v>1.8605100000000001</v>
      </c>
      <c r="HA28">
        <v>1.8617300000000001</v>
      </c>
      <c r="HB28">
        <v>1.8614299999999999</v>
      </c>
      <c r="HC28">
        <v>1.8573299999999999</v>
      </c>
      <c r="HD28">
        <v>1.8605</v>
      </c>
      <c r="HE28">
        <v>1.86327</v>
      </c>
      <c r="HF28">
        <v>0</v>
      </c>
      <c r="HG28">
        <v>0</v>
      </c>
      <c r="HH28">
        <v>0</v>
      </c>
      <c r="HI28">
        <v>0</v>
      </c>
      <c r="HJ28" t="s">
        <v>408</v>
      </c>
      <c r="HK28" t="s">
        <v>409</v>
      </c>
      <c r="HL28" t="s">
        <v>410</v>
      </c>
      <c r="HM28" t="s">
        <v>410</v>
      </c>
      <c r="HN28" t="s">
        <v>410</v>
      </c>
      <c r="HO28" t="s">
        <v>410</v>
      </c>
      <c r="HP28">
        <v>0</v>
      </c>
      <c r="HQ28">
        <v>100</v>
      </c>
      <c r="HR28">
        <v>100</v>
      </c>
      <c r="HS28">
        <v>-1.7909999999999999</v>
      </c>
      <c r="HT28">
        <v>0.129</v>
      </c>
      <c r="HU28">
        <v>-2.106456947114967</v>
      </c>
      <c r="HV28">
        <v>1.239808642223445E-3</v>
      </c>
      <c r="HW28">
        <v>-1.4970110245969971E-6</v>
      </c>
      <c r="HX28">
        <v>5.1465685573841773E-10</v>
      </c>
      <c r="HY28">
        <v>-0.1202347756419974</v>
      </c>
      <c r="HZ28">
        <v>-1.504106212652615E-2</v>
      </c>
      <c r="IA28">
        <v>1.735219391611595E-3</v>
      </c>
      <c r="IB28">
        <v>-2.535611455964381E-5</v>
      </c>
      <c r="IC28">
        <v>2</v>
      </c>
      <c r="ID28">
        <v>2081</v>
      </c>
      <c r="IE28">
        <v>0</v>
      </c>
      <c r="IF28">
        <v>23</v>
      </c>
      <c r="IG28">
        <v>0.6</v>
      </c>
      <c r="IH28">
        <v>0.6</v>
      </c>
      <c r="II28">
        <v>1.41113</v>
      </c>
      <c r="IJ28">
        <v>2.4072300000000002</v>
      </c>
      <c r="IK28">
        <v>1.54297</v>
      </c>
      <c r="IL28">
        <v>2.3168899999999999</v>
      </c>
      <c r="IM28">
        <v>1.5466299999999999</v>
      </c>
      <c r="IN28">
        <v>2.3840300000000001</v>
      </c>
      <c r="IO28">
        <v>41.953800000000001</v>
      </c>
      <c r="IP28">
        <v>24.061199999999999</v>
      </c>
      <c r="IQ28">
        <v>18</v>
      </c>
      <c r="IR28">
        <v>511.52800000000002</v>
      </c>
      <c r="IS28">
        <v>466.32499999999999</v>
      </c>
      <c r="IT28">
        <v>20.900099999999998</v>
      </c>
      <c r="IU28">
        <v>34.5443</v>
      </c>
      <c r="IV28">
        <v>30.0001</v>
      </c>
      <c r="IW28">
        <v>34.462899999999998</v>
      </c>
      <c r="IX28">
        <v>34.451700000000002</v>
      </c>
      <c r="IY28">
        <v>28.373100000000001</v>
      </c>
      <c r="IZ28">
        <v>54.900199999999998</v>
      </c>
      <c r="JA28">
        <v>0</v>
      </c>
      <c r="JB28">
        <v>20.877099999999999</v>
      </c>
      <c r="JC28">
        <v>600</v>
      </c>
      <c r="JD28">
        <v>14.816700000000001</v>
      </c>
      <c r="JE28">
        <v>99.435000000000002</v>
      </c>
      <c r="JF28">
        <v>98.413799999999995</v>
      </c>
    </row>
    <row r="29" spans="1:266" x14ac:dyDescent="0.25">
      <c r="A29">
        <v>13</v>
      </c>
      <c r="B29">
        <v>1657481084.5</v>
      </c>
      <c r="C29">
        <v>1533.900000095367</v>
      </c>
      <c r="D29" t="s">
        <v>467</v>
      </c>
      <c r="E29" t="s">
        <v>468</v>
      </c>
      <c r="F29" t="s">
        <v>396</v>
      </c>
      <c r="G29" t="s">
        <v>397</v>
      </c>
      <c r="H29" t="s">
        <v>398</v>
      </c>
      <c r="I29" t="s">
        <v>399</v>
      </c>
      <c r="J29" t="s">
        <v>400</v>
      </c>
      <c r="K29">
        <v>1657481084.5</v>
      </c>
      <c r="L29">
        <f t="shared" si="0"/>
        <v>6.4213788419224547E-3</v>
      </c>
      <c r="M29">
        <f t="shared" si="1"/>
        <v>6.4213788419224542</v>
      </c>
      <c r="N29">
        <f t="shared" si="2"/>
        <v>39.937340219644973</v>
      </c>
      <c r="O29">
        <f t="shared" si="3"/>
        <v>746.43100000000004</v>
      </c>
      <c r="P29">
        <f t="shared" si="4"/>
        <v>569.98254716915233</v>
      </c>
      <c r="Q29">
        <f t="shared" si="5"/>
        <v>56.661081541137321</v>
      </c>
      <c r="R29">
        <f t="shared" si="6"/>
        <v>74.201548741949992</v>
      </c>
      <c r="S29">
        <f t="shared" si="7"/>
        <v>0.42829080322119156</v>
      </c>
      <c r="T29">
        <f t="shared" si="8"/>
        <v>2.9171683220255171</v>
      </c>
      <c r="U29">
        <f t="shared" si="9"/>
        <v>0.39617468695763097</v>
      </c>
      <c r="V29">
        <f t="shared" si="10"/>
        <v>0.25029369518750472</v>
      </c>
      <c r="W29">
        <f t="shared" si="11"/>
        <v>289.55370233943478</v>
      </c>
      <c r="X29">
        <f t="shared" si="12"/>
        <v>27.669402319722604</v>
      </c>
      <c r="Y29">
        <f t="shared" si="13"/>
        <v>28.022300000000001</v>
      </c>
      <c r="Z29">
        <f t="shared" si="14"/>
        <v>3.799775820607366</v>
      </c>
      <c r="AA29">
        <f t="shared" si="15"/>
        <v>60.241588788311176</v>
      </c>
      <c r="AB29">
        <f t="shared" si="16"/>
        <v>2.2374456292200002</v>
      </c>
      <c r="AC29">
        <f t="shared" si="17"/>
        <v>3.7141212146352576</v>
      </c>
      <c r="AD29">
        <f t="shared" si="18"/>
        <v>1.5623301913873657</v>
      </c>
      <c r="AE29">
        <f t="shared" si="19"/>
        <v>-283.18280692878022</v>
      </c>
      <c r="AF29">
        <f t="shared" si="20"/>
        <v>-61.429809872192124</v>
      </c>
      <c r="AG29">
        <f t="shared" si="21"/>
        <v>-4.5822577174377441</v>
      </c>
      <c r="AH29">
        <f t="shared" si="22"/>
        <v>-59.641172178975324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52394.7982749535</v>
      </c>
      <c r="AN29" t="s">
        <v>401</v>
      </c>
      <c r="AO29">
        <v>10138.200000000001</v>
      </c>
      <c r="AP29">
        <v>991.13000000000011</v>
      </c>
      <c r="AQ29">
        <v>3656.87</v>
      </c>
      <c r="AR29">
        <f t="shared" si="26"/>
        <v>0.72896766907218469</v>
      </c>
      <c r="AS29">
        <v>-2.5326555040585359</v>
      </c>
      <c r="AT29" t="s">
        <v>469</v>
      </c>
      <c r="AU29">
        <v>10109.1</v>
      </c>
      <c r="AV29">
        <v>824.96331999999995</v>
      </c>
      <c r="AW29">
        <v>1211.32</v>
      </c>
      <c r="AX29">
        <f t="shared" si="27"/>
        <v>0.31895509031469804</v>
      </c>
      <c r="AY29">
        <v>0.5</v>
      </c>
      <c r="AZ29">
        <f t="shared" si="28"/>
        <v>1513.1174996577383</v>
      </c>
      <c r="BA29">
        <f t="shared" si="29"/>
        <v>39.937340219644973</v>
      </c>
      <c r="BB29">
        <f t="shared" si="30"/>
        <v>241.308264380042</v>
      </c>
      <c r="BC29">
        <f t="shared" si="31"/>
        <v>2.8067876905336214E-2</v>
      </c>
      <c r="BD29">
        <f t="shared" si="32"/>
        <v>2.0189132516593471</v>
      </c>
      <c r="BE29">
        <f t="shared" si="33"/>
        <v>640.59973903461912</v>
      </c>
      <c r="BF29" t="s">
        <v>470</v>
      </c>
      <c r="BG29">
        <v>584.64</v>
      </c>
      <c r="BH29">
        <f t="shared" si="34"/>
        <v>584.64</v>
      </c>
      <c r="BI29">
        <f t="shared" si="35"/>
        <v>0.51735297031337713</v>
      </c>
      <c r="BJ29">
        <f t="shared" si="36"/>
        <v>0.61651349971277214</v>
      </c>
      <c r="BK29">
        <f t="shared" si="37"/>
        <v>0.79601787626577447</v>
      </c>
      <c r="BL29">
        <f t="shared" si="38"/>
        <v>1.7546513465643321</v>
      </c>
      <c r="BM29">
        <f t="shared" si="39"/>
        <v>0.91740004651616447</v>
      </c>
      <c r="BN29">
        <f t="shared" si="40"/>
        <v>0.43691451938987436</v>
      </c>
      <c r="BO29">
        <f t="shared" si="41"/>
        <v>0.56308548061012564</v>
      </c>
      <c r="BP29">
        <v>967</v>
      </c>
      <c r="BQ29">
        <v>300</v>
      </c>
      <c r="BR29">
        <v>300</v>
      </c>
      <c r="BS29">
        <v>300</v>
      </c>
      <c r="BT29">
        <v>10109.1</v>
      </c>
      <c r="BU29">
        <v>1132.4100000000001</v>
      </c>
      <c r="BV29">
        <v>-6.9105099999999999E-3</v>
      </c>
      <c r="BW29">
        <v>0.95</v>
      </c>
      <c r="BX29" t="s">
        <v>404</v>
      </c>
      <c r="BY29" t="s">
        <v>404</v>
      </c>
      <c r="BZ29" t="s">
        <v>404</v>
      </c>
      <c r="CA29" t="s">
        <v>404</v>
      </c>
      <c r="CB29" t="s">
        <v>404</v>
      </c>
      <c r="CC29" t="s">
        <v>404</v>
      </c>
      <c r="CD29" t="s">
        <v>404</v>
      </c>
      <c r="CE29" t="s">
        <v>404</v>
      </c>
      <c r="CF29" t="s">
        <v>404</v>
      </c>
      <c r="CG29" t="s">
        <v>404</v>
      </c>
      <c r="CH29">
        <f t="shared" si="42"/>
        <v>1799.92</v>
      </c>
      <c r="CI29">
        <f t="shared" si="43"/>
        <v>1513.1174996577383</v>
      </c>
      <c r="CJ29">
        <f t="shared" si="44"/>
        <v>0.84065819572966483</v>
      </c>
      <c r="CK29">
        <f t="shared" si="45"/>
        <v>0.160870317758253</v>
      </c>
      <c r="CL29">
        <v>6</v>
      </c>
      <c r="CM29">
        <v>0.5</v>
      </c>
      <c r="CN29" t="s">
        <v>405</v>
      </c>
      <c r="CO29">
        <v>2</v>
      </c>
      <c r="CP29">
        <v>1657481084.5</v>
      </c>
      <c r="CQ29">
        <v>746.43100000000004</v>
      </c>
      <c r="CR29">
        <v>800.101</v>
      </c>
      <c r="CS29">
        <v>22.5076</v>
      </c>
      <c r="CT29">
        <v>14.9763</v>
      </c>
      <c r="CU29">
        <v>748.32</v>
      </c>
      <c r="CV29">
        <v>22.3781</v>
      </c>
      <c r="CW29">
        <v>500.06099999999998</v>
      </c>
      <c r="CX29">
        <v>99.308300000000003</v>
      </c>
      <c r="CY29">
        <v>0.10015</v>
      </c>
      <c r="CZ29">
        <v>27.631699999999999</v>
      </c>
      <c r="DA29">
        <v>28.022300000000001</v>
      </c>
      <c r="DB29">
        <v>999.9</v>
      </c>
      <c r="DC29">
        <v>0</v>
      </c>
      <c r="DD29">
        <v>0</v>
      </c>
      <c r="DE29">
        <v>9998.75</v>
      </c>
      <c r="DF29">
        <v>0</v>
      </c>
      <c r="DG29">
        <v>2025.54</v>
      </c>
      <c r="DH29">
        <v>-53.670299999999997</v>
      </c>
      <c r="DI29">
        <v>763.61800000000005</v>
      </c>
      <c r="DJ29">
        <v>812.26599999999996</v>
      </c>
      <c r="DK29">
        <v>7.5312299999999999</v>
      </c>
      <c r="DL29">
        <v>800.101</v>
      </c>
      <c r="DM29">
        <v>14.9763</v>
      </c>
      <c r="DN29">
        <v>2.2351899999999998</v>
      </c>
      <c r="DO29">
        <v>1.4872799999999999</v>
      </c>
      <c r="DP29">
        <v>19.216799999999999</v>
      </c>
      <c r="DQ29">
        <v>12.837999999999999</v>
      </c>
      <c r="DR29">
        <v>1799.92</v>
      </c>
      <c r="DS29">
        <v>0.97799899999999995</v>
      </c>
      <c r="DT29">
        <v>2.2001E-2</v>
      </c>
      <c r="DU29">
        <v>0</v>
      </c>
      <c r="DV29">
        <v>824.76599999999996</v>
      </c>
      <c r="DW29">
        <v>5.0005199999999999</v>
      </c>
      <c r="DX29">
        <v>15818.8</v>
      </c>
      <c r="DY29">
        <v>16308.2</v>
      </c>
      <c r="DZ29">
        <v>48.436999999999998</v>
      </c>
      <c r="EA29">
        <v>50.936999999999998</v>
      </c>
      <c r="EB29">
        <v>49.875</v>
      </c>
      <c r="EC29">
        <v>49.936999999999998</v>
      </c>
      <c r="ED29">
        <v>50.25</v>
      </c>
      <c r="EE29">
        <v>1755.43</v>
      </c>
      <c r="EF29">
        <v>39.49</v>
      </c>
      <c r="EG29">
        <v>0</v>
      </c>
      <c r="EH29">
        <v>110.2000000476837</v>
      </c>
      <c r="EI29">
        <v>0</v>
      </c>
      <c r="EJ29">
        <v>824.96331999999995</v>
      </c>
      <c r="EK29">
        <v>-3.2558461516083672</v>
      </c>
      <c r="EL29">
        <v>-71.361538355948781</v>
      </c>
      <c r="EM29">
        <v>15829.852000000001</v>
      </c>
      <c r="EN29">
        <v>15</v>
      </c>
      <c r="EO29">
        <v>1657481048.5</v>
      </c>
      <c r="EP29" t="s">
        <v>471</v>
      </c>
      <c r="EQ29">
        <v>1657481043.5</v>
      </c>
      <c r="ER29">
        <v>1657481048.5</v>
      </c>
      <c r="ES29">
        <v>19</v>
      </c>
      <c r="ET29">
        <v>-8.7999999999999995E-2</v>
      </c>
      <c r="EU29">
        <v>1E-3</v>
      </c>
      <c r="EV29">
        <v>-1.897</v>
      </c>
      <c r="EW29">
        <v>-4.5999999999999999E-2</v>
      </c>
      <c r="EX29">
        <v>800</v>
      </c>
      <c r="EY29">
        <v>15</v>
      </c>
      <c r="EZ29">
        <v>0.04</v>
      </c>
      <c r="FA29">
        <v>0.01</v>
      </c>
      <c r="FB29">
        <v>-53.544719999999998</v>
      </c>
      <c r="FC29">
        <v>0.37644652908065018</v>
      </c>
      <c r="FD29">
        <v>0.1084959566066863</v>
      </c>
      <c r="FE29">
        <v>1</v>
      </c>
      <c r="FF29">
        <v>7.5714180000000004</v>
      </c>
      <c r="FG29">
        <v>-1.5885928705575111E-3</v>
      </c>
      <c r="FH29">
        <v>2.8082744808867958E-2</v>
      </c>
      <c r="FI29">
        <v>1</v>
      </c>
      <c r="FJ29">
        <v>2</v>
      </c>
      <c r="FK29">
        <v>2</v>
      </c>
      <c r="FL29" t="s">
        <v>407</v>
      </c>
      <c r="FM29">
        <v>2.8925000000000001</v>
      </c>
      <c r="FN29">
        <v>2.8213300000000001</v>
      </c>
      <c r="FO29">
        <v>0.13777800000000001</v>
      </c>
      <c r="FP29">
        <v>0.144672</v>
      </c>
      <c r="FQ29">
        <v>0.11046300000000001</v>
      </c>
      <c r="FR29">
        <v>8.3327399999999996E-2</v>
      </c>
      <c r="FS29">
        <v>26710.400000000001</v>
      </c>
      <c r="FT29">
        <v>25050.5</v>
      </c>
      <c r="FU29">
        <v>28490.2</v>
      </c>
      <c r="FV29">
        <v>27485.7</v>
      </c>
      <c r="FW29">
        <v>35828.400000000001</v>
      </c>
      <c r="FX29">
        <v>35196</v>
      </c>
      <c r="FY29">
        <v>42009.2</v>
      </c>
      <c r="FZ29">
        <v>39782</v>
      </c>
      <c r="GA29">
        <v>2.02373</v>
      </c>
      <c r="GB29">
        <v>1.7893699999999999</v>
      </c>
      <c r="GC29">
        <v>-1.3038500000000001E-3</v>
      </c>
      <c r="GD29">
        <v>0</v>
      </c>
      <c r="GE29">
        <v>28.043600000000001</v>
      </c>
      <c r="GF29">
        <v>999.9</v>
      </c>
      <c r="GG29">
        <v>42.9</v>
      </c>
      <c r="GH29">
        <v>38.799999999999997</v>
      </c>
      <c r="GI29">
        <v>30.0289</v>
      </c>
      <c r="GJ29">
        <v>62.722299999999997</v>
      </c>
      <c r="GK29">
        <v>27.8766</v>
      </c>
      <c r="GL29">
        <v>1</v>
      </c>
      <c r="GM29">
        <v>0.60573200000000005</v>
      </c>
      <c r="GN29">
        <v>5.73393</v>
      </c>
      <c r="GO29">
        <v>20.149000000000001</v>
      </c>
      <c r="GP29">
        <v>5.2135499999999997</v>
      </c>
      <c r="GQ29">
        <v>11.992000000000001</v>
      </c>
      <c r="GR29">
        <v>4.9892500000000002</v>
      </c>
      <c r="GS29">
        <v>3.2906300000000002</v>
      </c>
      <c r="GT29">
        <v>2227.9</v>
      </c>
      <c r="GU29">
        <v>9999</v>
      </c>
      <c r="GV29">
        <v>8987.7999999999993</v>
      </c>
      <c r="GW29">
        <v>64.099999999999994</v>
      </c>
      <c r="GX29">
        <v>1.8641700000000001</v>
      </c>
      <c r="GY29">
        <v>1.8642000000000001</v>
      </c>
      <c r="GZ29">
        <v>1.86053</v>
      </c>
      <c r="HA29">
        <v>1.8617300000000001</v>
      </c>
      <c r="HB29">
        <v>1.8614900000000001</v>
      </c>
      <c r="HC29">
        <v>1.85731</v>
      </c>
      <c r="HD29">
        <v>1.8605</v>
      </c>
      <c r="HE29">
        <v>1.8632599999999999</v>
      </c>
      <c r="HF29">
        <v>0</v>
      </c>
      <c r="HG29">
        <v>0</v>
      </c>
      <c r="HH29">
        <v>0</v>
      </c>
      <c r="HI29">
        <v>0</v>
      </c>
      <c r="HJ29" t="s">
        <v>408</v>
      </c>
      <c r="HK29" t="s">
        <v>409</v>
      </c>
      <c r="HL29" t="s">
        <v>410</v>
      </c>
      <c r="HM29" t="s">
        <v>410</v>
      </c>
      <c r="HN29" t="s">
        <v>410</v>
      </c>
      <c r="HO29" t="s">
        <v>410</v>
      </c>
      <c r="HP29">
        <v>0</v>
      </c>
      <c r="HQ29">
        <v>100</v>
      </c>
      <c r="HR29">
        <v>100</v>
      </c>
      <c r="HS29">
        <v>-1.889</v>
      </c>
      <c r="HT29">
        <v>0.1295</v>
      </c>
      <c r="HU29">
        <v>-2.1940677539178082</v>
      </c>
      <c r="HV29">
        <v>1.239808642223445E-3</v>
      </c>
      <c r="HW29">
        <v>-1.4970110245969971E-6</v>
      </c>
      <c r="HX29">
        <v>5.1465685573841773E-10</v>
      </c>
      <c r="HY29">
        <v>-0.1187763554323545</v>
      </c>
      <c r="HZ29">
        <v>-1.504106212652615E-2</v>
      </c>
      <c r="IA29">
        <v>1.735219391611595E-3</v>
      </c>
      <c r="IB29">
        <v>-2.535611455964381E-5</v>
      </c>
      <c r="IC29">
        <v>2</v>
      </c>
      <c r="ID29">
        <v>2081</v>
      </c>
      <c r="IE29">
        <v>0</v>
      </c>
      <c r="IF29">
        <v>23</v>
      </c>
      <c r="IG29">
        <v>0.7</v>
      </c>
      <c r="IH29">
        <v>0.6</v>
      </c>
      <c r="II29">
        <v>1.78711</v>
      </c>
      <c r="IJ29">
        <v>2.4023400000000001</v>
      </c>
      <c r="IK29">
        <v>1.54297</v>
      </c>
      <c r="IL29">
        <v>2.31812</v>
      </c>
      <c r="IM29">
        <v>1.5466299999999999</v>
      </c>
      <c r="IN29">
        <v>2.3986800000000001</v>
      </c>
      <c r="IO29">
        <v>41.953800000000001</v>
      </c>
      <c r="IP29">
        <v>24.061199999999999</v>
      </c>
      <c r="IQ29">
        <v>18</v>
      </c>
      <c r="IR29">
        <v>511.25400000000002</v>
      </c>
      <c r="IS29">
        <v>467.25799999999998</v>
      </c>
      <c r="IT29">
        <v>21.0078</v>
      </c>
      <c r="IU29">
        <v>34.502800000000001</v>
      </c>
      <c r="IV29">
        <v>30.0001</v>
      </c>
      <c r="IW29">
        <v>34.422499999999999</v>
      </c>
      <c r="IX29">
        <v>34.411099999999998</v>
      </c>
      <c r="IY29">
        <v>35.909199999999998</v>
      </c>
      <c r="IZ29">
        <v>54.384399999999999</v>
      </c>
      <c r="JA29">
        <v>0</v>
      </c>
      <c r="JB29">
        <v>20.9925</v>
      </c>
      <c r="JC29">
        <v>800</v>
      </c>
      <c r="JD29">
        <v>14.9177</v>
      </c>
      <c r="JE29">
        <v>99.444199999999995</v>
      </c>
      <c r="JF29">
        <v>98.425399999999996</v>
      </c>
    </row>
    <row r="30" spans="1:266" x14ac:dyDescent="0.25">
      <c r="A30">
        <v>14</v>
      </c>
      <c r="B30">
        <v>1657481273</v>
      </c>
      <c r="C30">
        <v>1722.400000095367</v>
      </c>
      <c r="D30" t="s">
        <v>472</v>
      </c>
      <c r="E30" t="s">
        <v>473</v>
      </c>
      <c r="F30" t="s">
        <v>396</v>
      </c>
      <c r="G30" t="s">
        <v>397</v>
      </c>
      <c r="H30" t="s">
        <v>398</v>
      </c>
      <c r="I30" t="s">
        <v>399</v>
      </c>
      <c r="J30" t="s">
        <v>400</v>
      </c>
      <c r="K30">
        <v>1657481273</v>
      </c>
      <c r="L30">
        <f t="shared" si="0"/>
        <v>5.5654453006570275E-3</v>
      </c>
      <c r="M30">
        <f t="shared" si="1"/>
        <v>5.5654453006570277</v>
      </c>
      <c r="N30">
        <f t="shared" si="2"/>
        <v>40.876854234292566</v>
      </c>
      <c r="O30">
        <f t="shared" si="3"/>
        <v>944.51700000000005</v>
      </c>
      <c r="P30">
        <f t="shared" si="4"/>
        <v>731.30376305307971</v>
      </c>
      <c r="Q30">
        <f t="shared" si="5"/>
        <v>72.697063468319996</v>
      </c>
      <c r="R30">
        <f t="shared" si="6"/>
        <v>93.892053842642994</v>
      </c>
      <c r="S30">
        <f t="shared" si="7"/>
        <v>0.36180261509289013</v>
      </c>
      <c r="T30">
        <f t="shared" si="8"/>
        <v>2.9190142535627577</v>
      </c>
      <c r="U30">
        <f t="shared" si="9"/>
        <v>0.33860802112079413</v>
      </c>
      <c r="V30">
        <f t="shared" si="10"/>
        <v>0.21358992190934409</v>
      </c>
      <c r="W30">
        <f t="shared" si="11"/>
        <v>289.5744503394825</v>
      </c>
      <c r="X30">
        <f t="shared" si="12"/>
        <v>27.804868214401424</v>
      </c>
      <c r="Y30">
        <f t="shared" si="13"/>
        <v>27.9985</v>
      </c>
      <c r="Z30">
        <f t="shared" si="14"/>
        <v>3.7945078530085339</v>
      </c>
      <c r="AA30">
        <f t="shared" si="15"/>
        <v>59.808385447046177</v>
      </c>
      <c r="AB30">
        <f t="shared" si="16"/>
        <v>2.2099674286405997</v>
      </c>
      <c r="AC30">
        <f t="shared" si="17"/>
        <v>3.695079564716365</v>
      </c>
      <c r="AD30">
        <f t="shared" si="18"/>
        <v>1.5845404243679342</v>
      </c>
      <c r="AE30">
        <f t="shared" si="19"/>
        <v>-245.43613775897492</v>
      </c>
      <c r="AF30">
        <f t="shared" si="20"/>
        <v>-71.556091910392723</v>
      </c>
      <c r="AG30">
        <f t="shared" si="21"/>
        <v>-5.3312663763222741</v>
      </c>
      <c r="AH30">
        <f t="shared" si="22"/>
        <v>-32.749045706207426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52463.129330694072</v>
      </c>
      <c r="AN30" t="s">
        <v>401</v>
      </c>
      <c r="AO30">
        <v>10138.200000000001</v>
      </c>
      <c r="AP30">
        <v>991.13000000000011</v>
      </c>
      <c r="AQ30">
        <v>3656.87</v>
      </c>
      <c r="AR30">
        <f t="shared" si="26"/>
        <v>0.72896766907218469</v>
      </c>
      <c r="AS30">
        <v>-2.5326555040585359</v>
      </c>
      <c r="AT30" t="s">
        <v>474</v>
      </c>
      <c r="AU30">
        <v>10108.200000000001</v>
      </c>
      <c r="AV30">
        <v>798.16048000000001</v>
      </c>
      <c r="AW30">
        <v>1162.02</v>
      </c>
      <c r="AX30">
        <f t="shared" si="27"/>
        <v>0.31312672759505</v>
      </c>
      <c r="AY30">
        <v>0.5</v>
      </c>
      <c r="AZ30">
        <f t="shared" si="28"/>
        <v>1513.226699657763</v>
      </c>
      <c r="BA30">
        <f t="shared" si="29"/>
        <v>40.876854234292566</v>
      </c>
      <c r="BB30">
        <f t="shared" si="30"/>
        <v>236.91586228664644</v>
      </c>
      <c r="BC30">
        <f t="shared" si="31"/>
        <v>2.8686719411023319E-2</v>
      </c>
      <c r="BD30">
        <f t="shared" si="32"/>
        <v>2.1469940276415209</v>
      </c>
      <c r="BE30">
        <f t="shared" si="33"/>
        <v>626.54212986243863</v>
      </c>
      <c r="BF30" t="s">
        <v>475</v>
      </c>
      <c r="BG30">
        <v>573.59</v>
      </c>
      <c r="BH30">
        <f t="shared" si="34"/>
        <v>573.59</v>
      </c>
      <c r="BI30">
        <f t="shared" si="35"/>
        <v>0.50638543226450494</v>
      </c>
      <c r="BJ30">
        <f t="shared" si="36"/>
        <v>0.6183565079958534</v>
      </c>
      <c r="BK30">
        <f t="shared" si="37"/>
        <v>0.80915453672712179</v>
      </c>
      <c r="BL30">
        <f t="shared" si="38"/>
        <v>2.1292031131137001</v>
      </c>
      <c r="BM30">
        <f t="shared" si="39"/>
        <v>0.93589397315567169</v>
      </c>
      <c r="BN30">
        <f t="shared" si="40"/>
        <v>0.44437568422498386</v>
      </c>
      <c r="BO30">
        <f t="shared" si="41"/>
        <v>0.55562431577501614</v>
      </c>
      <c r="BP30">
        <v>969</v>
      </c>
      <c r="BQ30">
        <v>300</v>
      </c>
      <c r="BR30">
        <v>300</v>
      </c>
      <c r="BS30">
        <v>300</v>
      </c>
      <c r="BT30">
        <v>10108.200000000001</v>
      </c>
      <c r="BU30">
        <v>1091.76</v>
      </c>
      <c r="BV30">
        <v>-6.90991E-3</v>
      </c>
      <c r="BW30">
        <v>2.2599999999999998</v>
      </c>
      <c r="BX30" t="s">
        <v>404</v>
      </c>
      <c r="BY30" t="s">
        <v>404</v>
      </c>
      <c r="BZ30" t="s">
        <v>404</v>
      </c>
      <c r="CA30" t="s">
        <v>404</v>
      </c>
      <c r="CB30" t="s">
        <v>404</v>
      </c>
      <c r="CC30" t="s">
        <v>404</v>
      </c>
      <c r="CD30" t="s">
        <v>404</v>
      </c>
      <c r="CE30" t="s">
        <v>404</v>
      </c>
      <c r="CF30" t="s">
        <v>404</v>
      </c>
      <c r="CG30" t="s">
        <v>404</v>
      </c>
      <c r="CH30">
        <f t="shared" si="42"/>
        <v>1800.05</v>
      </c>
      <c r="CI30">
        <f t="shared" si="43"/>
        <v>1513.226699657763</v>
      </c>
      <c r="CJ30">
        <f t="shared" si="44"/>
        <v>0.84065814819464069</v>
      </c>
      <c r="CK30">
        <f t="shared" si="45"/>
        <v>0.16087022601565651</v>
      </c>
      <c r="CL30">
        <v>6</v>
      </c>
      <c r="CM30">
        <v>0.5</v>
      </c>
      <c r="CN30" t="s">
        <v>405</v>
      </c>
      <c r="CO30">
        <v>2</v>
      </c>
      <c r="CP30">
        <v>1657481273</v>
      </c>
      <c r="CQ30">
        <v>944.51700000000005</v>
      </c>
      <c r="CR30">
        <v>999.875</v>
      </c>
      <c r="CS30">
        <v>22.231400000000001</v>
      </c>
      <c r="CT30">
        <v>15.701599999999999</v>
      </c>
      <c r="CU30">
        <v>946.71299999999997</v>
      </c>
      <c r="CV30">
        <v>22.110099999999999</v>
      </c>
      <c r="CW30">
        <v>500.02</v>
      </c>
      <c r="CX30">
        <v>99.307299999999998</v>
      </c>
      <c r="CY30">
        <v>0.100179</v>
      </c>
      <c r="CZ30">
        <v>27.543800000000001</v>
      </c>
      <c r="DA30">
        <v>27.9985</v>
      </c>
      <c r="DB30">
        <v>999.9</v>
      </c>
      <c r="DC30">
        <v>0</v>
      </c>
      <c r="DD30">
        <v>0</v>
      </c>
      <c r="DE30">
        <v>10009.4</v>
      </c>
      <c r="DF30">
        <v>0</v>
      </c>
      <c r="DG30">
        <v>1996.87</v>
      </c>
      <c r="DH30">
        <v>-55.358400000000003</v>
      </c>
      <c r="DI30">
        <v>965.99199999999996</v>
      </c>
      <c r="DJ30">
        <v>1015.83</v>
      </c>
      <c r="DK30">
        <v>6.5298299999999996</v>
      </c>
      <c r="DL30">
        <v>999.875</v>
      </c>
      <c r="DM30">
        <v>15.701599999999999</v>
      </c>
      <c r="DN30">
        <v>2.2077399999999998</v>
      </c>
      <c r="DO30">
        <v>1.55928</v>
      </c>
      <c r="DP30">
        <v>19.018599999999999</v>
      </c>
      <c r="DQ30">
        <v>13.562200000000001</v>
      </c>
      <c r="DR30">
        <v>1800.05</v>
      </c>
      <c r="DS30">
        <v>0.97800299999999996</v>
      </c>
      <c r="DT30">
        <v>2.19974E-2</v>
      </c>
      <c r="DU30">
        <v>0</v>
      </c>
      <c r="DV30">
        <v>797.69399999999996</v>
      </c>
      <c r="DW30">
        <v>5.0005199999999999</v>
      </c>
      <c r="DX30">
        <v>15319.3</v>
      </c>
      <c r="DY30">
        <v>16309.4</v>
      </c>
      <c r="DZ30">
        <v>48.561999999999998</v>
      </c>
      <c r="EA30">
        <v>51.186999999999998</v>
      </c>
      <c r="EB30">
        <v>50.061999999999998</v>
      </c>
      <c r="EC30">
        <v>50.186999999999998</v>
      </c>
      <c r="ED30">
        <v>50.311999999999998</v>
      </c>
      <c r="EE30">
        <v>1755.56</v>
      </c>
      <c r="EF30">
        <v>39.49</v>
      </c>
      <c r="EG30">
        <v>0</v>
      </c>
      <c r="EH30">
        <v>188.20000004768369</v>
      </c>
      <c r="EI30">
        <v>0</v>
      </c>
      <c r="EJ30">
        <v>798.16048000000001</v>
      </c>
      <c r="EK30">
        <v>-2.6044615269639761</v>
      </c>
      <c r="EL30">
        <v>-32.753846275115023</v>
      </c>
      <c r="EM30">
        <v>15323.152</v>
      </c>
      <c r="EN30">
        <v>15</v>
      </c>
      <c r="EO30">
        <v>1657481186.5</v>
      </c>
      <c r="EP30" t="s">
        <v>476</v>
      </c>
      <c r="EQ30">
        <v>1657481184.5</v>
      </c>
      <c r="ER30">
        <v>1657481186.5</v>
      </c>
      <c r="ES30">
        <v>20</v>
      </c>
      <c r="ET30">
        <v>-0.27100000000000002</v>
      </c>
      <c r="EU30">
        <v>-2E-3</v>
      </c>
      <c r="EV30">
        <v>-2.2080000000000002</v>
      </c>
      <c r="EW30">
        <v>-3.7999999999999999E-2</v>
      </c>
      <c r="EX30">
        <v>1000</v>
      </c>
      <c r="EY30">
        <v>15</v>
      </c>
      <c r="EZ30">
        <v>0.05</v>
      </c>
      <c r="FA30">
        <v>0.01</v>
      </c>
      <c r="FB30">
        <v>-55.531148780487811</v>
      </c>
      <c r="FC30">
        <v>1.7251567944227681E-2</v>
      </c>
      <c r="FD30">
        <v>7.9228619865739286E-2</v>
      </c>
      <c r="FE30">
        <v>1</v>
      </c>
      <c r="FF30">
        <v>6.6294141463414631</v>
      </c>
      <c r="FG30">
        <v>-0.64930933797907853</v>
      </c>
      <c r="FH30">
        <v>6.5952234821344796E-2</v>
      </c>
      <c r="FI30">
        <v>0</v>
      </c>
      <c r="FJ30">
        <v>1</v>
      </c>
      <c r="FK30">
        <v>2</v>
      </c>
      <c r="FL30" t="s">
        <v>421</v>
      </c>
      <c r="FM30">
        <v>2.8923399999999999</v>
      </c>
      <c r="FN30">
        <v>2.82145</v>
      </c>
      <c r="FO30">
        <v>0.16088</v>
      </c>
      <c r="FP30">
        <v>0.16727400000000001</v>
      </c>
      <c r="FQ30">
        <v>0.109532</v>
      </c>
      <c r="FR30">
        <v>8.6224200000000001E-2</v>
      </c>
      <c r="FS30">
        <v>25992.6</v>
      </c>
      <c r="FT30">
        <v>24387</v>
      </c>
      <c r="FU30">
        <v>28488.799999999999</v>
      </c>
      <c r="FV30">
        <v>27485</v>
      </c>
      <c r="FW30">
        <v>35864.800000000003</v>
      </c>
      <c r="FX30">
        <v>35083.699999999997</v>
      </c>
      <c r="FY30">
        <v>42007.199999999997</v>
      </c>
      <c r="FZ30">
        <v>39780.699999999997</v>
      </c>
      <c r="GA30">
        <v>2.0240499999999999</v>
      </c>
      <c r="GB30">
        <v>1.7907999999999999</v>
      </c>
      <c r="GC30">
        <v>-1.01589E-2</v>
      </c>
      <c r="GD30">
        <v>0</v>
      </c>
      <c r="GE30">
        <v>28.164300000000001</v>
      </c>
      <c r="GF30">
        <v>999.9</v>
      </c>
      <c r="GG30">
        <v>42.9</v>
      </c>
      <c r="GH30">
        <v>38.700000000000003</v>
      </c>
      <c r="GI30">
        <v>29.866900000000001</v>
      </c>
      <c r="GJ30">
        <v>62.542400000000001</v>
      </c>
      <c r="GK30">
        <v>28.181100000000001</v>
      </c>
      <c r="GL30">
        <v>1</v>
      </c>
      <c r="GM30">
        <v>0.61079300000000003</v>
      </c>
      <c r="GN30">
        <v>6.2415599999999998</v>
      </c>
      <c r="GO30">
        <v>20.133299999999998</v>
      </c>
      <c r="GP30">
        <v>5.2140000000000004</v>
      </c>
      <c r="GQ30">
        <v>11.992000000000001</v>
      </c>
      <c r="GR30">
        <v>4.9894999999999996</v>
      </c>
      <c r="GS30">
        <v>3.2909999999999999</v>
      </c>
      <c r="GT30">
        <v>2231.6999999999998</v>
      </c>
      <c r="GU30">
        <v>9999</v>
      </c>
      <c r="GV30">
        <v>8987.7999999999993</v>
      </c>
      <c r="GW30">
        <v>64.099999999999994</v>
      </c>
      <c r="GX30">
        <v>1.8641700000000001</v>
      </c>
      <c r="GY30">
        <v>1.8642300000000001</v>
      </c>
      <c r="GZ30">
        <v>1.8605</v>
      </c>
      <c r="HA30">
        <v>1.8617999999999999</v>
      </c>
      <c r="HB30">
        <v>1.86145</v>
      </c>
      <c r="HC30">
        <v>1.8573299999999999</v>
      </c>
      <c r="HD30">
        <v>1.8605</v>
      </c>
      <c r="HE30">
        <v>1.8632899999999999</v>
      </c>
      <c r="HF30">
        <v>0</v>
      </c>
      <c r="HG30">
        <v>0</v>
      </c>
      <c r="HH30">
        <v>0</v>
      </c>
      <c r="HI30">
        <v>0</v>
      </c>
      <c r="HJ30" t="s">
        <v>408</v>
      </c>
      <c r="HK30" t="s">
        <v>409</v>
      </c>
      <c r="HL30" t="s">
        <v>410</v>
      </c>
      <c r="HM30" t="s">
        <v>410</v>
      </c>
      <c r="HN30" t="s">
        <v>410</v>
      </c>
      <c r="HO30" t="s">
        <v>410</v>
      </c>
      <c r="HP30">
        <v>0</v>
      </c>
      <c r="HQ30">
        <v>100</v>
      </c>
      <c r="HR30">
        <v>100</v>
      </c>
      <c r="HS30">
        <v>-2.1960000000000002</v>
      </c>
      <c r="HT30">
        <v>0.12130000000000001</v>
      </c>
      <c r="HU30">
        <v>-2.4645535135806109</v>
      </c>
      <c r="HV30">
        <v>1.239808642223445E-3</v>
      </c>
      <c r="HW30">
        <v>-1.4970110245969971E-6</v>
      </c>
      <c r="HX30">
        <v>5.1465685573841773E-10</v>
      </c>
      <c r="HY30">
        <v>-0.12028247501133631</v>
      </c>
      <c r="HZ30">
        <v>-1.504106212652615E-2</v>
      </c>
      <c r="IA30">
        <v>1.735219391611595E-3</v>
      </c>
      <c r="IB30">
        <v>-2.535611455964381E-5</v>
      </c>
      <c r="IC30">
        <v>2</v>
      </c>
      <c r="ID30">
        <v>2081</v>
      </c>
      <c r="IE30">
        <v>0</v>
      </c>
      <c r="IF30">
        <v>23</v>
      </c>
      <c r="IG30">
        <v>1.5</v>
      </c>
      <c r="IH30">
        <v>1.4</v>
      </c>
      <c r="II30">
        <v>2.1484399999999999</v>
      </c>
      <c r="IJ30">
        <v>2.4023400000000001</v>
      </c>
      <c r="IK30">
        <v>1.54297</v>
      </c>
      <c r="IL30">
        <v>2.31934</v>
      </c>
      <c r="IM30">
        <v>1.5466299999999999</v>
      </c>
      <c r="IN30">
        <v>2.3791500000000001</v>
      </c>
      <c r="IO30">
        <v>42.006500000000003</v>
      </c>
      <c r="IP30">
        <v>24.052499999999998</v>
      </c>
      <c r="IQ30">
        <v>18</v>
      </c>
      <c r="IR30">
        <v>511.38499999999999</v>
      </c>
      <c r="IS30">
        <v>468.21899999999999</v>
      </c>
      <c r="IT30">
        <v>20.516300000000001</v>
      </c>
      <c r="IU30">
        <v>34.527900000000002</v>
      </c>
      <c r="IV30">
        <v>30.000499999999999</v>
      </c>
      <c r="IW30">
        <v>34.413600000000002</v>
      </c>
      <c r="IX30">
        <v>34.408000000000001</v>
      </c>
      <c r="IY30">
        <v>43.146900000000002</v>
      </c>
      <c r="IZ30">
        <v>51.974400000000003</v>
      </c>
      <c r="JA30">
        <v>0</v>
      </c>
      <c r="JB30">
        <v>20.509399999999999</v>
      </c>
      <c r="JC30">
        <v>1000</v>
      </c>
      <c r="JD30">
        <v>15.7806</v>
      </c>
      <c r="JE30">
        <v>99.439499999999995</v>
      </c>
      <c r="JF30">
        <v>98.422600000000003</v>
      </c>
    </row>
    <row r="31" spans="1:266" x14ac:dyDescent="0.25">
      <c r="A31">
        <v>15</v>
      </c>
      <c r="B31">
        <v>1657481461.5</v>
      </c>
      <c r="C31">
        <v>1910.900000095367</v>
      </c>
      <c r="D31" t="s">
        <v>477</v>
      </c>
      <c r="E31" t="s">
        <v>478</v>
      </c>
      <c r="F31" t="s">
        <v>396</v>
      </c>
      <c r="G31" t="s">
        <v>397</v>
      </c>
      <c r="H31" t="s">
        <v>398</v>
      </c>
      <c r="I31" t="s">
        <v>399</v>
      </c>
      <c r="J31" t="s">
        <v>400</v>
      </c>
      <c r="K31">
        <v>1657481461.5</v>
      </c>
      <c r="L31">
        <f t="shared" si="0"/>
        <v>4.2419319751259366E-3</v>
      </c>
      <c r="M31">
        <f t="shared" si="1"/>
        <v>4.2419319751259366</v>
      </c>
      <c r="N31">
        <f t="shared" si="2"/>
        <v>41.678876064741033</v>
      </c>
      <c r="O31">
        <f t="shared" si="3"/>
        <v>1144.21</v>
      </c>
      <c r="P31">
        <f t="shared" si="4"/>
        <v>859.26445211144846</v>
      </c>
      <c r="Q31">
        <f t="shared" si="5"/>
        <v>85.423301192682075</v>
      </c>
      <c r="R31">
        <f t="shared" si="6"/>
        <v>113.75100554607999</v>
      </c>
      <c r="S31">
        <f t="shared" si="7"/>
        <v>0.26917608676138821</v>
      </c>
      <c r="T31">
        <f t="shared" si="8"/>
        <v>2.9163969131935077</v>
      </c>
      <c r="U31">
        <f t="shared" si="9"/>
        <v>0.25609614881391923</v>
      </c>
      <c r="V31">
        <f t="shared" si="10"/>
        <v>0.16118229456451916</v>
      </c>
      <c r="W31">
        <f t="shared" si="11"/>
        <v>289.5563153396094</v>
      </c>
      <c r="X31">
        <f t="shared" si="12"/>
        <v>28.085222023210726</v>
      </c>
      <c r="Y31">
        <f t="shared" si="13"/>
        <v>28.0242</v>
      </c>
      <c r="Z31">
        <f t="shared" si="14"/>
        <v>3.8001966475304481</v>
      </c>
      <c r="AA31">
        <f t="shared" si="15"/>
        <v>59.854375603550821</v>
      </c>
      <c r="AB31">
        <f t="shared" si="16"/>
        <v>2.2032329380208</v>
      </c>
      <c r="AC31">
        <f t="shared" si="17"/>
        <v>3.6809889265474096</v>
      </c>
      <c r="AD31">
        <f t="shared" si="18"/>
        <v>1.5969637095096481</v>
      </c>
      <c r="AE31">
        <f t="shared" si="19"/>
        <v>-187.06920010305382</v>
      </c>
      <c r="AF31">
        <f t="shared" si="20"/>
        <v>-85.799750912597048</v>
      </c>
      <c r="AG31">
        <f t="shared" si="21"/>
        <v>-6.3969612327108054</v>
      </c>
      <c r="AH31">
        <f t="shared" si="22"/>
        <v>10.29040309124774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52399.479643267194</v>
      </c>
      <c r="AN31" t="s">
        <v>401</v>
      </c>
      <c r="AO31">
        <v>10138.200000000001</v>
      </c>
      <c r="AP31">
        <v>991.13000000000011</v>
      </c>
      <c r="AQ31">
        <v>3656.87</v>
      </c>
      <c r="AR31">
        <f t="shared" si="26"/>
        <v>0.72896766907218469</v>
      </c>
      <c r="AS31">
        <v>-2.5326555040585359</v>
      </c>
      <c r="AT31" t="s">
        <v>479</v>
      </c>
      <c r="AU31">
        <v>10107.4</v>
      </c>
      <c r="AV31">
        <v>781.67363999999986</v>
      </c>
      <c r="AW31">
        <v>1142.26</v>
      </c>
      <c r="AX31">
        <f t="shared" si="27"/>
        <v>0.31567800675853142</v>
      </c>
      <c r="AY31">
        <v>0.5</v>
      </c>
      <c r="AZ31">
        <f t="shared" si="28"/>
        <v>1513.1339996578288</v>
      </c>
      <c r="BA31">
        <f t="shared" si="29"/>
        <v>41.678876064741033</v>
      </c>
      <c r="BB31">
        <f t="shared" si="30"/>
        <v>238.83156248527388</v>
      </c>
      <c r="BC31">
        <f t="shared" si="31"/>
        <v>2.9218517050570079E-2</v>
      </c>
      <c r="BD31">
        <f t="shared" si="32"/>
        <v>2.2014339992646157</v>
      </c>
      <c r="BE31">
        <f t="shared" si="33"/>
        <v>620.75215228824868</v>
      </c>
      <c r="BF31" t="s">
        <v>480</v>
      </c>
      <c r="BG31">
        <v>565.95000000000005</v>
      </c>
      <c r="BH31">
        <f t="shared" si="34"/>
        <v>565.95000000000005</v>
      </c>
      <c r="BI31">
        <f t="shared" si="35"/>
        <v>0.50453486946929771</v>
      </c>
      <c r="BJ31">
        <f t="shared" si="36"/>
        <v>0.62568124793947733</v>
      </c>
      <c r="BK31">
        <f t="shared" si="37"/>
        <v>0.81354742277380188</v>
      </c>
      <c r="BL31">
        <f t="shared" si="38"/>
        <v>2.3859350228280314</v>
      </c>
      <c r="BM31">
        <f t="shared" si="39"/>
        <v>0.94330654902578637</v>
      </c>
      <c r="BN31">
        <f t="shared" si="40"/>
        <v>0.45300785922798581</v>
      </c>
      <c r="BO31">
        <f t="shared" si="41"/>
        <v>0.54699214077201419</v>
      </c>
      <c r="BP31">
        <v>971</v>
      </c>
      <c r="BQ31">
        <v>300</v>
      </c>
      <c r="BR31">
        <v>300</v>
      </c>
      <c r="BS31">
        <v>300</v>
      </c>
      <c r="BT31">
        <v>10107.4</v>
      </c>
      <c r="BU31">
        <v>1068.26</v>
      </c>
      <c r="BV31">
        <v>-6.9092800000000003E-3</v>
      </c>
      <c r="BW31">
        <v>1.96</v>
      </c>
      <c r="BX31" t="s">
        <v>404</v>
      </c>
      <c r="BY31" t="s">
        <v>404</v>
      </c>
      <c r="BZ31" t="s">
        <v>404</v>
      </c>
      <c r="CA31" t="s">
        <v>404</v>
      </c>
      <c r="CB31" t="s">
        <v>404</v>
      </c>
      <c r="CC31" t="s">
        <v>404</v>
      </c>
      <c r="CD31" t="s">
        <v>404</v>
      </c>
      <c r="CE31" t="s">
        <v>404</v>
      </c>
      <c r="CF31" t="s">
        <v>404</v>
      </c>
      <c r="CG31" t="s">
        <v>404</v>
      </c>
      <c r="CH31">
        <f t="shared" si="42"/>
        <v>1799.94</v>
      </c>
      <c r="CI31">
        <f t="shared" si="43"/>
        <v>1513.1339996578288</v>
      </c>
      <c r="CJ31">
        <f t="shared" si="44"/>
        <v>0.84065802174396298</v>
      </c>
      <c r="CK31">
        <f t="shared" si="45"/>
        <v>0.16086998196584851</v>
      </c>
      <c r="CL31">
        <v>6</v>
      </c>
      <c r="CM31">
        <v>0.5</v>
      </c>
      <c r="CN31" t="s">
        <v>405</v>
      </c>
      <c r="CO31">
        <v>2</v>
      </c>
      <c r="CP31">
        <v>1657481461.5</v>
      </c>
      <c r="CQ31">
        <v>1144.21</v>
      </c>
      <c r="CR31">
        <v>1200.04</v>
      </c>
      <c r="CS31">
        <v>22.162099999999999</v>
      </c>
      <c r="CT31">
        <v>17.185400000000001</v>
      </c>
      <c r="CU31">
        <v>1146.68</v>
      </c>
      <c r="CV31">
        <v>22.047699999999999</v>
      </c>
      <c r="CW31">
        <v>500.08100000000002</v>
      </c>
      <c r="CX31">
        <v>99.3142</v>
      </c>
      <c r="CY31">
        <v>0.100248</v>
      </c>
      <c r="CZ31">
        <v>27.4785</v>
      </c>
      <c r="DA31">
        <v>28.0242</v>
      </c>
      <c r="DB31">
        <v>999.9</v>
      </c>
      <c r="DC31">
        <v>0</v>
      </c>
      <c r="DD31">
        <v>0</v>
      </c>
      <c r="DE31">
        <v>9993.75</v>
      </c>
      <c r="DF31">
        <v>0</v>
      </c>
      <c r="DG31">
        <v>1956.19</v>
      </c>
      <c r="DH31">
        <v>-55.838999999999999</v>
      </c>
      <c r="DI31">
        <v>1170.1400000000001</v>
      </c>
      <c r="DJ31">
        <v>1221.03</v>
      </c>
      <c r="DK31">
        <v>4.9767400000000004</v>
      </c>
      <c r="DL31">
        <v>1200.04</v>
      </c>
      <c r="DM31">
        <v>17.185400000000001</v>
      </c>
      <c r="DN31">
        <v>2.2010100000000001</v>
      </c>
      <c r="DO31">
        <v>1.70675</v>
      </c>
      <c r="DP31">
        <v>18.9697</v>
      </c>
      <c r="DQ31">
        <v>14.958</v>
      </c>
      <c r="DR31">
        <v>1799.94</v>
      </c>
      <c r="DS31">
        <v>0.97800299999999996</v>
      </c>
      <c r="DT31">
        <v>2.19974E-2</v>
      </c>
      <c r="DU31">
        <v>0</v>
      </c>
      <c r="DV31">
        <v>781.178</v>
      </c>
      <c r="DW31">
        <v>5.0005199999999999</v>
      </c>
      <c r="DX31">
        <v>15025.6</v>
      </c>
      <c r="DY31">
        <v>16308.5</v>
      </c>
      <c r="DZ31">
        <v>48.686999999999998</v>
      </c>
      <c r="EA31">
        <v>51</v>
      </c>
      <c r="EB31">
        <v>50.125</v>
      </c>
      <c r="EC31">
        <v>50.186999999999998</v>
      </c>
      <c r="ED31">
        <v>50.5</v>
      </c>
      <c r="EE31">
        <v>1755.46</v>
      </c>
      <c r="EF31">
        <v>39.479999999999997</v>
      </c>
      <c r="EG31">
        <v>0</v>
      </c>
      <c r="EH31">
        <v>188.20000004768369</v>
      </c>
      <c r="EI31">
        <v>0</v>
      </c>
      <c r="EJ31">
        <v>781.67363999999986</v>
      </c>
      <c r="EK31">
        <v>-3.7960769060235302</v>
      </c>
      <c r="EL31">
        <v>-56.123076832286131</v>
      </c>
      <c r="EM31">
        <v>15031.516</v>
      </c>
      <c r="EN31">
        <v>15</v>
      </c>
      <c r="EO31">
        <v>1657481340.5</v>
      </c>
      <c r="EP31" t="s">
        <v>481</v>
      </c>
      <c r="EQ31">
        <v>1657481338.5</v>
      </c>
      <c r="ER31">
        <v>1657481340.5</v>
      </c>
      <c r="ES31">
        <v>21</v>
      </c>
      <c r="ET31">
        <v>-0.23400000000000001</v>
      </c>
      <c r="EU31">
        <v>-5.0000000000000001E-3</v>
      </c>
      <c r="EV31">
        <v>-2.4780000000000002</v>
      </c>
      <c r="EW31">
        <v>-2.9000000000000001E-2</v>
      </c>
      <c r="EX31">
        <v>1200</v>
      </c>
      <c r="EY31">
        <v>16</v>
      </c>
      <c r="EZ31">
        <v>0.04</v>
      </c>
      <c r="FA31">
        <v>0.02</v>
      </c>
      <c r="FB31">
        <v>-55.9165475</v>
      </c>
      <c r="FC31">
        <v>0.65499624765473208</v>
      </c>
      <c r="FD31">
        <v>9.1483785414411087E-2</v>
      </c>
      <c r="FE31">
        <v>0</v>
      </c>
      <c r="FF31">
        <v>5.0323745000000004</v>
      </c>
      <c r="FG31">
        <v>-0.52015677298311891</v>
      </c>
      <c r="FH31">
        <v>5.6865493664875533E-2</v>
      </c>
      <c r="FI31">
        <v>0</v>
      </c>
      <c r="FJ31">
        <v>0</v>
      </c>
      <c r="FK31">
        <v>2</v>
      </c>
      <c r="FL31" t="s">
        <v>482</v>
      </c>
      <c r="FM31">
        <v>2.8924400000000001</v>
      </c>
      <c r="FN31">
        <v>2.8213900000000001</v>
      </c>
      <c r="FO31">
        <v>0.18168999999999999</v>
      </c>
      <c r="FP31">
        <v>0.18763099999999999</v>
      </c>
      <c r="FQ31">
        <v>0.109317</v>
      </c>
      <c r="FR31">
        <v>9.1995599999999997E-2</v>
      </c>
      <c r="FS31">
        <v>25342.7</v>
      </c>
      <c r="FT31">
        <v>23783.7</v>
      </c>
      <c r="FU31">
        <v>28484.2</v>
      </c>
      <c r="FV31">
        <v>27478.2</v>
      </c>
      <c r="FW31">
        <v>35868.1</v>
      </c>
      <c r="FX31">
        <v>34853.699999999997</v>
      </c>
      <c r="FY31">
        <v>42000.4</v>
      </c>
      <c r="FZ31">
        <v>39771.599999999999</v>
      </c>
      <c r="GA31">
        <v>2.02318</v>
      </c>
      <c r="GB31">
        <v>1.79295</v>
      </c>
      <c r="GC31">
        <v>6.3777E-3</v>
      </c>
      <c r="GD31">
        <v>0</v>
      </c>
      <c r="GE31">
        <v>27.920100000000001</v>
      </c>
      <c r="GF31">
        <v>999.9</v>
      </c>
      <c r="GG31">
        <v>43.2</v>
      </c>
      <c r="GH31">
        <v>38.700000000000003</v>
      </c>
      <c r="GI31">
        <v>30.076499999999999</v>
      </c>
      <c r="GJ31">
        <v>62.552399999999999</v>
      </c>
      <c r="GK31">
        <v>27.976800000000001</v>
      </c>
      <c r="GL31">
        <v>1</v>
      </c>
      <c r="GM31">
        <v>0.617363</v>
      </c>
      <c r="GN31">
        <v>6.3882700000000003</v>
      </c>
      <c r="GO31">
        <v>20.1281</v>
      </c>
      <c r="GP31">
        <v>5.2148899999999996</v>
      </c>
      <c r="GQ31">
        <v>11.992000000000001</v>
      </c>
      <c r="GR31">
        <v>4.9903000000000004</v>
      </c>
      <c r="GS31">
        <v>3.2909999999999999</v>
      </c>
      <c r="GT31">
        <v>2235.6</v>
      </c>
      <c r="GU31">
        <v>9999</v>
      </c>
      <c r="GV31">
        <v>8987.7999999999993</v>
      </c>
      <c r="GW31">
        <v>64.2</v>
      </c>
      <c r="GX31">
        <v>1.8641700000000001</v>
      </c>
      <c r="GY31">
        <v>1.8642099999999999</v>
      </c>
      <c r="GZ31">
        <v>1.8605100000000001</v>
      </c>
      <c r="HA31">
        <v>1.86172</v>
      </c>
      <c r="HB31">
        <v>1.8614299999999999</v>
      </c>
      <c r="HC31">
        <v>1.85731</v>
      </c>
      <c r="HD31">
        <v>1.8605</v>
      </c>
      <c r="HE31">
        <v>1.8632899999999999</v>
      </c>
      <c r="HF31">
        <v>0</v>
      </c>
      <c r="HG31">
        <v>0</v>
      </c>
      <c r="HH31">
        <v>0</v>
      </c>
      <c r="HI31">
        <v>0</v>
      </c>
      <c r="HJ31" t="s">
        <v>408</v>
      </c>
      <c r="HK31" t="s">
        <v>409</v>
      </c>
      <c r="HL31" t="s">
        <v>410</v>
      </c>
      <c r="HM31" t="s">
        <v>410</v>
      </c>
      <c r="HN31" t="s">
        <v>410</v>
      </c>
      <c r="HO31" t="s">
        <v>410</v>
      </c>
      <c r="HP31">
        <v>0</v>
      </c>
      <c r="HQ31">
        <v>100</v>
      </c>
      <c r="HR31">
        <v>100</v>
      </c>
      <c r="HS31">
        <v>-2.4700000000000002</v>
      </c>
      <c r="HT31">
        <v>0.1144</v>
      </c>
      <c r="HU31">
        <v>-2.69853033026373</v>
      </c>
      <c r="HV31">
        <v>1.239808642223445E-3</v>
      </c>
      <c r="HW31">
        <v>-1.4970110245969971E-6</v>
      </c>
      <c r="HX31">
        <v>5.1465685573841773E-10</v>
      </c>
      <c r="HY31">
        <v>-0.12570943284134789</v>
      </c>
      <c r="HZ31">
        <v>-1.504106212652615E-2</v>
      </c>
      <c r="IA31">
        <v>1.735219391611595E-3</v>
      </c>
      <c r="IB31">
        <v>-2.535611455964381E-5</v>
      </c>
      <c r="IC31">
        <v>2</v>
      </c>
      <c r="ID31">
        <v>2081</v>
      </c>
      <c r="IE31">
        <v>0</v>
      </c>
      <c r="IF31">
        <v>23</v>
      </c>
      <c r="IG31">
        <v>2</v>
      </c>
      <c r="IH31">
        <v>2</v>
      </c>
      <c r="II31">
        <v>2.49756</v>
      </c>
      <c r="IJ31">
        <v>2.3986800000000001</v>
      </c>
      <c r="IK31">
        <v>1.54297</v>
      </c>
      <c r="IL31">
        <v>2.31812</v>
      </c>
      <c r="IM31">
        <v>1.5466299999999999</v>
      </c>
      <c r="IN31">
        <v>2.3559600000000001</v>
      </c>
      <c r="IO31">
        <v>41.927500000000002</v>
      </c>
      <c r="IP31">
        <v>24.052499999999998</v>
      </c>
      <c r="IQ31">
        <v>18</v>
      </c>
      <c r="IR31">
        <v>511.01400000000001</v>
      </c>
      <c r="IS31">
        <v>469.87299999999999</v>
      </c>
      <c r="IT31">
        <v>20.359300000000001</v>
      </c>
      <c r="IU31">
        <v>34.5595</v>
      </c>
      <c r="IV31">
        <v>30.0002</v>
      </c>
      <c r="IW31">
        <v>34.435400000000001</v>
      </c>
      <c r="IX31">
        <v>34.4298</v>
      </c>
      <c r="IY31">
        <v>50.1404</v>
      </c>
      <c r="IZ31">
        <v>48.006500000000003</v>
      </c>
      <c r="JA31">
        <v>0</v>
      </c>
      <c r="JB31">
        <v>20.331700000000001</v>
      </c>
      <c r="JC31">
        <v>1200</v>
      </c>
      <c r="JD31">
        <v>17.322299999999998</v>
      </c>
      <c r="JE31">
        <v>99.423400000000001</v>
      </c>
      <c r="JF31">
        <v>98.399299999999997</v>
      </c>
    </row>
    <row r="32" spans="1:266" x14ac:dyDescent="0.25">
      <c r="A32">
        <v>16</v>
      </c>
      <c r="B32">
        <v>1657481650</v>
      </c>
      <c r="C32">
        <v>2099.400000095367</v>
      </c>
      <c r="D32" t="s">
        <v>483</v>
      </c>
      <c r="E32" t="s">
        <v>484</v>
      </c>
      <c r="F32" t="s">
        <v>396</v>
      </c>
      <c r="G32" t="s">
        <v>397</v>
      </c>
      <c r="H32" t="s">
        <v>398</v>
      </c>
      <c r="I32" t="s">
        <v>399</v>
      </c>
      <c r="J32" t="s">
        <v>400</v>
      </c>
      <c r="K32">
        <v>1657481650</v>
      </c>
      <c r="L32">
        <f t="shared" si="0"/>
        <v>3.0458812611390326E-3</v>
      </c>
      <c r="M32">
        <f t="shared" si="1"/>
        <v>3.0458812611390327</v>
      </c>
      <c r="N32">
        <f t="shared" si="2"/>
        <v>41.467673363862929</v>
      </c>
      <c r="O32">
        <f t="shared" si="3"/>
        <v>1444.94</v>
      </c>
      <c r="P32">
        <f t="shared" si="4"/>
        <v>1048.6211811041544</v>
      </c>
      <c r="Q32">
        <f t="shared" si="5"/>
        <v>104.24319043069232</v>
      </c>
      <c r="R32">
        <f t="shared" si="6"/>
        <v>143.6411530638</v>
      </c>
      <c r="S32">
        <f t="shared" si="7"/>
        <v>0.18834223417716511</v>
      </c>
      <c r="T32">
        <f t="shared" si="8"/>
        <v>2.9168691640107838</v>
      </c>
      <c r="U32">
        <f t="shared" si="9"/>
        <v>0.18183751577207888</v>
      </c>
      <c r="V32">
        <f t="shared" si="10"/>
        <v>0.1142141549762572</v>
      </c>
      <c r="W32">
        <f t="shared" si="11"/>
        <v>289.56269933962403</v>
      </c>
      <c r="X32">
        <f t="shared" si="12"/>
        <v>28.271955443185742</v>
      </c>
      <c r="Y32">
        <f t="shared" si="13"/>
        <v>28</v>
      </c>
      <c r="Z32">
        <f t="shared" si="14"/>
        <v>3.7948396795319246</v>
      </c>
      <c r="AA32">
        <f t="shared" si="15"/>
        <v>59.652014376866248</v>
      </c>
      <c r="AB32">
        <f t="shared" si="16"/>
        <v>2.1797083219050002</v>
      </c>
      <c r="AC32">
        <f t="shared" si="17"/>
        <v>3.6540397582119488</v>
      </c>
      <c r="AD32">
        <f t="shared" si="18"/>
        <v>1.6151313576269244</v>
      </c>
      <c r="AE32">
        <f t="shared" si="19"/>
        <v>-134.32336361623135</v>
      </c>
      <c r="AF32">
        <f t="shared" si="20"/>
        <v>-101.74349998948641</v>
      </c>
      <c r="AG32">
        <f t="shared" si="21"/>
        <v>-7.5787903467087974</v>
      </c>
      <c r="AH32">
        <f t="shared" si="22"/>
        <v>45.91704538719749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52434.852812172037</v>
      </c>
      <c r="AN32" t="s">
        <v>401</v>
      </c>
      <c r="AO32">
        <v>10138.200000000001</v>
      </c>
      <c r="AP32">
        <v>991.13000000000011</v>
      </c>
      <c r="AQ32">
        <v>3656.87</v>
      </c>
      <c r="AR32">
        <f t="shared" si="26"/>
        <v>0.72896766907218469</v>
      </c>
      <c r="AS32">
        <v>-2.5326555040585359</v>
      </c>
      <c r="AT32" t="s">
        <v>485</v>
      </c>
      <c r="AU32">
        <v>10107.700000000001</v>
      </c>
      <c r="AV32">
        <v>764.97771999999998</v>
      </c>
      <c r="AW32">
        <v>1108.22</v>
      </c>
      <c r="AX32">
        <f t="shared" si="27"/>
        <v>0.3097239537275992</v>
      </c>
      <c r="AY32">
        <v>0.5</v>
      </c>
      <c r="AZ32">
        <f t="shared" si="28"/>
        <v>1513.167599657836</v>
      </c>
      <c r="BA32">
        <f t="shared" si="29"/>
        <v>41.467673363862929</v>
      </c>
      <c r="BB32">
        <f t="shared" si="30"/>
        <v>234.33212580926298</v>
      </c>
      <c r="BC32">
        <f t="shared" si="31"/>
        <v>2.9078291709306366E-2</v>
      </c>
      <c r="BD32">
        <f t="shared" si="32"/>
        <v>2.299768998935229</v>
      </c>
      <c r="BE32">
        <f t="shared" si="33"/>
        <v>610.56047832385389</v>
      </c>
      <c r="BF32" t="s">
        <v>486</v>
      </c>
      <c r="BG32">
        <v>556.70000000000005</v>
      </c>
      <c r="BH32">
        <f t="shared" si="34"/>
        <v>556.70000000000005</v>
      </c>
      <c r="BI32">
        <f t="shared" si="35"/>
        <v>0.49766291891501679</v>
      </c>
      <c r="BJ32">
        <f t="shared" si="36"/>
        <v>0.6223569045546854</v>
      </c>
      <c r="BK32">
        <f t="shared" si="37"/>
        <v>0.82210007838279819</v>
      </c>
      <c r="BL32">
        <f t="shared" si="38"/>
        <v>2.9314397472030089</v>
      </c>
      <c r="BM32">
        <f t="shared" si="39"/>
        <v>0.9560759864052758</v>
      </c>
      <c r="BN32">
        <f t="shared" si="40"/>
        <v>0.45291003869445162</v>
      </c>
      <c r="BO32">
        <f t="shared" si="41"/>
        <v>0.54708996130554843</v>
      </c>
      <c r="BP32">
        <v>973</v>
      </c>
      <c r="BQ32">
        <v>300</v>
      </c>
      <c r="BR32">
        <v>300</v>
      </c>
      <c r="BS32">
        <v>300</v>
      </c>
      <c r="BT32">
        <v>10107.700000000001</v>
      </c>
      <c r="BU32">
        <v>1037.68</v>
      </c>
      <c r="BV32">
        <v>-6.9095600000000004E-3</v>
      </c>
      <c r="BW32">
        <v>2.13</v>
      </c>
      <c r="BX32" t="s">
        <v>404</v>
      </c>
      <c r="BY32" t="s">
        <v>404</v>
      </c>
      <c r="BZ32" t="s">
        <v>404</v>
      </c>
      <c r="CA32" t="s">
        <v>404</v>
      </c>
      <c r="CB32" t="s">
        <v>404</v>
      </c>
      <c r="CC32" t="s">
        <v>404</v>
      </c>
      <c r="CD32" t="s">
        <v>404</v>
      </c>
      <c r="CE32" t="s">
        <v>404</v>
      </c>
      <c r="CF32" t="s">
        <v>404</v>
      </c>
      <c r="CG32" t="s">
        <v>404</v>
      </c>
      <c r="CH32">
        <f t="shared" si="42"/>
        <v>1799.98</v>
      </c>
      <c r="CI32">
        <f t="shared" si="43"/>
        <v>1513.167599657836</v>
      </c>
      <c r="CJ32">
        <f t="shared" si="44"/>
        <v>0.84065800712109917</v>
      </c>
      <c r="CK32">
        <f t="shared" si="45"/>
        <v>0.16086995374372162</v>
      </c>
      <c r="CL32">
        <v>6</v>
      </c>
      <c r="CM32">
        <v>0.5</v>
      </c>
      <c r="CN32" t="s">
        <v>405</v>
      </c>
      <c r="CO32">
        <v>2</v>
      </c>
      <c r="CP32">
        <v>1657481650</v>
      </c>
      <c r="CQ32">
        <v>1444.94</v>
      </c>
      <c r="CR32">
        <v>1499.97</v>
      </c>
      <c r="CS32">
        <v>21.926500000000001</v>
      </c>
      <c r="CT32">
        <v>18.352399999999999</v>
      </c>
      <c r="CU32">
        <v>1447.78</v>
      </c>
      <c r="CV32">
        <v>21.834099999999999</v>
      </c>
      <c r="CW32">
        <v>500.11399999999998</v>
      </c>
      <c r="CX32">
        <v>99.309899999999999</v>
      </c>
      <c r="CY32">
        <v>9.987E-2</v>
      </c>
      <c r="CZ32">
        <v>27.353000000000002</v>
      </c>
      <c r="DA32">
        <v>28</v>
      </c>
      <c r="DB32">
        <v>999.9</v>
      </c>
      <c r="DC32">
        <v>0</v>
      </c>
      <c r="DD32">
        <v>0</v>
      </c>
      <c r="DE32">
        <v>9996.8799999999992</v>
      </c>
      <c r="DF32">
        <v>0</v>
      </c>
      <c r="DG32">
        <v>2011.11</v>
      </c>
      <c r="DH32">
        <v>-55.028599999999997</v>
      </c>
      <c r="DI32">
        <v>1477.34</v>
      </c>
      <c r="DJ32">
        <v>1528.02</v>
      </c>
      <c r="DK32">
        <v>3.5740699999999999</v>
      </c>
      <c r="DL32">
        <v>1499.97</v>
      </c>
      <c r="DM32">
        <v>18.352399999999999</v>
      </c>
      <c r="DN32">
        <v>2.1775099999999998</v>
      </c>
      <c r="DO32">
        <v>1.82257</v>
      </c>
      <c r="DP32">
        <v>18.797799999999999</v>
      </c>
      <c r="DQ32">
        <v>15.9817</v>
      </c>
      <c r="DR32">
        <v>1799.98</v>
      </c>
      <c r="DS32">
        <v>0.97800299999999996</v>
      </c>
      <c r="DT32">
        <v>2.19974E-2</v>
      </c>
      <c r="DU32">
        <v>0</v>
      </c>
      <c r="DV32">
        <v>764.55499999999995</v>
      </c>
      <c r="DW32">
        <v>5.0005199999999999</v>
      </c>
      <c r="DX32">
        <v>14714.8</v>
      </c>
      <c r="DY32">
        <v>16308.8</v>
      </c>
      <c r="DZ32">
        <v>48.625</v>
      </c>
      <c r="EA32">
        <v>50.811999999999998</v>
      </c>
      <c r="EB32">
        <v>50</v>
      </c>
      <c r="EC32">
        <v>50</v>
      </c>
      <c r="ED32">
        <v>50.375</v>
      </c>
      <c r="EE32">
        <v>1755.5</v>
      </c>
      <c r="EF32">
        <v>39.479999999999997</v>
      </c>
      <c r="EG32">
        <v>0</v>
      </c>
      <c r="EH32">
        <v>188.20000004768369</v>
      </c>
      <c r="EI32">
        <v>0</v>
      </c>
      <c r="EJ32">
        <v>764.97771999999998</v>
      </c>
      <c r="EK32">
        <v>-2.497461523151864</v>
      </c>
      <c r="EL32">
        <v>-43.076922974035178</v>
      </c>
      <c r="EM32">
        <v>14720.468000000001</v>
      </c>
      <c r="EN32">
        <v>15</v>
      </c>
      <c r="EO32">
        <v>1657481599</v>
      </c>
      <c r="EP32" t="s">
        <v>487</v>
      </c>
      <c r="EQ32">
        <v>1657481599</v>
      </c>
      <c r="ER32">
        <v>1657481595.5</v>
      </c>
      <c r="ES32">
        <v>22</v>
      </c>
      <c r="ET32">
        <v>-0.35799999999999998</v>
      </c>
      <c r="EU32">
        <v>-1.7000000000000001E-2</v>
      </c>
      <c r="EV32">
        <v>-2.8260000000000001</v>
      </c>
      <c r="EW32">
        <v>2E-3</v>
      </c>
      <c r="EX32">
        <v>1500</v>
      </c>
      <c r="EY32">
        <v>18</v>
      </c>
      <c r="EZ32">
        <v>0.05</v>
      </c>
      <c r="FA32">
        <v>0.02</v>
      </c>
      <c r="FB32">
        <v>-55.1452575</v>
      </c>
      <c r="FC32">
        <v>0.963051782364169</v>
      </c>
      <c r="FD32">
        <v>0.11597027181027859</v>
      </c>
      <c r="FE32">
        <v>0</v>
      </c>
      <c r="FF32">
        <v>3.6386864999999999</v>
      </c>
      <c r="FG32">
        <v>-0.36384045028143458</v>
      </c>
      <c r="FH32">
        <v>3.503506825667678E-2</v>
      </c>
      <c r="FI32">
        <v>0</v>
      </c>
      <c r="FJ32">
        <v>0</v>
      </c>
      <c r="FK32">
        <v>2</v>
      </c>
      <c r="FL32" t="s">
        <v>482</v>
      </c>
      <c r="FM32">
        <v>2.8924400000000001</v>
      </c>
      <c r="FN32">
        <v>2.82104</v>
      </c>
      <c r="FO32">
        <v>0.20952000000000001</v>
      </c>
      <c r="FP32">
        <v>0.214814</v>
      </c>
      <c r="FQ32">
        <v>0.10856</v>
      </c>
      <c r="FR32">
        <v>9.6387399999999998E-2</v>
      </c>
      <c r="FS32">
        <v>24477</v>
      </c>
      <c r="FT32">
        <v>22982.799999999999</v>
      </c>
      <c r="FU32">
        <v>28482.3</v>
      </c>
      <c r="FV32">
        <v>27474.7</v>
      </c>
      <c r="FW32">
        <v>35897.1</v>
      </c>
      <c r="FX32">
        <v>34681.300000000003</v>
      </c>
      <c r="FY32">
        <v>41997.8</v>
      </c>
      <c r="FZ32">
        <v>39767.300000000003</v>
      </c>
      <c r="GA32">
        <v>2.0213999999999999</v>
      </c>
      <c r="GB32">
        <v>1.7956000000000001</v>
      </c>
      <c r="GC32">
        <v>1.2517E-2</v>
      </c>
      <c r="GD32">
        <v>0</v>
      </c>
      <c r="GE32">
        <v>27.7957</v>
      </c>
      <c r="GF32">
        <v>999.9</v>
      </c>
      <c r="GG32">
        <v>43.4</v>
      </c>
      <c r="GH32">
        <v>38.6</v>
      </c>
      <c r="GI32">
        <v>30.0548</v>
      </c>
      <c r="GJ32">
        <v>62.8825</v>
      </c>
      <c r="GK32">
        <v>27.4679</v>
      </c>
      <c r="GL32">
        <v>1</v>
      </c>
      <c r="GM32">
        <v>0.62074200000000002</v>
      </c>
      <c r="GN32">
        <v>6.16256</v>
      </c>
      <c r="GO32">
        <v>20.136099999999999</v>
      </c>
      <c r="GP32">
        <v>5.21549</v>
      </c>
      <c r="GQ32">
        <v>11.992000000000001</v>
      </c>
      <c r="GR32">
        <v>4.9901</v>
      </c>
      <c r="GS32">
        <v>3.2909999999999999</v>
      </c>
      <c r="GT32">
        <v>2239.5</v>
      </c>
      <c r="GU32">
        <v>9999</v>
      </c>
      <c r="GV32">
        <v>8987.7999999999993</v>
      </c>
      <c r="GW32">
        <v>64.2</v>
      </c>
      <c r="GX32">
        <v>1.86415</v>
      </c>
      <c r="GY32">
        <v>1.86419</v>
      </c>
      <c r="GZ32">
        <v>1.8605</v>
      </c>
      <c r="HA32">
        <v>1.8617300000000001</v>
      </c>
      <c r="HB32">
        <v>1.8614299999999999</v>
      </c>
      <c r="HC32">
        <v>1.85731</v>
      </c>
      <c r="HD32">
        <v>1.8605</v>
      </c>
      <c r="HE32">
        <v>1.86327</v>
      </c>
      <c r="HF32">
        <v>0</v>
      </c>
      <c r="HG32">
        <v>0</v>
      </c>
      <c r="HH32">
        <v>0</v>
      </c>
      <c r="HI32">
        <v>0</v>
      </c>
      <c r="HJ32" t="s">
        <v>408</v>
      </c>
      <c r="HK32" t="s">
        <v>409</v>
      </c>
      <c r="HL32" t="s">
        <v>410</v>
      </c>
      <c r="HM32" t="s">
        <v>410</v>
      </c>
      <c r="HN32" t="s">
        <v>410</v>
      </c>
      <c r="HO32" t="s">
        <v>410</v>
      </c>
      <c r="HP32">
        <v>0</v>
      </c>
      <c r="HQ32">
        <v>100</v>
      </c>
      <c r="HR32">
        <v>100</v>
      </c>
      <c r="HS32">
        <v>-2.84</v>
      </c>
      <c r="HT32">
        <v>9.2399999999999996E-2</v>
      </c>
      <c r="HU32">
        <v>-3.05504256614475</v>
      </c>
      <c r="HV32">
        <v>1.239808642223445E-3</v>
      </c>
      <c r="HW32">
        <v>-1.4970110245969971E-6</v>
      </c>
      <c r="HX32">
        <v>5.1465685573841773E-10</v>
      </c>
      <c r="HY32">
        <v>-0.14250519947484511</v>
      </c>
      <c r="HZ32">
        <v>-1.504106212652615E-2</v>
      </c>
      <c r="IA32">
        <v>1.735219391611595E-3</v>
      </c>
      <c r="IB32">
        <v>-2.535611455964381E-5</v>
      </c>
      <c r="IC32">
        <v>2</v>
      </c>
      <c r="ID32">
        <v>2081</v>
      </c>
      <c r="IE32">
        <v>0</v>
      </c>
      <c r="IF32">
        <v>23</v>
      </c>
      <c r="IG32">
        <v>0.8</v>
      </c>
      <c r="IH32">
        <v>0.9</v>
      </c>
      <c r="II32">
        <v>3.0004900000000001</v>
      </c>
      <c r="IJ32">
        <v>2.3925800000000002</v>
      </c>
      <c r="IK32">
        <v>1.54297</v>
      </c>
      <c r="IL32">
        <v>2.31934</v>
      </c>
      <c r="IM32">
        <v>1.5466299999999999</v>
      </c>
      <c r="IN32">
        <v>2.3315399999999999</v>
      </c>
      <c r="IO32">
        <v>41.7699</v>
      </c>
      <c r="IP32">
        <v>24.052499999999998</v>
      </c>
      <c r="IQ32">
        <v>18</v>
      </c>
      <c r="IR32">
        <v>510.11099999999999</v>
      </c>
      <c r="IS32">
        <v>471.90499999999997</v>
      </c>
      <c r="IT32">
        <v>20.299099999999999</v>
      </c>
      <c r="IU32">
        <v>34.603200000000001</v>
      </c>
      <c r="IV32">
        <v>29.9999</v>
      </c>
      <c r="IW32">
        <v>34.460500000000003</v>
      </c>
      <c r="IX32">
        <v>34.454799999999999</v>
      </c>
      <c r="IY32">
        <v>60.228099999999998</v>
      </c>
      <c r="IZ32">
        <v>44.927</v>
      </c>
      <c r="JA32">
        <v>0</v>
      </c>
      <c r="JB32">
        <v>20.303599999999999</v>
      </c>
      <c r="JC32">
        <v>1500</v>
      </c>
      <c r="JD32">
        <v>18.5169</v>
      </c>
      <c r="JE32">
        <v>99.417100000000005</v>
      </c>
      <c r="JF32">
        <v>98.387799999999999</v>
      </c>
    </row>
    <row r="33" spans="1:266" x14ac:dyDescent="0.25">
      <c r="A33">
        <v>17</v>
      </c>
      <c r="B33">
        <v>1657481768</v>
      </c>
      <c r="C33">
        <v>2217.400000095367</v>
      </c>
      <c r="D33" t="s">
        <v>488</v>
      </c>
      <c r="E33" t="s">
        <v>489</v>
      </c>
      <c r="F33" t="s">
        <v>396</v>
      </c>
      <c r="G33" t="s">
        <v>397</v>
      </c>
      <c r="H33" t="s">
        <v>398</v>
      </c>
      <c r="I33" t="s">
        <v>399</v>
      </c>
      <c r="J33" t="s">
        <v>400</v>
      </c>
      <c r="K33">
        <v>1657481768</v>
      </c>
      <c r="L33">
        <f t="shared" si="0"/>
        <v>2.3782525335086292E-3</v>
      </c>
      <c r="M33">
        <f t="shared" si="1"/>
        <v>2.3782525335086291</v>
      </c>
      <c r="N33">
        <f t="shared" si="2"/>
        <v>41.486597112155252</v>
      </c>
      <c r="O33">
        <f t="shared" si="3"/>
        <v>1745.41</v>
      </c>
      <c r="P33">
        <f t="shared" si="4"/>
        <v>1237.1454517239604</v>
      </c>
      <c r="Q33">
        <f t="shared" si="5"/>
        <v>122.97891089845739</v>
      </c>
      <c r="R33">
        <f t="shared" si="6"/>
        <v>173.50314029135697</v>
      </c>
      <c r="S33">
        <f t="shared" si="7"/>
        <v>0.14510956279090476</v>
      </c>
      <c r="T33">
        <f t="shared" si="8"/>
        <v>2.9187551151669355</v>
      </c>
      <c r="U33">
        <f t="shared" si="9"/>
        <v>0.14121754659473751</v>
      </c>
      <c r="V33">
        <f t="shared" si="10"/>
        <v>8.8601954030824548E-2</v>
      </c>
      <c r="W33">
        <f t="shared" si="11"/>
        <v>289.5664703394641</v>
      </c>
      <c r="X33">
        <f t="shared" si="12"/>
        <v>28.356275044033051</v>
      </c>
      <c r="Y33">
        <f t="shared" si="13"/>
        <v>28.001899999999999</v>
      </c>
      <c r="Z33">
        <f t="shared" si="14"/>
        <v>3.7952600294715335</v>
      </c>
      <c r="AA33">
        <f t="shared" si="15"/>
        <v>59.737065410037815</v>
      </c>
      <c r="AB33">
        <f t="shared" si="16"/>
        <v>2.1714110704788001</v>
      </c>
      <c r="AC33">
        <f t="shared" si="17"/>
        <v>3.6349476754074543</v>
      </c>
      <c r="AD33">
        <f t="shared" si="18"/>
        <v>1.6238489589927334</v>
      </c>
      <c r="AE33">
        <f t="shared" si="19"/>
        <v>-104.88093672773054</v>
      </c>
      <c r="AF33">
        <f t="shared" si="20"/>
        <v>-116.17587999516381</v>
      </c>
      <c r="AG33">
        <f t="shared" si="21"/>
        <v>-8.6444833664639589</v>
      </c>
      <c r="AH33">
        <f t="shared" si="22"/>
        <v>59.865170250105749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52504.595200725264</v>
      </c>
      <c r="AN33" t="s">
        <v>401</v>
      </c>
      <c r="AO33">
        <v>10138.200000000001</v>
      </c>
      <c r="AP33">
        <v>991.13000000000011</v>
      </c>
      <c r="AQ33">
        <v>3656.87</v>
      </c>
      <c r="AR33">
        <f t="shared" si="26"/>
        <v>0.72896766907218469</v>
      </c>
      <c r="AS33">
        <v>-2.5326555040585359</v>
      </c>
      <c r="AT33" t="s">
        <v>490</v>
      </c>
      <c r="AU33">
        <v>10107.6</v>
      </c>
      <c r="AV33">
        <v>756.98224000000016</v>
      </c>
      <c r="AW33">
        <v>1087.01</v>
      </c>
      <c r="AX33">
        <f t="shared" si="27"/>
        <v>0.30361060155840314</v>
      </c>
      <c r="AY33">
        <v>0.5</v>
      </c>
      <c r="AZ33">
        <f t="shared" si="28"/>
        <v>1513.1846996577535</v>
      </c>
      <c r="BA33">
        <f t="shared" si="29"/>
        <v>41.486597112155252</v>
      </c>
      <c r="BB33">
        <f t="shared" si="30"/>
        <v>229.70945846603107</v>
      </c>
      <c r="BC33">
        <f t="shared" si="31"/>
        <v>2.9090469012916863E-2</v>
      </c>
      <c r="BD33">
        <f t="shared" si="32"/>
        <v>2.3641548835797277</v>
      </c>
      <c r="BE33">
        <f t="shared" si="33"/>
        <v>604.06674037736093</v>
      </c>
      <c r="BF33" t="s">
        <v>491</v>
      </c>
      <c r="BG33">
        <v>555.41</v>
      </c>
      <c r="BH33">
        <f t="shared" si="34"/>
        <v>555.41</v>
      </c>
      <c r="BI33">
        <f t="shared" si="35"/>
        <v>0.48904793884140907</v>
      </c>
      <c r="BJ33">
        <f t="shared" si="36"/>
        <v>0.62081971407072956</v>
      </c>
      <c r="BK33">
        <f t="shared" si="37"/>
        <v>0.82859685438470898</v>
      </c>
      <c r="BL33">
        <f t="shared" si="38"/>
        <v>3.4420917813934109</v>
      </c>
      <c r="BM33">
        <f t="shared" si="39"/>
        <v>0.96403250129419971</v>
      </c>
      <c r="BN33">
        <f t="shared" si="40"/>
        <v>0.45550537274431147</v>
      </c>
      <c r="BO33">
        <f t="shared" si="41"/>
        <v>0.54449462725568853</v>
      </c>
      <c r="BP33">
        <v>975</v>
      </c>
      <c r="BQ33">
        <v>300</v>
      </c>
      <c r="BR33">
        <v>300</v>
      </c>
      <c r="BS33">
        <v>300</v>
      </c>
      <c r="BT33">
        <v>10107.6</v>
      </c>
      <c r="BU33">
        <v>1019.41</v>
      </c>
      <c r="BV33">
        <v>-6.90933E-3</v>
      </c>
      <c r="BW33">
        <v>1.58</v>
      </c>
      <c r="BX33" t="s">
        <v>404</v>
      </c>
      <c r="BY33" t="s">
        <v>404</v>
      </c>
      <c r="BZ33" t="s">
        <v>404</v>
      </c>
      <c r="CA33" t="s">
        <v>404</v>
      </c>
      <c r="CB33" t="s">
        <v>404</v>
      </c>
      <c r="CC33" t="s">
        <v>404</v>
      </c>
      <c r="CD33" t="s">
        <v>404</v>
      </c>
      <c r="CE33" t="s">
        <v>404</v>
      </c>
      <c r="CF33" t="s">
        <v>404</v>
      </c>
      <c r="CG33" t="s">
        <v>404</v>
      </c>
      <c r="CH33">
        <f t="shared" si="42"/>
        <v>1800</v>
      </c>
      <c r="CI33">
        <f t="shared" si="43"/>
        <v>1513.1846996577535</v>
      </c>
      <c r="CJ33">
        <f t="shared" si="44"/>
        <v>0.84065816647652969</v>
      </c>
      <c r="CK33">
        <f t="shared" si="45"/>
        <v>0.16087026129970228</v>
      </c>
      <c r="CL33">
        <v>6</v>
      </c>
      <c r="CM33">
        <v>0.5</v>
      </c>
      <c r="CN33" t="s">
        <v>405</v>
      </c>
      <c r="CO33">
        <v>2</v>
      </c>
      <c r="CP33">
        <v>1657481768</v>
      </c>
      <c r="CQ33">
        <v>1745.41</v>
      </c>
      <c r="CR33">
        <v>1800.17</v>
      </c>
      <c r="CS33">
        <v>21.844000000000001</v>
      </c>
      <c r="CT33">
        <v>19.052700000000002</v>
      </c>
      <c r="CU33">
        <v>1748.34</v>
      </c>
      <c r="CV33">
        <v>21.760400000000001</v>
      </c>
      <c r="CW33">
        <v>500.04700000000003</v>
      </c>
      <c r="CX33">
        <v>99.305499999999995</v>
      </c>
      <c r="CY33">
        <v>9.98777E-2</v>
      </c>
      <c r="CZ33">
        <v>27.2636</v>
      </c>
      <c r="DA33">
        <v>28.001899999999999</v>
      </c>
      <c r="DB33">
        <v>999.9</v>
      </c>
      <c r="DC33">
        <v>0</v>
      </c>
      <c r="DD33">
        <v>0</v>
      </c>
      <c r="DE33">
        <v>10008.1</v>
      </c>
      <c r="DF33">
        <v>0</v>
      </c>
      <c r="DG33">
        <v>1977.08</v>
      </c>
      <c r="DH33">
        <v>-54.759399999999999</v>
      </c>
      <c r="DI33">
        <v>1784.39</v>
      </c>
      <c r="DJ33">
        <v>1835.14</v>
      </c>
      <c r="DK33">
        <v>2.79121</v>
      </c>
      <c r="DL33">
        <v>1800.17</v>
      </c>
      <c r="DM33">
        <v>19.052700000000002</v>
      </c>
      <c r="DN33">
        <v>2.1692200000000001</v>
      </c>
      <c r="DO33">
        <v>1.8920399999999999</v>
      </c>
      <c r="DP33">
        <v>18.736799999999999</v>
      </c>
      <c r="DQ33">
        <v>16.5687</v>
      </c>
      <c r="DR33">
        <v>1800</v>
      </c>
      <c r="DS33">
        <v>0.97800299999999996</v>
      </c>
      <c r="DT33">
        <v>2.19974E-2</v>
      </c>
      <c r="DU33">
        <v>0</v>
      </c>
      <c r="DV33">
        <v>756.56100000000004</v>
      </c>
      <c r="DW33">
        <v>5.0005199999999999</v>
      </c>
      <c r="DX33">
        <v>14565.3</v>
      </c>
      <c r="DY33">
        <v>16308.9</v>
      </c>
      <c r="DZ33">
        <v>48.686999999999998</v>
      </c>
      <c r="EA33">
        <v>50.936999999999998</v>
      </c>
      <c r="EB33">
        <v>50</v>
      </c>
      <c r="EC33">
        <v>50.186999999999998</v>
      </c>
      <c r="ED33">
        <v>50.436999999999998</v>
      </c>
      <c r="EE33">
        <v>1755.51</v>
      </c>
      <c r="EF33">
        <v>39.49</v>
      </c>
      <c r="EG33">
        <v>0</v>
      </c>
      <c r="EH33">
        <v>117.4000000953674</v>
      </c>
      <c r="EI33">
        <v>0</v>
      </c>
      <c r="EJ33">
        <v>756.98224000000016</v>
      </c>
      <c r="EK33">
        <v>-4.1611538409283453</v>
      </c>
      <c r="EL33">
        <v>-79.569231528455234</v>
      </c>
      <c r="EM33">
        <v>14562.82</v>
      </c>
      <c r="EN33">
        <v>15</v>
      </c>
      <c r="EO33">
        <v>1657481718.5</v>
      </c>
      <c r="EP33" t="s">
        <v>492</v>
      </c>
      <c r="EQ33">
        <v>1657481718.5</v>
      </c>
      <c r="ER33">
        <v>1657481712</v>
      </c>
      <c r="ES33">
        <v>23</v>
      </c>
      <c r="ET33">
        <v>-0.214</v>
      </c>
      <c r="EU33">
        <v>-7.0000000000000001E-3</v>
      </c>
      <c r="EV33">
        <v>-2.883</v>
      </c>
      <c r="EW33">
        <v>8.0000000000000002E-3</v>
      </c>
      <c r="EX33">
        <v>1801</v>
      </c>
      <c r="EY33">
        <v>19</v>
      </c>
      <c r="EZ33">
        <v>0.1</v>
      </c>
      <c r="FA33">
        <v>0.04</v>
      </c>
      <c r="FB33">
        <v>-54.75291463414635</v>
      </c>
      <c r="FC33">
        <v>8.1570731707221081E-2</v>
      </c>
      <c r="FD33">
        <v>0.11431687147099021</v>
      </c>
      <c r="FE33">
        <v>1</v>
      </c>
      <c r="FF33">
        <v>2.7376463414634151</v>
      </c>
      <c r="FG33">
        <v>-3.4957421602782521E-2</v>
      </c>
      <c r="FH33">
        <v>2.2751250167322341E-2</v>
      </c>
      <c r="FI33">
        <v>1</v>
      </c>
      <c r="FJ33">
        <v>2</v>
      </c>
      <c r="FK33">
        <v>2</v>
      </c>
      <c r="FL33" t="s">
        <v>407</v>
      </c>
      <c r="FM33">
        <v>2.8921899999999998</v>
      </c>
      <c r="FN33">
        <v>2.8211400000000002</v>
      </c>
      <c r="FO33">
        <v>0.23407900000000001</v>
      </c>
      <c r="FP33">
        <v>0.23891999999999999</v>
      </c>
      <c r="FQ33">
        <v>0.10829</v>
      </c>
      <c r="FR33">
        <v>9.8963899999999994E-2</v>
      </c>
      <c r="FS33">
        <v>23712.7</v>
      </c>
      <c r="FT33">
        <v>22274.2</v>
      </c>
      <c r="FU33">
        <v>28480.6</v>
      </c>
      <c r="FV33">
        <v>27473.8</v>
      </c>
      <c r="FW33">
        <v>35906.1</v>
      </c>
      <c r="FX33">
        <v>34580.800000000003</v>
      </c>
      <c r="FY33">
        <v>41995</v>
      </c>
      <c r="FZ33">
        <v>39765.199999999997</v>
      </c>
      <c r="GA33">
        <v>2.0214500000000002</v>
      </c>
      <c r="GB33">
        <v>1.79657</v>
      </c>
      <c r="GC33">
        <v>4.0829200000000003E-3</v>
      </c>
      <c r="GD33">
        <v>0</v>
      </c>
      <c r="GE33">
        <v>27.935300000000002</v>
      </c>
      <c r="GF33">
        <v>999.9</v>
      </c>
      <c r="GG33">
        <v>43.4</v>
      </c>
      <c r="GH33">
        <v>38.5</v>
      </c>
      <c r="GI33">
        <v>29.8932</v>
      </c>
      <c r="GJ33">
        <v>62.902500000000003</v>
      </c>
      <c r="GK33">
        <v>27.7484</v>
      </c>
      <c r="GL33">
        <v>1</v>
      </c>
      <c r="GM33">
        <v>0.63055600000000001</v>
      </c>
      <c r="GN33">
        <v>7.41744</v>
      </c>
      <c r="GO33">
        <v>20.089700000000001</v>
      </c>
      <c r="GP33">
        <v>5.2117500000000003</v>
      </c>
      <c r="GQ33">
        <v>11.992000000000001</v>
      </c>
      <c r="GR33">
        <v>4.9898999999999996</v>
      </c>
      <c r="GS33">
        <v>3.2902499999999999</v>
      </c>
      <c r="GT33">
        <v>2241.8000000000002</v>
      </c>
      <c r="GU33">
        <v>9999</v>
      </c>
      <c r="GV33">
        <v>8987.7999999999993</v>
      </c>
      <c r="GW33">
        <v>64.3</v>
      </c>
      <c r="GX33">
        <v>1.86415</v>
      </c>
      <c r="GY33">
        <v>1.8641799999999999</v>
      </c>
      <c r="GZ33">
        <v>1.8605</v>
      </c>
      <c r="HA33">
        <v>1.86172</v>
      </c>
      <c r="HB33">
        <v>1.8614299999999999</v>
      </c>
      <c r="HC33">
        <v>1.8573</v>
      </c>
      <c r="HD33">
        <v>1.86049</v>
      </c>
      <c r="HE33">
        <v>1.8632500000000001</v>
      </c>
      <c r="HF33">
        <v>0</v>
      </c>
      <c r="HG33">
        <v>0</v>
      </c>
      <c r="HH33">
        <v>0</v>
      </c>
      <c r="HI33">
        <v>0</v>
      </c>
      <c r="HJ33" t="s">
        <v>408</v>
      </c>
      <c r="HK33" t="s">
        <v>409</v>
      </c>
      <c r="HL33" t="s">
        <v>410</v>
      </c>
      <c r="HM33" t="s">
        <v>410</v>
      </c>
      <c r="HN33" t="s">
        <v>410</v>
      </c>
      <c r="HO33" t="s">
        <v>410</v>
      </c>
      <c r="HP33">
        <v>0</v>
      </c>
      <c r="HQ33">
        <v>100</v>
      </c>
      <c r="HR33">
        <v>100</v>
      </c>
      <c r="HS33">
        <v>-2.93</v>
      </c>
      <c r="HT33">
        <v>8.3599999999999994E-2</v>
      </c>
      <c r="HU33">
        <v>-3.26879798391343</v>
      </c>
      <c r="HV33">
        <v>1.239808642223445E-3</v>
      </c>
      <c r="HW33">
        <v>-1.4970110245969971E-6</v>
      </c>
      <c r="HX33">
        <v>5.1465685573841773E-10</v>
      </c>
      <c r="HY33">
        <v>-0.1495653629419619</v>
      </c>
      <c r="HZ33">
        <v>-1.504106212652615E-2</v>
      </c>
      <c r="IA33">
        <v>1.735219391611595E-3</v>
      </c>
      <c r="IB33">
        <v>-2.535611455964381E-5</v>
      </c>
      <c r="IC33">
        <v>2</v>
      </c>
      <c r="ID33">
        <v>2081</v>
      </c>
      <c r="IE33">
        <v>0</v>
      </c>
      <c r="IF33">
        <v>23</v>
      </c>
      <c r="IG33">
        <v>0.8</v>
      </c>
      <c r="IH33">
        <v>0.9</v>
      </c>
      <c r="II33">
        <v>3.4777800000000001</v>
      </c>
      <c r="IJ33">
        <v>2.36816</v>
      </c>
      <c r="IK33">
        <v>1.54297</v>
      </c>
      <c r="IL33">
        <v>2.31934</v>
      </c>
      <c r="IM33">
        <v>1.5466299999999999</v>
      </c>
      <c r="IN33">
        <v>2.3986800000000001</v>
      </c>
      <c r="IO33">
        <v>41.717399999999998</v>
      </c>
      <c r="IP33">
        <v>24.043700000000001</v>
      </c>
      <c r="IQ33">
        <v>18</v>
      </c>
      <c r="IR33">
        <v>510.36599999999999</v>
      </c>
      <c r="IS33">
        <v>472.82400000000001</v>
      </c>
      <c r="IT33">
        <v>19.382999999999999</v>
      </c>
      <c r="IU33">
        <v>34.644100000000002</v>
      </c>
      <c r="IV33">
        <v>30</v>
      </c>
      <c r="IW33">
        <v>34.488700000000001</v>
      </c>
      <c r="IX33">
        <v>34.4861</v>
      </c>
      <c r="IY33">
        <v>69.791300000000007</v>
      </c>
      <c r="IZ33">
        <v>43.300699999999999</v>
      </c>
      <c r="JA33">
        <v>0</v>
      </c>
      <c r="JB33">
        <v>19.4009</v>
      </c>
      <c r="JC33">
        <v>1800</v>
      </c>
      <c r="JD33">
        <v>18.932200000000002</v>
      </c>
      <c r="JE33">
        <v>99.410700000000006</v>
      </c>
      <c r="JF33">
        <v>98.383600000000001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2022-07-10T19:37:09Z</dcterms:created>
  <dcterms:modified xsi:type="dcterms:W3CDTF">2022-07-10T22:41:07Z</dcterms:modified>
</cp:coreProperties>
</file>