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CGR3 manuscript\Data files for github\"/>
    </mc:Choice>
  </mc:AlternateContent>
  <bookViews>
    <workbookView xWindow="0" yWindow="0" windowWidth="3525" windowHeight="0"/>
  </bookViews>
  <sheets>
    <sheet name="Cell wall analysis" sheetId="1" r:id="rId1"/>
    <sheet name="Stomatal dens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G85" i="2"/>
  <c r="H85" i="2" s="1"/>
  <c r="F85" i="2"/>
  <c r="G84" i="2"/>
  <c r="F84" i="2"/>
  <c r="G83" i="2"/>
  <c r="F83" i="2"/>
  <c r="G82" i="2"/>
  <c r="P22" i="2" s="1"/>
  <c r="F82" i="2"/>
  <c r="G81" i="2"/>
  <c r="F81" i="2"/>
  <c r="G80" i="2"/>
  <c r="F80" i="2"/>
  <c r="G79" i="2"/>
  <c r="H79" i="2" s="1"/>
  <c r="F79" i="2"/>
  <c r="O21" i="2" s="1"/>
  <c r="Q21" i="2" s="1"/>
  <c r="G78" i="2"/>
  <c r="H78" i="2" s="1"/>
  <c r="F78" i="2"/>
  <c r="G77" i="2"/>
  <c r="H77" i="2" s="1"/>
  <c r="F77" i="2"/>
  <c r="G76" i="2"/>
  <c r="F76" i="2"/>
  <c r="G75" i="2"/>
  <c r="H75" i="2" s="1"/>
  <c r="F75" i="2"/>
  <c r="G74" i="2"/>
  <c r="F74" i="2"/>
  <c r="G73" i="2"/>
  <c r="H73" i="2" s="1"/>
  <c r="F73" i="2"/>
  <c r="G72" i="2"/>
  <c r="F72" i="2"/>
  <c r="H72" i="2" s="1"/>
  <c r="G71" i="2"/>
  <c r="P19" i="2" s="1"/>
  <c r="F71" i="2"/>
  <c r="G70" i="2"/>
  <c r="F70" i="2"/>
  <c r="G69" i="2"/>
  <c r="F69" i="2"/>
  <c r="G68" i="2"/>
  <c r="F68" i="2"/>
  <c r="H67" i="2"/>
  <c r="G67" i="2"/>
  <c r="F67" i="2"/>
  <c r="G66" i="2"/>
  <c r="F66" i="2"/>
  <c r="G65" i="2"/>
  <c r="F65" i="2"/>
  <c r="H65" i="2" s="1"/>
  <c r="G64" i="2"/>
  <c r="P17" i="2" s="1"/>
  <c r="F64" i="2"/>
  <c r="H64" i="2" s="1"/>
  <c r="G63" i="2"/>
  <c r="F63" i="2"/>
  <c r="H63" i="2" s="1"/>
  <c r="G62" i="2"/>
  <c r="F62" i="2"/>
  <c r="G61" i="2"/>
  <c r="H61" i="2" s="1"/>
  <c r="F61" i="2"/>
  <c r="G60" i="2"/>
  <c r="H60" i="2" s="1"/>
  <c r="F60" i="2"/>
  <c r="G59" i="2"/>
  <c r="H59" i="2" s="1"/>
  <c r="F59" i="2"/>
  <c r="G58" i="2"/>
  <c r="F58" i="2"/>
  <c r="G57" i="2"/>
  <c r="F57" i="2"/>
  <c r="H57" i="2" s="1"/>
  <c r="G56" i="2"/>
  <c r="F56" i="2"/>
  <c r="G55" i="2"/>
  <c r="F55" i="2"/>
  <c r="H55" i="2" s="1"/>
  <c r="G54" i="2"/>
  <c r="F54" i="2"/>
  <c r="G53" i="2"/>
  <c r="H53" i="2" s="1"/>
  <c r="F53" i="2"/>
  <c r="G52" i="2"/>
  <c r="F52" i="2"/>
  <c r="G51" i="2"/>
  <c r="F51" i="2"/>
  <c r="G50" i="2"/>
  <c r="F50" i="2"/>
  <c r="G49" i="2"/>
  <c r="F49" i="2"/>
  <c r="G48" i="2"/>
  <c r="F48" i="2"/>
  <c r="H48" i="2" s="1"/>
  <c r="G47" i="2"/>
  <c r="H47" i="2" s="1"/>
  <c r="F47" i="2"/>
  <c r="G46" i="2"/>
  <c r="F46" i="2"/>
  <c r="O13" i="2" s="1"/>
  <c r="Q13" i="2" s="1"/>
  <c r="G45" i="2"/>
  <c r="H45" i="2" s="1"/>
  <c r="F45" i="2"/>
  <c r="G44" i="2"/>
  <c r="H44" i="2" s="1"/>
  <c r="F44" i="2"/>
  <c r="G43" i="2"/>
  <c r="F43" i="2"/>
  <c r="G42" i="2"/>
  <c r="P12" i="2" s="1"/>
  <c r="F42" i="2"/>
  <c r="G41" i="2"/>
  <c r="F41" i="2"/>
  <c r="H41" i="2" s="1"/>
  <c r="G40" i="2"/>
  <c r="F40" i="2"/>
  <c r="G39" i="2"/>
  <c r="H39" i="2" s="1"/>
  <c r="F39" i="2"/>
  <c r="O11" i="2" s="1"/>
  <c r="G38" i="2"/>
  <c r="H38" i="2" s="1"/>
  <c r="F38" i="2"/>
  <c r="G37" i="2"/>
  <c r="H37" i="2" s="1"/>
  <c r="F37" i="2"/>
  <c r="G36" i="2"/>
  <c r="H36" i="2" s="1"/>
  <c r="F36" i="2"/>
  <c r="G35" i="2"/>
  <c r="H35" i="2" s="1"/>
  <c r="F35" i="2"/>
  <c r="G34" i="2"/>
  <c r="F34" i="2"/>
  <c r="G33" i="2"/>
  <c r="F33" i="2"/>
  <c r="H33" i="2" s="1"/>
  <c r="G32" i="2"/>
  <c r="P9" i="2" s="1"/>
  <c r="F32" i="2"/>
  <c r="H32" i="2" s="1"/>
  <c r="H31" i="2"/>
  <c r="G31" i="2"/>
  <c r="F31" i="2"/>
  <c r="G30" i="2"/>
  <c r="H30" i="2" s="1"/>
  <c r="F30" i="2"/>
  <c r="G29" i="2"/>
  <c r="F29" i="2"/>
  <c r="O8" i="2" s="1"/>
  <c r="G28" i="2"/>
  <c r="H28" i="2" s="1"/>
  <c r="F28" i="2"/>
  <c r="G27" i="2"/>
  <c r="F27" i="2"/>
  <c r="G26" i="2"/>
  <c r="F26" i="2"/>
  <c r="G25" i="2"/>
  <c r="F25" i="2"/>
  <c r="G24" i="2"/>
  <c r="P7" i="2" s="1"/>
  <c r="F24" i="2"/>
  <c r="G23" i="2"/>
  <c r="F23" i="2"/>
  <c r="H23" i="2" s="1"/>
  <c r="N22" i="2"/>
  <c r="M22" i="2"/>
  <c r="G22" i="2"/>
  <c r="F22" i="2"/>
  <c r="P21" i="2"/>
  <c r="N21" i="2"/>
  <c r="M21" i="2"/>
  <c r="G21" i="2"/>
  <c r="H21" i="2" s="1"/>
  <c r="F21" i="2"/>
  <c r="N20" i="2"/>
  <c r="M20" i="2"/>
  <c r="G20" i="2"/>
  <c r="H20" i="2" s="1"/>
  <c r="F20" i="2"/>
  <c r="N19" i="2"/>
  <c r="M19" i="2"/>
  <c r="G19" i="2"/>
  <c r="F19" i="2"/>
  <c r="O6" i="2" s="1"/>
  <c r="N18" i="2"/>
  <c r="M18" i="2"/>
  <c r="G18" i="2"/>
  <c r="F18" i="2"/>
  <c r="N17" i="2"/>
  <c r="M17" i="2"/>
  <c r="G17" i="2"/>
  <c r="H17" i="2" s="1"/>
  <c r="F17" i="2"/>
  <c r="N16" i="2"/>
  <c r="M16" i="2"/>
  <c r="G16" i="2"/>
  <c r="H16" i="2" s="1"/>
  <c r="F16" i="2"/>
  <c r="P15" i="2"/>
  <c r="N15" i="2"/>
  <c r="M15" i="2"/>
  <c r="G15" i="2"/>
  <c r="F15" i="2"/>
  <c r="N14" i="2"/>
  <c r="M14" i="2"/>
  <c r="G14" i="2"/>
  <c r="F14" i="2"/>
  <c r="O5" i="2" s="1"/>
  <c r="P13" i="2"/>
  <c r="N13" i="2"/>
  <c r="M13" i="2"/>
  <c r="G13" i="2"/>
  <c r="H13" i="2" s="1"/>
  <c r="F13" i="2"/>
  <c r="N12" i="2"/>
  <c r="M12" i="2"/>
  <c r="G12" i="2"/>
  <c r="H12" i="2" s="1"/>
  <c r="F12" i="2"/>
  <c r="N11" i="2"/>
  <c r="M11" i="2"/>
  <c r="G11" i="2"/>
  <c r="F11" i="2"/>
  <c r="O4" i="2" s="1"/>
  <c r="Q4" i="2" s="1"/>
  <c r="N10" i="2"/>
  <c r="M10" i="2"/>
  <c r="G10" i="2"/>
  <c r="F10" i="2"/>
  <c r="N9" i="2"/>
  <c r="M9" i="2"/>
  <c r="G9" i="2"/>
  <c r="H9" i="2" s="1"/>
  <c r="F9" i="2"/>
  <c r="N8" i="2"/>
  <c r="M8" i="2"/>
  <c r="G8" i="2"/>
  <c r="F8" i="2"/>
  <c r="O7" i="2"/>
  <c r="N7" i="2"/>
  <c r="M7" i="2"/>
  <c r="G7" i="2"/>
  <c r="F7" i="2"/>
  <c r="N6" i="2"/>
  <c r="M6" i="2"/>
  <c r="G6" i="2"/>
  <c r="H6" i="2" s="1"/>
  <c r="F6" i="2"/>
  <c r="N5" i="2"/>
  <c r="M5" i="2"/>
  <c r="G5" i="2"/>
  <c r="F5" i="2"/>
  <c r="P4" i="2"/>
  <c r="N4" i="2"/>
  <c r="M4" i="2"/>
  <c r="G4" i="2"/>
  <c r="H4" i="2" s="1"/>
  <c r="F4" i="2"/>
  <c r="O3" i="2"/>
  <c r="N3" i="2"/>
  <c r="M3" i="2"/>
  <c r="G3" i="2"/>
  <c r="F3" i="2"/>
  <c r="N2" i="2"/>
  <c r="M2" i="2"/>
  <c r="G2" i="2"/>
  <c r="P2" i="2" s="1"/>
  <c r="F2" i="2"/>
  <c r="O2" i="2" s="1"/>
  <c r="Q2" i="2" s="1"/>
  <c r="Q6" i="2" l="1"/>
  <c r="O15" i="2"/>
  <c r="Q15" i="2" s="1"/>
  <c r="H22" i="2"/>
  <c r="H25" i="2"/>
  <c r="H46" i="2"/>
  <c r="O16" i="2"/>
  <c r="Q16" i="2" s="1"/>
  <c r="H71" i="2"/>
  <c r="H14" i="2"/>
  <c r="H19" i="2"/>
  <c r="P14" i="2"/>
  <c r="H54" i="2"/>
  <c r="H68" i="2"/>
  <c r="Q7" i="2"/>
  <c r="P3" i="2"/>
  <c r="Q3" i="2" s="1"/>
  <c r="H11" i="2"/>
  <c r="O9" i="2"/>
  <c r="Q9" i="2" s="1"/>
  <c r="O17" i="2"/>
  <c r="Q17" i="2" s="1"/>
  <c r="H29" i="2"/>
  <c r="H43" i="2"/>
  <c r="P16" i="2"/>
  <c r="O18" i="2"/>
  <c r="H83" i="2"/>
  <c r="P6" i="2"/>
  <c r="H8" i="2"/>
  <c r="H26" i="2"/>
  <c r="H40" i="2"/>
  <c r="H51" i="2"/>
  <c r="H62" i="2"/>
  <c r="H69" i="2"/>
  <c r="H76" i="2"/>
  <c r="H80" i="2"/>
  <c r="H5" i="2"/>
  <c r="O19" i="2"/>
  <c r="Q19" i="2" s="1"/>
  <c r="O10" i="2"/>
  <c r="Q10" i="2" s="1"/>
  <c r="P18" i="2"/>
  <c r="O20" i="2"/>
  <c r="H84" i="2"/>
  <c r="H3" i="2"/>
  <c r="P5" i="2"/>
  <c r="Q5" i="2" s="1"/>
  <c r="H7" i="2"/>
  <c r="H10" i="2"/>
  <c r="P11" i="2"/>
  <c r="Q11" i="2" s="1"/>
  <c r="H15" i="2"/>
  <c r="H18" i="2"/>
  <c r="H27" i="2"/>
  <c r="P10" i="2"/>
  <c r="O12" i="2"/>
  <c r="Q12" i="2" s="1"/>
  <c r="H52" i="2"/>
  <c r="H56" i="2"/>
  <c r="H70" i="2"/>
  <c r="O22" i="2"/>
  <c r="Q22" i="2" s="1"/>
  <c r="H2" i="2"/>
  <c r="H24" i="2"/>
  <c r="H49" i="2"/>
  <c r="O14" i="2"/>
  <c r="P20" i="2"/>
  <c r="H81" i="2"/>
  <c r="Q18" i="2"/>
  <c r="Q14" i="2"/>
  <c r="P8" i="2"/>
  <c r="Q8" i="2" s="1"/>
  <c r="H42" i="2"/>
  <c r="H82" i="2"/>
  <c r="H34" i="2"/>
  <c r="H50" i="2"/>
  <c r="H66" i="2"/>
  <c r="H58" i="2"/>
  <c r="H74" i="2"/>
  <c r="Q20" i="2" l="1"/>
</calcChain>
</file>

<file path=xl/sharedStrings.xml><?xml version="1.0" encoding="utf-8"?>
<sst xmlns="http://schemas.openxmlformats.org/spreadsheetml/2006/main" count="55" uniqueCount="24">
  <si>
    <t>Event</t>
  </si>
  <si>
    <t xml:space="preserve"># abaxial stomata </t>
  </si>
  <si>
    <t># adaxial stomata</t>
  </si>
  <si>
    <t>abaxial stomatal density (mm2)</t>
  </si>
  <si>
    <t>adaxial stomatal density (mm2)</t>
  </si>
  <si>
    <t>ad:ab</t>
  </si>
  <si>
    <t>area of image (mm2)</t>
  </si>
  <si>
    <t>ratio</t>
  </si>
  <si>
    <t>WT</t>
  </si>
  <si>
    <t>event</t>
  </si>
  <si>
    <t>plant</t>
  </si>
  <si>
    <t>ug Total Starch (as Glucose)/mg Dried Leaf Tissue</t>
  </si>
  <si>
    <t>ug Total Sugar (as Glucose)/mg Dried Leaf Tissue</t>
  </si>
  <si>
    <t>Hemicellulose as Glucose (ug/mg AIR)</t>
  </si>
  <si>
    <t>Pectin as Uronic Acid (ug/mgAIR)</t>
  </si>
  <si>
    <t>ug Cellulose &amp; Cellulose Bound Xylan (as Glucose) per mg AIR</t>
  </si>
  <si>
    <t>starch:sugar</t>
  </si>
  <si>
    <t>**data on right averaged by biological replicate</t>
  </si>
  <si>
    <t>Biological Replicate</t>
  </si>
  <si>
    <t>Technical Replicate</t>
  </si>
  <si>
    <t>pectin / (celllulose + hemicellulose)</t>
  </si>
  <si>
    <t>(Cellulose + Hemicellulose) / pectin</t>
  </si>
  <si>
    <t>all cell wall components (Cellulose + Hemicellulose + Pectin) ug per mg AIR</t>
  </si>
  <si>
    <t>cellulose + hemicellulose (ug/mg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</si>
</sst>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O11" sqref="O11"/>
    </sheetView>
  </sheetViews>
  <sheetFormatPr defaultRowHeight="15" x14ac:dyDescent="0.25"/>
  <cols>
    <col min="3" max="3" width="14.42578125" customWidth="1"/>
    <col min="4" max="4" width="14.5703125" customWidth="1"/>
    <col min="5" max="5" width="15" customWidth="1"/>
    <col min="6" max="6" width="12.85546875" customWidth="1"/>
    <col min="7" max="7" width="14.7109375" customWidth="1"/>
    <col min="8" max="8" width="12" customWidth="1"/>
    <col min="9" max="9" width="16.140625" style="5" customWidth="1"/>
    <col min="10" max="10" width="13.28515625" customWidth="1"/>
    <col min="11" max="11" width="13.42578125" customWidth="1"/>
    <col min="12" max="12" width="13.5703125" customWidth="1"/>
  </cols>
  <sheetData>
    <row r="1" spans="1:12" ht="76.5" x14ac:dyDescent="0.25">
      <c r="A1" s="1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21</v>
      </c>
      <c r="I1" s="6" t="s">
        <v>23</v>
      </c>
      <c r="J1" s="4" t="s">
        <v>20</v>
      </c>
      <c r="K1" s="4" t="s">
        <v>22</v>
      </c>
      <c r="L1" s="4" t="s">
        <v>16</v>
      </c>
    </row>
    <row r="2" spans="1:12" x14ac:dyDescent="0.25">
      <c r="A2" s="7">
        <v>14</v>
      </c>
      <c r="B2" s="7">
        <v>8</v>
      </c>
      <c r="C2" s="8">
        <v>52.069607537356354</v>
      </c>
      <c r="D2" s="8">
        <v>16.427738890761944</v>
      </c>
      <c r="E2" s="8">
        <v>156.66598039648514</v>
      </c>
      <c r="F2" s="8">
        <v>128.02000000000001</v>
      </c>
      <c r="G2" s="8">
        <v>66.89</v>
      </c>
      <c r="H2" s="9">
        <f t="shared" ref="H2:H25" si="0">(E2+G2)/F2</f>
        <v>1.7462582439969156</v>
      </c>
      <c r="I2" s="10">
        <f>E2+G2</f>
        <v>223.55598039648515</v>
      </c>
      <c r="J2" s="9">
        <f t="shared" ref="J2:J25" si="1">F2/(E2+G2)</f>
        <v>0.57265298728735237</v>
      </c>
      <c r="K2" s="9">
        <f t="shared" ref="K2:K25" si="2">E2+F2+G2</f>
        <v>351.57598039648514</v>
      </c>
      <c r="L2" s="11">
        <f>C2/D2</f>
        <v>3.1696149959284678</v>
      </c>
    </row>
    <row r="3" spans="1:12" x14ac:dyDescent="0.25">
      <c r="A3" s="7">
        <v>14</v>
      </c>
      <c r="B3" s="7">
        <v>6</v>
      </c>
      <c r="C3" s="8">
        <v>55.420888383247927</v>
      </c>
      <c r="D3" s="8">
        <v>25.301486226777712</v>
      </c>
      <c r="E3" s="8">
        <v>166.77882251832625</v>
      </c>
      <c r="F3" s="8">
        <v>67.19</v>
      </c>
      <c r="G3" s="8">
        <v>80.650000000000006</v>
      </c>
      <c r="H3" s="9">
        <f t="shared" si="0"/>
        <v>3.6825245202906127</v>
      </c>
      <c r="I3" s="10">
        <f t="shared" ref="I3:I25" si="3">E3+G3</f>
        <v>247.42882251832626</v>
      </c>
      <c r="J3" s="9">
        <f t="shared" si="1"/>
        <v>0.27155284221191917</v>
      </c>
      <c r="K3" s="9">
        <f t="shared" si="2"/>
        <v>314.61882251832628</v>
      </c>
      <c r="L3" s="11">
        <f t="shared" ref="L3:L25" si="4">C3/D3</f>
        <v>2.1904202735961609</v>
      </c>
    </row>
    <row r="4" spans="1:12" x14ac:dyDescent="0.25">
      <c r="A4" s="7">
        <v>14</v>
      </c>
      <c r="B4" s="7">
        <v>5</v>
      </c>
      <c r="C4" s="8">
        <v>50.647415408066266</v>
      </c>
      <c r="D4" s="8">
        <v>45.735542277747598</v>
      </c>
      <c r="E4" s="8">
        <v>168.74825460448861</v>
      </c>
      <c r="F4" s="8">
        <v>54.19</v>
      </c>
      <c r="G4" s="8">
        <v>60.28</v>
      </c>
      <c r="H4" s="9">
        <f t="shared" si="0"/>
        <v>4.2263933309556858</v>
      </c>
      <c r="I4" s="10">
        <f t="shared" si="3"/>
        <v>229.02825460448861</v>
      </c>
      <c r="J4" s="9">
        <f t="shared" si="1"/>
        <v>0.23660836124163501</v>
      </c>
      <c r="K4" s="9">
        <f t="shared" si="2"/>
        <v>283.21825460448861</v>
      </c>
      <c r="L4" s="11">
        <f t="shared" si="4"/>
        <v>1.1073972863487511</v>
      </c>
    </row>
    <row r="5" spans="1:12" x14ac:dyDescent="0.25">
      <c r="A5" s="7">
        <v>14</v>
      </c>
      <c r="B5" s="7">
        <v>4</v>
      </c>
      <c r="C5" s="8">
        <v>45.277724306882021</v>
      </c>
      <c r="D5" s="8">
        <v>29.976550561797747</v>
      </c>
      <c r="E5" s="8">
        <v>157.61137809495747</v>
      </c>
      <c r="F5" s="8">
        <v>48.19</v>
      </c>
      <c r="G5" s="8">
        <v>61.51</v>
      </c>
      <c r="H5" s="9">
        <f t="shared" si="0"/>
        <v>4.5470300496982254</v>
      </c>
      <c r="I5" s="10">
        <f t="shared" si="3"/>
        <v>219.12137809495746</v>
      </c>
      <c r="J5" s="9">
        <f t="shared" si="1"/>
        <v>0.21992377201605859</v>
      </c>
      <c r="K5" s="9">
        <f t="shared" si="2"/>
        <v>267.31137809495749</v>
      </c>
      <c r="L5" s="11">
        <f t="shared" si="4"/>
        <v>1.5104381077315867</v>
      </c>
    </row>
    <row r="6" spans="1:12" x14ac:dyDescent="0.25">
      <c r="A6" s="7">
        <v>14</v>
      </c>
      <c r="B6" s="7">
        <v>3</v>
      </c>
      <c r="C6" s="8">
        <v>43.772047638695042</v>
      </c>
      <c r="D6" s="8">
        <v>26.144615026750412</v>
      </c>
      <c r="E6" s="8">
        <v>136.70494326308176</v>
      </c>
      <c r="F6" s="8">
        <v>47.58</v>
      </c>
      <c r="G6" s="8">
        <v>71.2</v>
      </c>
      <c r="H6" s="9">
        <f t="shared" si="0"/>
        <v>4.3695868697579181</v>
      </c>
      <c r="I6" s="10">
        <f t="shared" si="3"/>
        <v>207.90494326308175</v>
      </c>
      <c r="J6" s="9">
        <f t="shared" si="1"/>
        <v>0.22885458735722572</v>
      </c>
      <c r="K6" s="9">
        <f t="shared" si="2"/>
        <v>255.48494326308173</v>
      </c>
      <c r="L6" s="11">
        <f t="shared" si="4"/>
        <v>1.6742280425207543</v>
      </c>
    </row>
    <row r="7" spans="1:12" x14ac:dyDescent="0.25">
      <c r="A7" s="7">
        <v>14</v>
      </c>
      <c r="B7" s="7">
        <v>2</v>
      </c>
      <c r="C7" s="8">
        <v>59.174926430839321</v>
      </c>
      <c r="D7" s="8">
        <v>33.967318240382859</v>
      </c>
      <c r="E7" s="8">
        <v>169.25333475938876</v>
      </c>
      <c r="F7" s="8">
        <v>68.98</v>
      </c>
      <c r="G7" s="8">
        <v>49.11</v>
      </c>
      <c r="H7" s="9">
        <f t="shared" si="0"/>
        <v>3.1656035772599123</v>
      </c>
      <c r="I7" s="10">
        <f t="shared" si="3"/>
        <v>218.36333475938875</v>
      </c>
      <c r="J7" s="9">
        <f t="shared" si="1"/>
        <v>0.3158955237426101</v>
      </c>
      <c r="K7" s="9">
        <f t="shared" si="2"/>
        <v>287.34333475938877</v>
      </c>
      <c r="L7" s="11">
        <f t="shared" si="4"/>
        <v>1.7421135814156736</v>
      </c>
    </row>
    <row r="8" spans="1:12" x14ac:dyDescent="0.25">
      <c r="A8" s="12">
        <v>10</v>
      </c>
      <c r="B8" s="12">
        <v>10</v>
      </c>
      <c r="C8" s="13">
        <v>58.638976458887704</v>
      </c>
      <c r="D8" s="13">
        <v>29.328681923008688</v>
      </c>
      <c r="E8" s="13">
        <v>131.26431068026668</v>
      </c>
      <c r="F8" s="13">
        <v>89.12</v>
      </c>
      <c r="G8" s="13">
        <v>50.64</v>
      </c>
      <c r="H8" s="9">
        <f t="shared" si="0"/>
        <v>2.0411165920137644</v>
      </c>
      <c r="I8" s="10">
        <f t="shared" si="3"/>
        <v>181.90431068026669</v>
      </c>
      <c r="J8" s="9">
        <f t="shared" si="1"/>
        <v>0.48992791686309334</v>
      </c>
      <c r="K8" s="9">
        <f t="shared" si="2"/>
        <v>271.02431068026669</v>
      </c>
      <c r="L8" s="11">
        <f t="shared" si="4"/>
        <v>1.9993730578422195</v>
      </c>
    </row>
    <row r="9" spans="1:12" x14ac:dyDescent="0.25">
      <c r="A9" s="12">
        <v>10</v>
      </c>
      <c r="B9" s="12">
        <v>9</v>
      </c>
      <c r="C9" s="13">
        <v>58.534585547907504</v>
      </c>
      <c r="D9" s="13">
        <v>39.690450318159563</v>
      </c>
      <c r="E9" s="13">
        <v>135.14421164594637</v>
      </c>
      <c r="F9" s="13">
        <v>56.31</v>
      </c>
      <c r="G9" s="13">
        <v>60.51</v>
      </c>
      <c r="H9" s="9">
        <f t="shared" si="0"/>
        <v>3.4745908656712192</v>
      </c>
      <c r="I9" s="10">
        <f t="shared" si="3"/>
        <v>195.65421164594636</v>
      </c>
      <c r="J9" s="9">
        <f t="shared" si="1"/>
        <v>0.28780366916863481</v>
      </c>
      <c r="K9" s="9">
        <f t="shared" si="2"/>
        <v>251.96421164594636</v>
      </c>
      <c r="L9" s="11">
        <f t="shared" si="4"/>
        <v>1.4747775618238876</v>
      </c>
    </row>
    <row r="10" spans="1:12" x14ac:dyDescent="0.25">
      <c r="A10" s="12">
        <v>10</v>
      </c>
      <c r="B10" s="12">
        <v>8</v>
      </c>
      <c r="C10" s="13">
        <v>84.26620242409868</v>
      </c>
      <c r="D10" s="13">
        <v>41.765131773139366</v>
      </c>
      <c r="E10" s="13">
        <v>207.93207703237738</v>
      </c>
      <c r="F10" s="13">
        <v>55.95</v>
      </c>
      <c r="G10" s="13">
        <v>51.84</v>
      </c>
      <c r="H10" s="9">
        <f t="shared" si="0"/>
        <v>4.6429325653686755</v>
      </c>
      <c r="I10" s="10">
        <f t="shared" si="3"/>
        <v>259.77207703237741</v>
      </c>
      <c r="J10" s="9">
        <f t="shared" si="1"/>
        <v>0.21538111655097758</v>
      </c>
      <c r="K10" s="9">
        <f t="shared" si="2"/>
        <v>315.72207703237734</v>
      </c>
      <c r="L10" s="11">
        <f t="shared" si="4"/>
        <v>2.017620892035429</v>
      </c>
    </row>
    <row r="11" spans="1:12" x14ac:dyDescent="0.25">
      <c r="A11" s="12">
        <v>10</v>
      </c>
      <c r="B11" s="12">
        <v>4</v>
      </c>
      <c r="C11" s="13">
        <v>62.209762890672323</v>
      </c>
      <c r="D11" s="13">
        <v>33.506137694326661</v>
      </c>
      <c r="E11" s="13">
        <v>128.68374696341127</v>
      </c>
      <c r="F11" s="13">
        <v>65.67</v>
      </c>
      <c r="G11" s="13">
        <v>39.67</v>
      </c>
      <c r="H11" s="9">
        <f t="shared" si="0"/>
        <v>2.5636325104828881</v>
      </c>
      <c r="I11" s="10">
        <f t="shared" si="3"/>
        <v>168.35374696341125</v>
      </c>
      <c r="J11" s="9">
        <f t="shared" si="1"/>
        <v>0.39007150826451298</v>
      </c>
      <c r="K11" s="9">
        <f t="shared" si="2"/>
        <v>234.02374696341127</v>
      </c>
      <c r="L11" s="11">
        <f t="shared" si="4"/>
        <v>1.8566676785670175</v>
      </c>
    </row>
    <row r="12" spans="1:12" x14ac:dyDescent="0.25">
      <c r="A12" s="12">
        <v>10</v>
      </c>
      <c r="B12" s="12">
        <v>3</v>
      </c>
      <c r="C12" s="13">
        <v>64.125444605126887</v>
      </c>
      <c r="D12" s="13">
        <v>47.628489556361124</v>
      </c>
      <c r="E12" s="13">
        <v>108.2399611226558</v>
      </c>
      <c r="F12" s="13">
        <v>62.48</v>
      </c>
      <c r="G12" s="13">
        <v>39.630000000000003</v>
      </c>
      <c r="H12" s="9">
        <f t="shared" si="0"/>
        <v>2.3666767145111365</v>
      </c>
      <c r="I12" s="10">
        <f t="shared" si="3"/>
        <v>147.86996112265581</v>
      </c>
      <c r="J12" s="9">
        <f t="shared" si="1"/>
        <v>0.42253341737321359</v>
      </c>
      <c r="K12" s="9">
        <f t="shared" si="2"/>
        <v>210.3499611226558</v>
      </c>
      <c r="L12" s="11">
        <f t="shared" si="4"/>
        <v>1.3463673780635874</v>
      </c>
    </row>
    <row r="13" spans="1:12" x14ac:dyDescent="0.25">
      <c r="A13" s="12">
        <v>10</v>
      </c>
      <c r="B13" s="12">
        <v>1</v>
      </c>
      <c r="C13" s="13">
        <v>46.988141899262416</v>
      </c>
      <c r="D13" s="13">
        <v>21.233157349896484</v>
      </c>
      <c r="E13" s="13">
        <v>111.37421664559379</v>
      </c>
      <c r="F13" s="13">
        <v>84.14</v>
      </c>
      <c r="G13" s="13">
        <v>43.28</v>
      </c>
      <c r="H13" s="9">
        <f t="shared" si="0"/>
        <v>1.8380581964059164</v>
      </c>
      <c r="I13" s="10">
        <f t="shared" si="3"/>
        <v>154.65421664559381</v>
      </c>
      <c r="J13" s="9">
        <f t="shared" si="1"/>
        <v>0.5440524146381055</v>
      </c>
      <c r="K13" s="9">
        <f t="shared" si="2"/>
        <v>238.79421664559379</v>
      </c>
      <c r="L13" s="11">
        <f t="shared" si="4"/>
        <v>2.2129606598281764</v>
      </c>
    </row>
    <row r="14" spans="1:12" x14ac:dyDescent="0.25">
      <c r="A14" s="14">
        <v>8</v>
      </c>
      <c r="B14" s="14">
        <v>10</v>
      </c>
      <c r="C14" s="15">
        <v>39.829503231691596</v>
      </c>
      <c r="D14" s="15">
        <v>37.682833075468452</v>
      </c>
      <c r="E14" s="15">
        <v>125.89415175547406</v>
      </c>
      <c r="F14" s="15">
        <v>84.21</v>
      </c>
      <c r="G14" s="15">
        <v>44.15</v>
      </c>
      <c r="H14" s="9">
        <f t="shared" si="0"/>
        <v>2.0192869226395209</v>
      </c>
      <c r="I14" s="10">
        <f t="shared" si="3"/>
        <v>170.04415175547405</v>
      </c>
      <c r="J14" s="9">
        <f t="shared" si="1"/>
        <v>0.4952243233927574</v>
      </c>
      <c r="K14" s="9">
        <f t="shared" si="2"/>
        <v>254.25415175547406</v>
      </c>
      <c r="L14" s="11">
        <f t="shared" si="4"/>
        <v>1.0569667931263009</v>
      </c>
    </row>
    <row r="15" spans="1:12" x14ac:dyDescent="0.25">
      <c r="A15" s="14">
        <v>8</v>
      </c>
      <c r="B15" s="14">
        <v>9</v>
      </c>
      <c r="C15" s="15">
        <v>85.012288186257095</v>
      </c>
      <c r="D15" s="15">
        <v>26.981770833333332</v>
      </c>
      <c r="E15" s="15">
        <v>136.15532971988591</v>
      </c>
      <c r="F15" s="15">
        <v>85.76</v>
      </c>
      <c r="G15" s="15">
        <v>45.35</v>
      </c>
      <c r="H15" s="9">
        <f t="shared" si="0"/>
        <v>2.1164334155770277</v>
      </c>
      <c r="I15" s="10">
        <f t="shared" si="3"/>
        <v>181.50532971988591</v>
      </c>
      <c r="J15" s="9">
        <f t="shared" si="1"/>
        <v>0.47249301236692032</v>
      </c>
      <c r="K15" s="9">
        <f t="shared" si="2"/>
        <v>267.26532971988593</v>
      </c>
      <c r="L15" s="11">
        <f t="shared" si="4"/>
        <v>3.1507304954659516</v>
      </c>
    </row>
    <row r="16" spans="1:12" x14ac:dyDescent="0.25">
      <c r="A16" s="14">
        <v>8</v>
      </c>
      <c r="B16" s="14">
        <v>8</v>
      </c>
      <c r="C16" s="15">
        <v>66.300012895191699</v>
      </c>
      <c r="D16" s="15">
        <v>25.88054054054054</v>
      </c>
      <c r="E16" s="15">
        <v>133.08158336272629</v>
      </c>
      <c r="F16" s="15">
        <v>83</v>
      </c>
      <c r="G16" s="15">
        <v>56.22</v>
      </c>
      <c r="H16" s="9">
        <f t="shared" si="0"/>
        <v>2.2807419682256178</v>
      </c>
      <c r="I16" s="10">
        <f t="shared" si="3"/>
        <v>189.30158336272629</v>
      </c>
      <c r="J16" s="9">
        <f t="shared" si="1"/>
        <v>0.4384538075466663</v>
      </c>
      <c r="K16" s="9">
        <f t="shared" si="2"/>
        <v>272.30158336272632</v>
      </c>
      <c r="L16" s="11">
        <f t="shared" si="4"/>
        <v>2.5617707942125909</v>
      </c>
    </row>
    <row r="17" spans="1:12" x14ac:dyDescent="0.25">
      <c r="A17" s="14">
        <v>8</v>
      </c>
      <c r="B17" s="14">
        <v>5</v>
      </c>
      <c r="C17" s="15">
        <v>63.748264068133636</v>
      </c>
      <c r="D17" s="15">
        <v>29.405440084835632</v>
      </c>
      <c r="E17" s="15">
        <v>121.14365314290853</v>
      </c>
      <c r="F17" s="15">
        <v>83.62</v>
      </c>
      <c r="G17" s="15">
        <v>76.39</v>
      </c>
      <c r="H17" s="9">
        <f t="shared" si="0"/>
        <v>2.3622776027614028</v>
      </c>
      <c r="I17" s="10">
        <f t="shared" si="3"/>
        <v>197.53365314290852</v>
      </c>
      <c r="J17" s="9">
        <f t="shared" si="1"/>
        <v>0.42332027312583509</v>
      </c>
      <c r="K17" s="9">
        <f t="shared" si="2"/>
        <v>281.15365314290852</v>
      </c>
      <c r="L17" s="11">
        <f t="shared" si="4"/>
        <v>2.1679071588188399</v>
      </c>
    </row>
    <row r="18" spans="1:12" x14ac:dyDescent="0.25">
      <c r="A18" s="14">
        <v>8</v>
      </c>
      <c r="B18" s="14">
        <v>3</v>
      </c>
      <c r="C18" s="15">
        <v>94.687732031511445</v>
      </c>
      <c r="D18" s="15">
        <v>40.380304889384639</v>
      </c>
      <c r="E18" s="15">
        <v>186.83455266203376</v>
      </c>
      <c r="F18" s="15">
        <v>72.84</v>
      </c>
      <c r="G18" s="15">
        <v>41.37</v>
      </c>
      <c r="H18" s="9">
        <f t="shared" si="0"/>
        <v>3.1329565165023854</v>
      </c>
      <c r="I18" s="10">
        <f t="shared" si="3"/>
        <v>228.20455266203376</v>
      </c>
      <c r="J18" s="9">
        <f t="shared" si="1"/>
        <v>0.31918732185801107</v>
      </c>
      <c r="K18" s="9">
        <f t="shared" si="2"/>
        <v>301.04455266203377</v>
      </c>
      <c r="L18" s="11">
        <f t="shared" si="4"/>
        <v>2.3448988879824775</v>
      </c>
    </row>
    <row r="19" spans="1:12" x14ac:dyDescent="0.25">
      <c r="A19" s="14">
        <v>8</v>
      </c>
      <c r="B19" s="14">
        <v>2</v>
      </c>
      <c r="C19" s="15">
        <v>61.422636480905865</v>
      </c>
      <c r="D19" s="15">
        <v>33.353360963094531</v>
      </c>
      <c r="E19" s="15">
        <v>161.97976793517765</v>
      </c>
      <c r="F19" s="15">
        <v>88.12</v>
      </c>
      <c r="G19" s="15">
        <v>44.71</v>
      </c>
      <c r="H19" s="9">
        <f t="shared" si="0"/>
        <v>2.3455488871445489</v>
      </c>
      <c r="I19" s="10">
        <f t="shared" si="3"/>
        <v>206.68976793517766</v>
      </c>
      <c r="J19" s="9">
        <f t="shared" si="1"/>
        <v>0.42633944041021093</v>
      </c>
      <c r="K19" s="9">
        <f t="shared" si="2"/>
        <v>294.80976793517766</v>
      </c>
      <c r="L19" s="11">
        <f t="shared" si="4"/>
        <v>1.841572624386189</v>
      </c>
    </row>
    <row r="20" spans="1:12" x14ac:dyDescent="0.25">
      <c r="A20" s="16" t="s">
        <v>8</v>
      </c>
      <c r="B20" s="16">
        <v>9</v>
      </c>
      <c r="C20" s="17">
        <v>56.688529339528401</v>
      </c>
      <c r="D20" s="17">
        <v>18.211700487128237</v>
      </c>
      <c r="E20" s="17">
        <v>148.53500865176738</v>
      </c>
      <c r="F20" s="17">
        <v>101.97</v>
      </c>
      <c r="G20" s="17">
        <v>52.29</v>
      </c>
      <c r="H20" s="9">
        <f t="shared" si="0"/>
        <v>1.9694518843950906</v>
      </c>
      <c r="I20" s="10">
        <f t="shared" si="3"/>
        <v>200.82500865176738</v>
      </c>
      <c r="J20" s="9">
        <f t="shared" si="1"/>
        <v>0.50775548665264603</v>
      </c>
      <c r="K20" s="9">
        <f t="shared" si="2"/>
        <v>302.79500865176738</v>
      </c>
      <c r="L20" s="11">
        <f t="shared" si="4"/>
        <v>3.1127532203593522</v>
      </c>
    </row>
    <row r="21" spans="1:12" x14ac:dyDescent="0.25">
      <c r="A21" s="16" t="s">
        <v>8</v>
      </c>
      <c r="B21" s="16">
        <v>7</v>
      </c>
      <c r="C21" s="17">
        <v>37.72262867734198</v>
      </c>
      <c r="D21" s="17">
        <v>23.533318284424382</v>
      </c>
      <c r="E21" s="17">
        <v>180.21697660791736</v>
      </c>
      <c r="F21" s="17">
        <v>112.01</v>
      </c>
      <c r="G21" s="17">
        <v>52.19</v>
      </c>
      <c r="H21" s="9">
        <f t="shared" si="0"/>
        <v>2.0748770342640599</v>
      </c>
      <c r="I21" s="10">
        <f t="shared" si="3"/>
        <v>232.40697660791736</v>
      </c>
      <c r="J21" s="9">
        <f t="shared" si="1"/>
        <v>0.48195627185911333</v>
      </c>
      <c r="K21" s="9">
        <f t="shared" si="2"/>
        <v>344.41697660791738</v>
      </c>
      <c r="L21" s="11">
        <f t="shared" si="4"/>
        <v>1.6029455863990438</v>
      </c>
    </row>
    <row r="22" spans="1:12" x14ac:dyDescent="0.25">
      <c r="A22" s="16" t="s">
        <v>8</v>
      </c>
      <c r="B22" s="16">
        <v>6</v>
      </c>
      <c r="C22" s="17">
        <v>46.811992764662605</v>
      </c>
      <c r="D22" s="17">
        <v>22.419904875148632</v>
      </c>
      <c r="E22" s="17">
        <v>139.66554715594705</v>
      </c>
      <c r="F22" s="17">
        <v>86.16</v>
      </c>
      <c r="G22" s="17">
        <v>60.69</v>
      </c>
      <c r="H22" s="9">
        <f t="shared" si="0"/>
        <v>2.3253893588201842</v>
      </c>
      <c r="I22" s="10">
        <f t="shared" si="3"/>
        <v>200.35554715594705</v>
      </c>
      <c r="J22" s="9">
        <f t="shared" si="1"/>
        <v>0.4300355104864515</v>
      </c>
      <c r="K22" s="9">
        <f t="shared" si="2"/>
        <v>286.51554715594705</v>
      </c>
      <c r="L22" s="11">
        <f t="shared" si="4"/>
        <v>2.0879657173100412</v>
      </c>
    </row>
    <row r="23" spans="1:12" x14ac:dyDescent="0.25">
      <c r="A23" s="16" t="s">
        <v>8</v>
      </c>
      <c r="B23" s="16">
        <v>4</v>
      </c>
      <c r="C23" s="17">
        <v>50.973462893723941</v>
      </c>
      <c r="D23" s="17">
        <v>23.73136948209941</v>
      </c>
      <c r="E23" s="17">
        <v>148.45656793662008</v>
      </c>
      <c r="F23" s="17">
        <v>87.03</v>
      </c>
      <c r="G23" s="17">
        <v>50.09</v>
      </c>
      <c r="H23" s="9">
        <f t="shared" si="0"/>
        <v>2.2813577839436983</v>
      </c>
      <c r="I23" s="10">
        <f t="shared" si="3"/>
        <v>198.54656793662008</v>
      </c>
      <c r="J23" s="9">
        <f t="shared" si="1"/>
        <v>0.43833545401692198</v>
      </c>
      <c r="K23" s="9">
        <f t="shared" si="2"/>
        <v>285.57656793662011</v>
      </c>
      <c r="L23" s="11">
        <f t="shared" si="4"/>
        <v>2.1479360022679375</v>
      </c>
    </row>
    <row r="24" spans="1:12" x14ac:dyDescent="0.25">
      <c r="A24" s="16" t="s">
        <v>8</v>
      </c>
      <c r="B24" s="16">
        <v>3</v>
      </c>
      <c r="C24" s="17">
        <v>62.497208922383713</v>
      </c>
      <c r="D24" s="17">
        <v>30.583304972584614</v>
      </c>
      <c r="E24" s="17">
        <v>173.44100303607465</v>
      </c>
      <c r="F24" s="17">
        <v>69.239999999999995</v>
      </c>
      <c r="G24" s="17">
        <v>48.88</v>
      </c>
      <c r="H24" s="9">
        <f t="shared" si="0"/>
        <v>3.2108752604863469</v>
      </c>
      <c r="I24" s="10">
        <f t="shared" si="3"/>
        <v>222.32100303607464</v>
      </c>
      <c r="J24" s="9">
        <f t="shared" si="1"/>
        <v>0.31144155997157341</v>
      </c>
      <c r="K24" s="9">
        <f t="shared" si="2"/>
        <v>291.56100303607462</v>
      </c>
      <c r="L24" s="11">
        <f t="shared" si="4"/>
        <v>2.0435073638512011</v>
      </c>
    </row>
    <row r="25" spans="1:12" x14ac:dyDescent="0.25">
      <c r="A25" s="16" t="s">
        <v>8</v>
      </c>
      <c r="B25" s="16">
        <v>2</v>
      </c>
      <c r="C25" s="17">
        <v>28.804637746489984</v>
      </c>
      <c r="D25" s="17">
        <v>16.662874743326491</v>
      </c>
      <c r="E25" s="17">
        <v>152.48186404664514</v>
      </c>
      <c r="F25" s="17">
        <v>64.98</v>
      </c>
      <c r="G25" s="17">
        <v>61.21</v>
      </c>
      <c r="H25" s="9">
        <f t="shared" si="0"/>
        <v>3.2885790096436618</v>
      </c>
      <c r="I25" s="10">
        <f t="shared" si="3"/>
        <v>213.69186404664515</v>
      </c>
      <c r="J25" s="9">
        <f t="shared" si="1"/>
        <v>0.30408270473889459</v>
      </c>
      <c r="K25" s="9">
        <f t="shared" si="2"/>
        <v>278.67186404664511</v>
      </c>
      <c r="L25" s="11">
        <f t="shared" si="4"/>
        <v>1.7286715641925046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I11" sqref="I11"/>
    </sheetView>
  </sheetViews>
  <sheetFormatPr defaultRowHeight="15" x14ac:dyDescent="0.25"/>
  <cols>
    <col min="2" max="2" width="12.28515625" customWidth="1"/>
    <col min="9" max="10" width="20.85546875" customWidth="1"/>
    <col min="12" max="12" width="13.28515625" customWidth="1"/>
  </cols>
  <sheetData>
    <row r="1" spans="1:17" ht="60" x14ac:dyDescent="0.25">
      <c r="A1" s="18" t="s">
        <v>0</v>
      </c>
      <c r="B1" s="18" t="s">
        <v>18</v>
      </c>
      <c r="C1" s="18" t="s">
        <v>19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9" t="s">
        <v>17</v>
      </c>
      <c r="K1" s="18" t="s">
        <v>0</v>
      </c>
      <c r="L1" s="18" t="s">
        <v>18</v>
      </c>
      <c r="M1" s="18" t="s">
        <v>1</v>
      </c>
      <c r="N1" s="18" t="s">
        <v>2</v>
      </c>
      <c r="O1" s="18" t="s">
        <v>3</v>
      </c>
      <c r="P1" s="18" t="s">
        <v>4</v>
      </c>
      <c r="Q1" s="18" t="s">
        <v>7</v>
      </c>
    </row>
    <row r="2" spans="1:17" x14ac:dyDescent="0.25">
      <c r="A2">
        <v>8</v>
      </c>
      <c r="B2">
        <v>2</v>
      </c>
      <c r="C2">
        <v>1</v>
      </c>
      <c r="D2">
        <v>33</v>
      </c>
      <c r="E2">
        <v>16</v>
      </c>
      <c r="F2">
        <f t="shared" ref="F2:F65" si="0">D2/I$2</f>
        <v>85.051546391752581</v>
      </c>
      <c r="G2">
        <f t="shared" ref="G2:G65" si="1">E2/I$2</f>
        <v>41.237113402061851</v>
      </c>
      <c r="H2">
        <f>G2/F2</f>
        <v>0.48484848484848475</v>
      </c>
      <c r="I2">
        <v>0.38800000000000001</v>
      </c>
      <c r="K2">
        <v>8</v>
      </c>
      <c r="L2">
        <v>2</v>
      </c>
      <c r="M2">
        <f>AVERAGE(D2:D5)</f>
        <v>34.75</v>
      </c>
      <c r="N2">
        <f>AVERAGE(E2:E5)</f>
        <v>15.75</v>
      </c>
      <c r="O2">
        <f>AVERAGE(F2:F5)</f>
        <v>89.5618556701031</v>
      </c>
      <c r="P2">
        <f>AVERAGE(G2:G5)</f>
        <v>40.592783505154635</v>
      </c>
      <c r="Q2">
        <f>O2/P2</f>
        <v>2.2063492063492069</v>
      </c>
    </row>
    <row r="3" spans="1:17" x14ac:dyDescent="0.25">
      <c r="A3">
        <v>8</v>
      </c>
      <c r="B3">
        <v>2</v>
      </c>
      <c r="C3">
        <v>2</v>
      </c>
      <c r="D3">
        <v>32</v>
      </c>
      <c r="E3">
        <v>15</v>
      </c>
      <c r="F3">
        <f t="shared" si="0"/>
        <v>82.474226804123703</v>
      </c>
      <c r="G3">
        <f t="shared" si="1"/>
        <v>38.659793814432987</v>
      </c>
      <c r="H3">
        <f t="shared" ref="H3:H66" si="2">G3/F3</f>
        <v>0.46875</v>
      </c>
      <c r="K3">
        <v>8</v>
      </c>
      <c r="L3">
        <v>3</v>
      </c>
      <c r="M3">
        <f>AVERAGE(D6:D9)</f>
        <v>45.5</v>
      </c>
      <c r="N3">
        <f>AVERAGE(E6:E9)</f>
        <v>19.75</v>
      </c>
      <c r="O3">
        <f>AVERAGE(F6:F9)</f>
        <v>117.26804123711341</v>
      </c>
      <c r="P3">
        <f>AVERAGE(G6:G9)</f>
        <v>50.902061855670098</v>
      </c>
      <c r="Q3">
        <f t="shared" ref="Q3:Q22" si="3">O3/P3</f>
        <v>2.3037974683544307</v>
      </c>
    </row>
    <row r="4" spans="1:17" x14ac:dyDescent="0.25">
      <c r="A4">
        <v>8</v>
      </c>
      <c r="B4">
        <v>2</v>
      </c>
      <c r="C4">
        <v>3</v>
      </c>
      <c r="D4">
        <v>35</v>
      </c>
      <c r="E4">
        <v>17</v>
      </c>
      <c r="F4">
        <f t="shared" si="0"/>
        <v>90.206185567010309</v>
      </c>
      <c r="G4">
        <f t="shared" si="1"/>
        <v>43.814432989690722</v>
      </c>
      <c r="H4">
        <f t="shared" si="2"/>
        <v>0.48571428571428571</v>
      </c>
      <c r="K4">
        <v>8</v>
      </c>
      <c r="L4">
        <v>5</v>
      </c>
      <c r="M4">
        <f>AVERAGE(D10:D13)</f>
        <v>35</v>
      </c>
      <c r="N4">
        <f t="shared" ref="N4:P4" si="4">AVERAGE(E10:E13)</f>
        <v>13.25</v>
      </c>
      <c r="O4">
        <f t="shared" si="4"/>
        <v>90.206185567010309</v>
      </c>
      <c r="P4">
        <f t="shared" si="4"/>
        <v>34.149484536082475</v>
      </c>
      <c r="Q4">
        <f t="shared" si="3"/>
        <v>2.641509433962264</v>
      </c>
    </row>
    <row r="5" spans="1:17" x14ac:dyDescent="0.25">
      <c r="A5">
        <v>8</v>
      </c>
      <c r="B5">
        <v>2</v>
      </c>
      <c r="C5">
        <v>4</v>
      </c>
      <c r="D5">
        <v>39</v>
      </c>
      <c r="E5">
        <v>15</v>
      </c>
      <c r="F5">
        <f t="shared" si="0"/>
        <v>100.51546391752576</v>
      </c>
      <c r="G5">
        <f t="shared" si="1"/>
        <v>38.659793814432987</v>
      </c>
      <c r="H5">
        <f t="shared" si="2"/>
        <v>0.38461538461538464</v>
      </c>
      <c r="K5">
        <v>8</v>
      </c>
      <c r="L5">
        <v>8</v>
      </c>
      <c r="M5">
        <f>AVERAGE(D14:D17)</f>
        <v>34.5</v>
      </c>
      <c r="N5">
        <f t="shared" ref="N5:P5" si="5">AVERAGE(E14:E17)</f>
        <v>16.5</v>
      </c>
      <c r="O5">
        <f t="shared" si="5"/>
        <v>88.917525773195877</v>
      </c>
      <c r="P5">
        <f t="shared" si="5"/>
        <v>42.525773195876283</v>
      </c>
      <c r="Q5">
        <f t="shared" si="3"/>
        <v>2.0909090909090913</v>
      </c>
    </row>
    <row r="6" spans="1:17" x14ac:dyDescent="0.25">
      <c r="A6">
        <v>8</v>
      </c>
      <c r="B6">
        <v>3</v>
      </c>
      <c r="C6">
        <v>1</v>
      </c>
      <c r="D6">
        <v>45</v>
      </c>
      <c r="E6">
        <v>20</v>
      </c>
      <c r="F6">
        <f t="shared" si="0"/>
        <v>115.97938144329896</v>
      </c>
      <c r="G6">
        <f t="shared" si="1"/>
        <v>51.546391752577321</v>
      </c>
      <c r="H6">
        <f t="shared" si="2"/>
        <v>0.44444444444444448</v>
      </c>
      <c r="K6">
        <v>8</v>
      </c>
      <c r="L6">
        <v>9</v>
      </c>
      <c r="M6">
        <f>AVERAGE(D18:D21)</f>
        <v>40.5</v>
      </c>
      <c r="N6">
        <f t="shared" ref="N6:P6" si="6">AVERAGE(E18:E21)</f>
        <v>18</v>
      </c>
      <c r="O6">
        <f t="shared" si="6"/>
        <v>104.38144329896907</v>
      </c>
      <c r="P6">
        <f t="shared" si="6"/>
        <v>46.391752577319586</v>
      </c>
      <c r="Q6">
        <f t="shared" si="3"/>
        <v>2.25</v>
      </c>
    </row>
    <row r="7" spans="1:17" x14ac:dyDescent="0.25">
      <c r="A7">
        <v>8</v>
      </c>
      <c r="B7">
        <v>3</v>
      </c>
      <c r="C7">
        <v>2</v>
      </c>
      <c r="D7">
        <v>47</v>
      </c>
      <c r="E7">
        <v>17</v>
      </c>
      <c r="F7">
        <f t="shared" si="0"/>
        <v>121.1340206185567</v>
      </c>
      <c r="G7">
        <f t="shared" si="1"/>
        <v>43.814432989690722</v>
      </c>
      <c r="H7">
        <f t="shared" si="2"/>
        <v>0.36170212765957449</v>
      </c>
      <c r="K7">
        <v>8</v>
      </c>
      <c r="L7">
        <v>10</v>
      </c>
      <c r="M7">
        <f>AVERAGE(D22:D25)</f>
        <v>38.75</v>
      </c>
      <c r="N7">
        <f t="shared" ref="N7:P7" si="7">AVERAGE(E22:E25)</f>
        <v>18.75</v>
      </c>
      <c r="O7">
        <f t="shared" si="7"/>
        <v>99.871134020618555</v>
      </c>
      <c r="P7">
        <f t="shared" si="7"/>
        <v>48.324742268041234</v>
      </c>
      <c r="Q7">
        <f t="shared" si="3"/>
        <v>2.0666666666666669</v>
      </c>
    </row>
    <row r="8" spans="1:17" x14ac:dyDescent="0.25">
      <c r="A8">
        <v>8</v>
      </c>
      <c r="B8">
        <v>3</v>
      </c>
      <c r="C8">
        <v>3</v>
      </c>
      <c r="D8">
        <v>46</v>
      </c>
      <c r="E8">
        <v>19</v>
      </c>
      <c r="F8">
        <f t="shared" si="0"/>
        <v>118.55670103092783</v>
      </c>
      <c r="G8">
        <f t="shared" si="1"/>
        <v>48.96907216494845</v>
      </c>
      <c r="H8">
        <f t="shared" si="2"/>
        <v>0.41304347826086957</v>
      </c>
      <c r="K8">
        <v>10</v>
      </c>
      <c r="L8">
        <v>1</v>
      </c>
      <c r="M8">
        <f>AVERAGE(D26:D29)</f>
        <v>33.25</v>
      </c>
      <c r="N8">
        <f t="shared" ref="N8:P8" si="8">AVERAGE(E26:E29)</f>
        <v>13.75</v>
      </c>
      <c r="O8">
        <f t="shared" si="8"/>
        <v>85.69587628865979</v>
      </c>
      <c r="P8">
        <f t="shared" si="8"/>
        <v>35.438144329896907</v>
      </c>
      <c r="Q8">
        <f t="shared" si="3"/>
        <v>2.418181818181818</v>
      </c>
    </row>
    <row r="9" spans="1:17" x14ac:dyDescent="0.25">
      <c r="A9">
        <v>8</v>
      </c>
      <c r="B9">
        <v>3</v>
      </c>
      <c r="C9">
        <v>4</v>
      </c>
      <c r="D9">
        <v>44</v>
      </c>
      <c r="E9">
        <v>23</v>
      </c>
      <c r="F9">
        <f t="shared" si="0"/>
        <v>113.4020618556701</v>
      </c>
      <c r="G9">
        <f t="shared" si="1"/>
        <v>59.278350515463913</v>
      </c>
      <c r="H9">
        <f t="shared" si="2"/>
        <v>0.52272727272727271</v>
      </c>
      <c r="K9">
        <v>10</v>
      </c>
      <c r="L9">
        <v>3</v>
      </c>
      <c r="M9">
        <f>AVERAGE(D30:D33)</f>
        <v>38.5</v>
      </c>
      <c r="N9">
        <f t="shared" ref="N9:P9" si="9">AVERAGE(E30:E33)</f>
        <v>17.75</v>
      </c>
      <c r="O9">
        <f t="shared" si="9"/>
        <v>99.226804123711347</v>
      </c>
      <c r="P9">
        <f t="shared" si="9"/>
        <v>45.74742268041237</v>
      </c>
      <c r="Q9">
        <f t="shared" si="3"/>
        <v>2.1690140845070425</v>
      </c>
    </row>
    <row r="10" spans="1:17" x14ac:dyDescent="0.25">
      <c r="A10">
        <v>8</v>
      </c>
      <c r="B10">
        <v>5</v>
      </c>
      <c r="C10">
        <v>1</v>
      </c>
      <c r="D10">
        <v>31</v>
      </c>
      <c r="E10">
        <v>14</v>
      </c>
      <c r="F10">
        <f t="shared" si="0"/>
        <v>79.896907216494839</v>
      </c>
      <c r="G10">
        <f t="shared" si="1"/>
        <v>36.082474226804123</v>
      </c>
      <c r="H10">
        <f t="shared" si="2"/>
        <v>0.45161290322580649</v>
      </c>
      <c r="K10">
        <v>10</v>
      </c>
      <c r="L10">
        <v>4</v>
      </c>
      <c r="M10">
        <f>AVERAGE(D34:D37)</f>
        <v>37.75</v>
      </c>
      <c r="N10">
        <f t="shared" ref="N10:P10" si="10">AVERAGE(E34:E37)</f>
        <v>19</v>
      </c>
      <c r="O10">
        <f t="shared" si="10"/>
        <v>97.293814432989691</v>
      </c>
      <c r="P10">
        <f t="shared" si="10"/>
        <v>48.969072164948457</v>
      </c>
      <c r="Q10">
        <f t="shared" si="3"/>
        <v>1.9868421052631577</v>
      </c>
    </row>
    <row r="11" spans="1:17" x14ac:dyDescent="0.25">
      <c r="A11">
        <v>8</v>
      </c>
      <c r="B11">
        <v>5</v>
      </c>
      <c r="C11">
        <v>2</v>
      </c>
      <c r="D11">
        <v>35</v>
      </c>
      <c r="E11">
        <v>12</v>
      </c>
      <c r="F11">
        <f t="shared" si="0"/>
        <v>90.206185567010309</v>
      </c>
      <c r="G11">
        <f t="shared" si="1"/>
        <v>30.927835051546392</v>
      </c>
      <c r="H11">
        <f t="shared" si="2"/>
        <v>0.34285714285714286</v>
      </c>
      <c r="K11">
        <v>10</v>
      </c>
      <c r="L11">
        <v>8</v>
      </c>
      <c r="M11">
        <f>AVERAGE(D38:D41)</f>
        <v>45.75</v>
      </c>
      <c r="N11">
        <f t="shared" ref="N11:P11" si="11">AVERAGE(E38:E41)</f>
        <v>15.5</v>
      </c>
      <c r="O11">
        <f t="shared" si="11"/>
        <v>117.91237113402062</v>
      </c>
      <c r="P11">
        <f t="shared" si="11"/>
        <v>39.948453608247419</v>
      </c>
      <c r="Q11">
        <f t="shared" si="3"/>
        <v>2.9516129032258065</v>
      </c>
    </row>
    <row r="12" spans="1:17" x14ac:dyDescent="0.25">
      <c r="A12">
        <v>8</v>
      </c>
      <c r="B12">
        <v>5</v>
      </c>
      <c r="C12">
        <v>3</v>
      </c>
      <c r="D12">
        <v>41</v>
      </c>
      <c r="E12">
        <v>13</v>
      </c>
      <c r="F12">
        <f t="shared" si="0"/>
        <v>105.67010309278351</v>
      </c>
      <c r="G12">
        <f t="shared" si="1"/>
        <v>33.505154639175259</v>
      </c>
      <c r="H12">
        <f t="shared" si="2"/>
        <v>0.31707317073170732</v>
      </c>
      <c r="K12">
        <v>10</v>
      </c>
      <c r="L12">
        <v>9</v>
      </c>
      <c r="M12">
        <f>AVERAGE(D42:D45)</f>
        <v>48</v>
      </c>
      <c r="N12">
        <f t="shared" ref="N12:P12" si="12">AVERAGE(E42:E45)</f>
        <v>17.75</v>
      </c>
      <c r="O12">
        <f t="shared" si="12"/>
        <v>123.71134020618555</v>
      </c>
      <c r="P12">
        <f t="shared" si="12"/>
        <v>45.74742268041237</v>
      </c>
      <c r="Q12">
        <f t="shared" si="3"/>
        <v>2.704225352112676</v>
      </c>
    </row>
    <row r="13" spans="1:17" x14ac:dyDescent="0.25">
      <c r="A13">
        <v>8</v>
      </c>
      <c r="B13">
        <v>5</v>
      </c>
      <c r="C13">
        <v>4</v>
      </c>
      <c r="D13">
        <v>33</v>
      </c>
      <c r="E13">
        <v>14</v>
      </c>
      <c r="F13">
        <f t="shared" si="0"/>
        <v>85.051546391752581</v>
      </c>
      <c r="G13">
        <f t="shared" si="1"/>
        <v>36.082474226804123</v>
      </c>
      <c r="H13">
        <f t="shared" si="2"/>
        <v>0.4242424242424242</v>
      </c>
      <c r="K13">
        <v>10</v>
      </c>
      <c r="L13">
        <v>10</v>
      </c>
      <c r="M13">
        <f>AVERAGE(D46:D49)</f>
        <v>34.25</v>
      </c>
      <c r="N13">
        <f t="shared" ref="N13:P13" si="13">AVERAGE(E46:E49)</f>
        <v>17.75</v>
      </c>
      <c r="O13">
        <f t="shared" si="13"/>
        <v>88.273195876288653</v>
      </c>
      <c r="P13">
        <f t="shared" si="13"/>
        <v>45.747422680412363</v>
      </c>
      <c r="Q13">
        <f t="shared" si="3"/>
        <v>1.9295774647887325</v>
      </c>
    </row>
    <row r="14" spans="1:17" x14ac:dyDescent="0.25">
      <c r="A14">
        <v>8</v>
      </c>
      <c r="B14">
        <v>8</v>
      </c>
      <c r="C14">
        <v>1</v>
      </c>
      <c r="D14">
        <v>29</v>
      </c>
      <c r="E14">
        <v>18</v>
      </c>
      <c r="F14">
        <f t="shared" si="0"/>
        <v>74.742268041237111</v>
      </c>
      <c r="G14">
        <f t="shared" si="1"/>
        <v>46.391752577319586</v>
      </c>
      <c r="H14">
        <f t="shared" si="2"/>
        <v>0.62068965517241381</v>
      </c>
      <c r="K14">
        <v>14</v>
      </c>
      <c r="L14">
        <v>2</v>
      </c>
      <c r="M14">
        <f>AVERAGE(D50:D53)</f>
        <v>29</v>
      </c>
      <c r="N14">
        <f t="shared" ref="N14:P14" si="14">AVERAGE(E50:E53)</f>
        <v>17.5</v>
      </c>
      <c r="O14">
        <f t="shared" si="14"/>
        <v>74.742268041237111</v>
      </c>
      <c r="P14">
        <f t="shared" si="14"/>
        <v>45.103092783505147</v>
      </c>
      <c r="Q14">
        <f t="shared" si="3"/>
        <v>1.6571428571428573</v>
      </c>
    </row>
    <row r="15" spans="1:17" x14ac:dyDescent="0.25">
      <c r="A15">
        <v>8</v>
      </c>
      <c r="B15">
        <v>8</v>
      </c>
      <c r="C15">
        <v>2</v>
      </c>
      <c r="D15">
        <v>38</v>
      </c>
      <c r="E15">
        <v>15</v>
      </c>
      <c r="F15">
        <f t="shared" si="0"/>
        <v>97.9381443298969</v>
      </c>
      <c r="G15">
        <f t="shared" si="1"/>
        <v>38.659793814432987</v>
      </c>
      <c r="H15">
        <f t="shared" si="2"/>
        <v>0.39473684210526316</v>
      </c>
      <c r="K15">
        <v>14</v>
      </c>
      <c r="L15">
        <v>3</v>
      </c>
      <c r="M15">
        <f>AVERAGE(D54:D57)</f>
        <v>33.25</v>
      </c>
      <c r="N15">
        <f t="shared" ref="N15:P15" si="15">AVERAGE(E54:E57)</f>
        <v>12</v>
      </c>
      <c r="O15">
        <f t="shared" si="15"/>
        <v>85.695876288659775</v>
      </c>
      <c r="P15">
        <f t="shared" si="15"/>
        <v>30.927835051546396</v>
      </c>
      <c r="Q15">
        <f t="shared" si="3"/>
        <v>2.7708333333333326</v>
      </c>
    </row>
    <row r="16" spans="1:17" x14ac:dyDescent="0.25">
      <c r="A16">
        <v>8</v>
      </c>
      <c r="B16">
        <v>8</v>
      </c>
      <c r="C16">
        <v>3</v>
      </c>
      <c r="D16">
        <v>36</v>
      </c>
      <c r="E16">
        <v>19</v>
      </c>
      <c r="F16">
        <f t="shared" si="0"/>
        <v>92.783505154639172</v>
      </c>
      <c r="G16">
        <f t="shared" si="1"/>
        <v>48.96907216494845</v>
      </c>
      <c r="H16">
        <f t="shared" si="2"/>
        <v>0.52777777777777779</v>
      </c>
      <c r="K16">
        <v>14</v>
      </c>
      <c r="L16">
        <v>4</v>
      </c>
      <c r="M16">
        <f>AVERAGE(D58:D61)</f>
        <v>42</v>
      </c>
      <c r="N16">
        <f t="shared" ref="N16:P16" si="16">AVERAGE(E58:E61)</f>
        <v>20.5</v>
      </c>
      <c r="O16">
        <f t="shared" si="16"/>
        <v>108.24742268041237</v>
      </c>
      <c r="P16">
        <f t="shared" si="16"/>
        <v>52.835051546391753</v>
      </c>
      <c r="Q16">
        <f t="shared" si="3"/>
        <v>2.0487804878048781</v>
      </c>
    </row>
    <row r="17" spans="1:17" x14ac:dyDescent="0.25">
      <c r="A17">
        <v>8</v>
      </c>
      <c r="B17">
        <v>8</v>
      </c>
      <c r="C17">
        <v>4</v>
      </c>
      <c r="D17">
        <v>35</v>
      </c>
      <c r="E17">
        <v>14</v>
      </c>
      <c r="F17">
        <f t="shared" si="0"/>
        <v>90.206185567010309</v>
      </c>
      <c r="G17">
        <f t="shared" si="1"/>
        <v>36.082474226804123</v>
      </c>
      <c r="H17">
        <f t="shared" si="2"/>
        <v>0.4</v>
      </c>
      <c r="K17">
        <v>14</v>
      </c>
      <c r="L17">
        <v>5</v>
      </c>
      <c r="M17">
        <f>AVERAGE(D62:D65)</f>
        <v>35.75</v>
      </c>
      <c r="N17">
        <f t="shared" ref="N17:P17" si="17">AVERAGE(E62:E65)</f>
        <v>16.5</v>
      </c>
      <c r="O17">
        <f t="shared" si="17"/>
        <v>92.139175257731964</v>
      </c>
      <c r="P17">
        <f t="shared" si="17"/>
        <v>42.525773195876283</v>
      </c>
      <c r="Q17">
        <f t="shared" si="3"/>
        <v>2.166666666666667</v>
      </c>
    </row>
    <row r="18" spans="1:17" x14ac:dyDescent="0.25">
      <c r="A18">
        <v>8</v>
      </c>
      <c r="B18">
        <v>9</v>
      </c>
      <c r="C18">
        <v>1</v>
      </c>
      <c r="D18">
        <v>45</v>
      </c>
      <c r="E18">
        <v>22</v>
      </c>
      <c r="F18">
        <f t="shared" si="0"/>
        <v>115.97938144329896</v>
      </c>
      <c r="G18">
        <f t="shared" si="1"/>
        <v>56.701030927835049</v>
      </c>
      <c r="H18">
        <f t="shared" si="2"/>
        <v>0.48888888888888887</v>
      </c>
      <c r="K18">
        <v>14</v>
      </c>
      <c r="L18">
        <v>8</v>
      </c>
      <c r="M18">
        <f>AVERAGE(D66:D69)</f>
        <v>36.5</v>
      </c>
      <c r="N18">
        <f t="shared" ref="N18:P18" si="18">AVERAGE(E66:E69)</f>
        <v>17.25</v>
      </c>
      <c r="O18">
        <f t="shared" si="18"/>
        <v>94.072164948453604</v>
      </c>
      <c r="P18">
        <f t="shared" si="18"/>
        <v>44.458762886597938</v>
      </c>
      <c r="Q18">
        <f t="shared" si="3"/>
        <v>2.1159420289855073</v>
      </c>
    </row>
    <row r="19" spans="1:17" x14ac:dyDescent="0.25">
      <c r="A19">
        <v>8</v>
      </c>
      <c r="B19">
        <v>9</v>
      </c>
      <c r="C19">
        <v>2</v>
      </c>
      <c r="D19">
        <v>39</v>
      </c>
      <c r="E19">
        <v>16</v>
      </c>
      <c r="F19">
        <f t="shared" si="0"/>
        <v>100.51546391752576</v>
      </c>
      <c r="G19">
        <f t="shared" si="1"/>
        <v>41.237113402061851</v>
      </c>
      <c r="H19">
        <f t="shared" si="2"/>
        <v>0.41025641025641024</v>
      </c>
      <c r="K19" t="s">
        <v>8</v>
      </c>
      <c r="L19">
        <v>2</v>
      </c>
      <c r="M19">
        <f>AVERAGE(D70:D73)</f>
        <v>43.5</v>
      </c>
      <c r="N19">
        <f t="shared" ref="N19:P19" si="19">AVERAGE(E70:E73)</f>
        <v>17.75</v>
      </c>
      <c r="O19">
        <f t="shared" si="19"/>
        <v>112.11340206185567</v>
      </c>
      <c r="P19">
        <f t="shared" si="19"/>
        <v>45.74742268041237</v>
      </c>
      <c r="Q19">
        <f t="shared" si="3"/>
        <v>2.4507042253521125</v>
      </c>
    </row>
    <row r="20" spans="1:17" x14ac:dyDescent="0.25">
      <c r="A20">
        <v>8</v>
      </c>
      <c r="B20">
        <v>9</v>
      </c>
      <c r="C20">
        <v>3</v>
      </c>
      <c r="D20">
        <v>37</v>
      </c>
      <c r="E20">
        <v>17</v>
      </c>
      <c r="F20">
        <f t="shared" si="0"/>
        <v>95.360824742268036</v>
      </c>
      <c r="G20">
        <f t="shared" si="1"/>
        <v>43.814432989690722</v>
      </c>
      <c r="H20">
        <f t="shared" si="2"/>
        <v>0.45945945945945948</v>
      </c>
      <c r="K20" t="s">
        <v>8</v>
      </c>
      <c r="L20">
        <v>3</v>
      </c>
      <c r="M20">
        <f>AVERAGE(D74:D77)</f>
        <v>29</v>
      </c>
      <c r="N20">
        <f t="shared" ref="N20:P20" si="20">AVERAGE(E74:E77)</f>
        <v>14.25</v>
      </c>
      <c r="O20">
        <f t="shared" si="20"/>
        <v>74.742268041237111</v>
      </c>
      <c r="P20">
        <f t="shared" si="20"/>
        <v>36.726804123711339</v>
      </c>
      <c r="Q20">
        <f t="shared" si="3"/>
        <v>2.0350877192982457</v>
      </c>
    </row>
    <row r="21" spans="1:17" x14ac:dyDescent="0.25">
      <c r="A21">
        <v>8</v>
      </c>
      <c r="B21">
        <v>9</v>
      </c>
      <c r="C21">
        <v>4</v>
      </c>
      <c r="D21">
        <v>41</v>
      </c>
      <c r="E21">
        <v>17</v>
      </c>
      <c r="F21">
        <f t="shared" si="0"/>
        <v>105.67010309278351</v>
      </c>
      <c r="G21">
        <f t="shared" si="1"/>
        <v>43.814432989690722</v>
      </c>
      <c r="H21">
        <f t="shared" si="2"/>
        <v>0.41463414634146339</v>
      </c>
      <c r="K21" t="s">
        <v>8</v>
      </c>
      <c r="L21">
        <v>4</v>
      </c>
      <c r="M21">
        <f>AVERAGE(D78:D81)</f>
        <v>34.5</v>
      </c>
      <c r="N21">
        <f t="shared" ref="N21:P21" si="21">AVERAGE(E78:E81)</f>
        <v>14.5</v>
      </c>
      <c r="O21">
        <f t="shared" si="21"/>
        <v>88.917525773195877</v>
      </c>
      <c r="P21">
        <f t="shared" si="21"/>
        <v>37.371134020618555</v>
      </c>
      <c r="Q21">
        <f t="shared" si="3"/>
        <v>2.3793103448275863</v>
      </c>
    </row>
    <row r="22" spans="1:17" x14ac:dyDescent="0.25">
      <c r="A22">
        <v>8</v>
      </c>
      <c r="B22">
        <v>10</v>
      </c>
      <c r="C22">
        <v>1</v>
      </c>
      <c r="D22">
        <v>41</v>
      </c>
      <c r="E22">
        <v>20</v>
      </c>
      <c r="F22">
        <f t="shared" si="0"/>
        <v>105.67010309278351</v>
      </c>
      <c r="G22">
        <f t="shared" si="1"/>
        <v>51.546391752577321</v>
      </c>
      <c r="H22">
        <f t="shared" si="2"/>
        <v>0.48780487804878048</v>
      </c>
      <c r="K22" t="s">
        <v>8</v>
      </c>
      <c r="L22">
        <v>6</v>
      </c>
      <c r="M22">
        <f>AVERAGE(D82:D85)</f>
        <v>39.25</v>
      </c>
      <c r="N22">
        <f t="shared" ref="N22:P22" si="22">AVERAGE(E82:E85)</f>
        <v>16.5</v>
      </c>
      <c r="O22">
        <f t="shared" si="22"/>
        <v>101.15979381443299</v>
      </c>
      <c r="P22">
        <f t="shared" si="22"/>
        <v>42.525773195876283</v>
      </c>
      <c r="Q22">
        <f t="shared" si="3"/>
        <v>2.3787878787878789</v>
      </c>
    </row>
    <row r="23" spans="1:17" x14ac:dyDescent="0.25">
      <c r="A23">
        <v>8</v>
      </c>
      <c r="B23">
        <v>10</v>
      </c>
      <c r="C23">
        <v>2</v>
      </c>
      <c r="D23">
        <v>41</v>
      </c>
      <c r="E23">
        <v>19</v>
      </c>
      <c r="F23">
        <f t="shared" si="0"/>
        <v>105.67010309278351</v>
      </c>
      <c r="G23">
        <f t="shared" si="1"/>
        <v>48.96907216494845</v>
      </c>
      <c r="H23">
        <f t="shared" si="2"/>
        <v>0.46341463414634143</v>
      </c>
    </row>
    <row r="24" spans="1:17" x14ac:dyDescent="0.25">
      <c r="A24">
        <v>8</v>
      </c>
      <c r="B24">
        <v>10</v>
      </c>
      <c r="C24">
        <v>3</v>
      </c>
      <c r="D24">
        <v>37</v>
      </c>
      <c r="E24">
        <v>17</v>
      </c>
      <c r="F24">
        <f t="shared" si="0"/>
        <v>95.360824742268036</v>
      </c>
      <c r="G24">
        <f t="shared" si="1"/>
        <v>43.814432989690722</v>
      </c>
      <c r="H24">
        <f t="shared" si="2"/>
        <v>0.45945945945945948</v>
      </c>
    </row>
    <row r="25" spans="1:17" x14ac:dyDescent="0.25">
      <c r="A25">
        <v>8</v>
      </c>
      <c r="B25">
        <v>10</v>
      </c>
      <c r="C25">
        <v>4</v>
      </c>
      <c r="D25">
        <v>36</v>
      </c>
      <c r="E25">
        <v>19</v>
      </c>
      <c r="F25">
        <f t="shared" si="0"/>
        <v>92.783505154639172</v>
      </c>
      <c r="G25">
        <f t="shared" si="1"/>
        <v>48.96907216494845</v>
      </c>
      <c r="H25">
        <f t="shared" si="2"/>
        <v>0.52777777777777779</v>
      </c>
    </row>
    <row r="26" spans="1:17" x14ac:dyDescent="0.25">
      <c r="A26">
        <v>10</v>
      </c>
      <c r="B26">
        <v>1</v>
      </c>
      <c r="C26">
        <v>1</v>
      </c>
      <c r="D26">
        <v>32</v>
      </c>
      <c r="E26">
        <v>12</v>
      </c>
      <c r="F26">
        <f t="shared" si="0"/>
        <v>82.474226804123703</v>
      </c>
      <c r="G26">
        <f t="shared" si="1"/>
        <v>30.927835051546392</v>
      </c>
      <c r="H26">
        <f t="shared" si="2"/>
        <v>0.37500000000000006</v>
      </c>
    </row>
    <row r="27" spans="1:17" x14ac:dyDescent="0.25">
      <c r="A27">
        <v>10</v>
      </c>
      <c r="B27">
        <v>1</v>
      </c>
      <c r="C27">
        <v>2</v>
      </c>
      <c r="D27">
        <v>34</v>
      </c>
      <c r="E27">
        <v>15</v>
      </c>
      <c r="F27">
        <f t="shared" si="0"/>
        <v>87.628865979381445</v>
      </c>
      <c r="G27">
        <f t="shared" si="1"/>
        <v>38.659793814432987</v>
      </c>
      <c r="H27">
        <f t="shared" si="2"/>
        <v>0.44117647058823528</v>
      </c>
    </row>
    <row r="28" spans="1:17" x14ac:dyDescent="0.25">
      <c r="A28">
        <v>10</v>
      </c>
      <c r="B28">
        <v>1</v>
      </c>
      <c r="C28">
        <v>3</v>
      </c>
      <c r="D28">
        <v>34</v>
      </c>
      <c r="E28">
        <v>13</v>
      </c>
      <c r="F28">
        <f t="shared" si="0"/>
        <v>87.628865979381445</v>
      </c>
      <c r="G28">
        <f t="shared" si="1"/>
        <v>33.505154639175259</v>
      </c>
      <c r="H28">
        <f t="shared" si="2"/>
        <v>0.38235294117647062</v>
      </c>
    </row>
    <row r="29" spans="1:17" x14ac:dyDescent="0.25">
      <c r="A29">
        <v>10</v>
      </c>
      <c r="B29">
        <v>1</v>
      </c>
      <c r="C29">
        <v>4</v>
      </c>
      <c r="D29">
        <v>33</v>
      </c>
      <c r="E29">
        <v>15</v>
      </c>
      <c r="F29">
        <f t="shared" si="0"/>
        <v>85.051546391752581</v>
      </c>
      <c r="G29">
        <f t="shared" si="1"/>
        <v>38.659793814432987</v>
      </c>
      <c r="H29">
        <f t="shared" si="2"/>
        <v>0.45454545454545447</v>
      </c>
    </row>
    <row r="30" spans="1:17" x14ac:dyDescent="0.25">
      <c r="A30">
        <v>10</v>
      </c>
      <c r="B30">
        <v>3</v>
      </c>
      <c r="C30">
        <v>1</v>
      </c>
      <c r="D30">
        <v>37</v>
      </c>
      <c r="E30">
        <v>17</v>
      </c>
      <c r="F30">
        <f t="shared" si="0"/>
        <v>95.360824742268036</v>
      </c>
      <c r="G30">
        <f t="shared" si="1"/>
        <v>43.814432989690722</v>
      </c>
      <c r="H30">
        <f t="shared" si="2"/>
        <v>0.45945945945945948</v>
      </c>
    </row>
    <row r="31" spans="1:17" x14ac:dyDescent="0.25">
      <c r="A31">
        <v>10</v>
      </c>
      <c r="B31">
        <v>3</v>
      </c>
      <c r="C31">
        <v>2</v>
      </c>
      <c r="D31">
        <v>41</v>
      </c>
      <c r="E31">
        <v>16</v>
      </c>
      <c r="F31">
        <f t="shared" si="0"/>
        <v>105.67010309278351</v>
      </c>
      <c r="G31">
        <f t="shared" si="1"/>
        <v>41.237113402061851</v>
      </c>
      <c r="H31">
        <f t="shared" si="2"/>
        <v>0.39024390243902435</v>
      </c>
    </row>
    <row r="32" spans="1:17" x14ac:dyDescent="0.25">
      <c r="A32">
        <v>10</v>
      </c>
      <c r="B32">
        <v>3</v>
      </c>
      <c r="C32">
        <v>3</v>
      </c>
      <c r="D32">
        <v>35</v>
      </c>
      <c r="E32">
        <v>21</v>
      </c>
      <c r="F32">
        <f t="shared" si="0"/>
        <v>90.206185567010309</v>
      </c>
      <c r="G32">
        <f t="shared" si="1"/>
        <v>54.123711340206185</v>
      </c>
      <c r="H32">
        <f t="shared" si="2"/>
        <v>0.6</v>
      </c>
    </row>
    <row r="33" spans="1:8" x14ac:dyDescent="0.25">
      <c r="A33">
        <v>10</v>
      </c>
      <c r="B33">
        <v>3</v>
      </c>
      <c r="C33">
        <v>4</v>
      </c>
      <c r="D33">
        <v>41</v>
      </c>
      <c r="E33">
        <v>17</v>
      </c>
      <c r="F33">
        <f t="shared" si="0"/>
        <v>105.67010309278351</v>
      </c>
      <c r="G33">
        <f t="shared" si="1"/>
        <v>43.814432989690722</v>
      </c>
      <c r="H33">
        <f t="shared" si="2"/>
        <v>0.41463414634146339</v>
      </c>
    </row>
    <row r="34" spans="1:8" x14ac:dyDescent="0.25">
      <c r="A34">
        <v>10</v>
      </c>
      <c r="B34">
        <v>4</v>
      </c>
      <c r="C34">
        <v>1</v>
      </c>
      <c r="D34">
        <v>34</v>
      </c>
      <c r="E34">
        <v>17</v>
      </c>
      <c r="F34">
        <f t="shared" si="0"/>
        <v>87.628865979381445</v>
      </c>
      <c r="G34">
        <f t="shared" si="1"/>
        <v>43.814432989690722</v>
      </c>
      <c r="H34">
        <f t="shared" si="2"/>
        <v>0.5</v>
      </c>
    </row>
    <row r="35" spans="1:8" x14ac:dyDescent="0.25">
      <c r="A35">
        <v>10</v>
      </c>
      <c r="B35">
        <v>4</v>
      </c>
      <c r="C35">
        <v>2</v>
      </c>
      <c r="D35">
        <v>38</v>
      </c>
      <c r="E35">
        <v>19</v>
      </c>
      <c r="F35">
        <f t="shared" si="0"/>
        <v>97.9381443298969</v>
      </c>
      <c r="G35">
        <f t="shared" si="1"/>
        <v>48.96907216494845</v>
      </c>
      <c r="H35">
        <f t="shared" si="2"/>
        <v>0.5</v>
      </c>
    </row>
    <row r="36" spans="1:8" x14ac:dyDescent="0.25">
      <c r="A36">
        <v>10</v>
      </c>
      <c r="B36">
        <v>4</v>
      </c>
      <c r="C36">
        <v>3</v>
      </c>
      <c r="D36">
        <v>34</v>
      </c>
      <c r="E36">
        <v>19</v>
      </c>
      <c r="F36">
        <f t="shared" si="0"/>
        <v>87.628865979381445</v>
      </c>
      <c r="G36">
        <f t="shared" si="1"/>
        <v>48.96907216494845</v>
      </c>
      <c r="H36">
        <f t="shared" si="2"/>
        <v>0.55882352941176461</v>
      </c>
    </row>
    <row r="37" spans="1:8" x14ac:dyDescent="0.25">
      <c r="A37">
        <v>10</v>
      </c>
      <c r="B37">
        <v>4</v>
      </c>
      <c r="C37">
        <v>4</v>
      </c>
      <c r="D37">
        <v>45</v>
      </c>
      <c r="E37">
        <v>21</v>
      </c>
      <c r="F37">
        <f t="shared" si="0"/>
        <v>115.97938144329896</v>
      </c>
      <c r="G37">
        <f t="shared" si="1"/>
        <v>54.123711340206185</v>
      </c>
      <c r="H37">
        <f t="shared" si="2"/>
        <v>0.46666666666666667</v>
      </c>
    </row>
    <row r="38" spans="1:8" x14ac:dyDescent="0.25">
      <c r="A38">
        <v>10</v>
      </c>
      <c r="B38">
        <v>8</v>
      </c>
      <c r="C38">
        <v>1</v>
      </c>
      <c r="D38">
        <v>46</v>
      </c>
      <c r="E38">
        <v>18</v>
      </c>
      <c r="F38">
        <f t="shared" si="0"/>
        <v>118.55670103092783</v>
      </c>
      <c r="G38">
        <f t="shared" si="1"/>
        <v>46.391752577319586</v>
      </c>
      <c r="H38">
        <f t="shared" si="2"/>
        <v>0.39130434782608697</v>
      </c>
    </row>
    <row r="39" spans="1:8" x14ac:dyDescent="0.25">
      <c r="A39">
        <v>10</v>
      </c>
      <c r="B39">
        <v>8</v>
      </c>
      <c r="C39">
        <v>2</v>
      </c>
      <c r="D39">
        <v>49</v>
      </c>
      <c r="E39">
        <v>14</v>
      </c>
      <c r="F39">
        <f t="shared" si="0"/>
        <v>126.28865979381443</v>
      </c>
      <c r="G39">
        <f t="shared" si="1"/>
        <v>36.082474226804123</v>
      </c>
      <c r="H39">
        <f t="shared" si="2"/>
        <v>0.2857142857142857</v>
      </c>
    </row>
    <row r="40" spans="1:8" x14ac:dyDescent="0.25">
      <c r="A40">
        <v>10</v>
      </c>
      <c r="B40">
        <v>8</v>
      </c>
      <c r="C40">
        <v>3</v>
      </c>
      <c r="D40">
        <v>41</v>
      </c>
      <c r="E40">
        <v>17</v>
      </c>
      <c r="F40">
        <f t="shared" si="0"/>
        <v>105.67010309278351</v>
      </c>
      <c r="G40">
        <f t="shared" si="1"/>
        <v>43.814432989690722</v>
      </c>
      <c r="H40">
        <f t="shared" si="2"/>
        <v>0.41463414634146339</v>
      </c>
    </row>
    <row r="41" spans="1:8" x14ac:dyDescent="0.25">
      <c r="A41">
        <v>10</v>
      </c>
      <c r="B41">
        <v>8</v>
      </c>
      <c r="C41">
        <v>4</v>
      </c>
      <c r="D41">
        <v>47</v>
      </c>
      <c r="E41">
        <v>13</v>
      </c>
      <c r="F41">
        <f t="shared" si="0"/>
        <v>121.1340206185567</v>
      </c>
      <c r="G41">
        <f t="shared" si="1"/>
        <v>33.505154639175259</v>
      </c>
      <c r="H41">
        <f t="shared" si="2"/>
        <v>0.27659574468085107</v>
      </c>
    </row>
    <row r="42" spans="1:8" x14ac:dyDescent="0.25">
      <c r="A42">
        <v>10</v>
      </c>
      <c r="B42">
        <v>9</v>
      </c>
      <c r="C42">
        <v>1</v>
      </c>
      <c r="D42">
        <v>51</v>
      </c>
      <c r="E42">
        <v>18</v>
      </c>
      <c r="F42">
        <f t="shared" si="0"/>
        <v>131.44329896907217</v>
      </c>
      <c r="G42">
        <f t="shared" si="1"/>
        <v>46.391752577319586</v>
      </c>
      <c r="H42">
        <f t="shared" si="2"/>
        <v>0.3529411764705882</v>
      </c>
    </row>
    <row r="43" spans="1:8" x14ac:dyDescent="0.25">
      <c r="A43">
        <v>10</v>
      </c>
      <c r="B43">
        <v>9</v>
      </c>
      <c r="C43">
        <v>2</v>
      </c>
      <c r="D43">
        <v>53</v>
      </c>
      <c r="E43">
        <v>17</v>
      </c>
      <c r="F43">
        <f t="shared" si="0"/>
        <v>136.5979381443299</v>
      </c>
      <c r="G43">
        <f t="shared" si="1"/>
        <v>43.814432989690722</v>
      </c>
      <c r="H43">
        <f t="shared" si="2"/>
        <v>0.32075471698113206</v>
      </c>
    </row>
    <row r="44" spans="1:8" x14ac:dyDescent="0.25">
      <c r="A44">
        <v>10</v>
      </c>
      <c r="B44">
        <v>9</v>
      </c>
      <c r="C44">
        <v>3</v>
      </c>
      <c r="D44">
        <v>46</v>
      </c>
      <c r="E44">
        <v>17</v>
      </c>
      <c r="F44">
        <f t="shared" si="0"/>
        <v>118.55670103092783</v>
      </c>
      <c r="G44">
        <f t="shared" si="1"/>
        <v>43.814432989690722</v>
      </c>
      <c r="H44">
        <f t="shared" si="2"/>
        <v>0.36956521739130438</v>
      </c>
    </row>
    <row r="45" spans="1:8" x14ac:dyDescent="0.25">
      <c r="A45">
        <v>10</v>
      </c>
      <c r="B45">
        <v>9</v>
      </c>
      <c r="C45">
        <v>4</v>
      </c>
      <c r="D45">
        <v>42</v>
      </c>
      <c r="E45">
        <v>19</v>
      </c>
      <c r="F45">
        <f t="shared" si="0"/>
        <v>108.24742268041237</v>
      </c>
      <c r="G45">
        <f t="shared" si="1"/>
        <v>48.96907216494845</v>
      </c>
      <c r="H45">
        <f t="shared" si="2"/>
        <v>0.45238095238095233</v>
      </c>
    </row>
    <row r="46" spans="1:8" x14ac:dyDescent="0.25">
      <c r="A46">
        <v>10</v>
      </c>
      <c r="B46">
        <v>10</v>
      </c>
      <c r="C46">
        <v>1</v>
      </c>
      <c r="D46">
        <v>34</v>
      </c>
      <c r="E46">
        <v>18</v>
      </c>
      <c r="F46">
        <f t="shared" si="0"/>
        <v>87.628865979381445</v>
      </c>
      <c r="G46">
        <f t="shared" si="1"/>
        <v>46.391752577319586</v>
      </c>
      <c r="H46">
        <f t="shared" si="2"/>
        <v>0.52941176470588236</v>
      </c>
    </row>
    <row r="47" spans="1:8" x14ac:dyDescent="0.25">
      <c r="A47">
        <v>10</v>
      </c>
      <c r="B47">
        <v>10</v>
      </c>
      <c r="C47">
        <v>2</v>
      </c>
      <c r="D47">
        <v>32</v>
      </c>
      <c r="E47">
        <v>19</v>
      </c>
      <c r="F47">
        <f t="shared" si="0"/>
        <v>82.474226804123703</v>
      </c>
      <c r="G47">
        <f t="shared" si="1"/>
        <v>48.96907216494845</v>
      </c>
      <c r="H47">
        <f t="shared" si="2"/>
        <v>0.59375</v>
      </c>
    </row>
    <row r="48" spans="1:8" x14ac:dyDescent="0.25">
      <c r="A48">
        <v>10</v>
      </c>
      <c r="B48">
        <v>10</v>
      </c>
      <c r="C48">
        <v>3</v>
      </c>
      <c r="D48">
        <v>33</v>
      </c>
      <c r="E48">
        <v>16</v>
      </c>
      <c r="F48">
        <f t="shared" si="0"/>
        <v>85.051546391752581</v>
      </c>
      <c r="G48">
        <f t="shared" si="1"/>
        <v>41.237113402061851</v>
      </c>
      <c r="H48">
        <f t="shared" si="2"/>
        <v>0.48484848484848475</v>
      </c>
    </row>
    <row r="49" spans="1:8" x14ac:dyDescent="0.25">
      <c r="A49">
        <v>10</v>
      </c>
      <c r="B49">
        <v>10</v>
      </c>
      <c r="C49">
        <v>4</v>
      </c>
      <c r="D49">
        <v>38</v>
      </c>
      <c r="E49">
        <v>18</v>
      </c>
      <c r="F49">
        <f t="shared" si="0"/>
        <v>97.9381443298969</v>
      </c>
      <c r="G49">
        <f t="shared" si="1"/>
        <v>46.391752577319586</v>
      </c>
      <c r="H49">
        <f t="shared" si="2"/>
        <v>0.47368421052631582</v>
      </c>
    </row>
    <row r="50" spans="1:8" x14ac:dyDescent="0.25">
      <c r="A50">
        <v>14</v>
      </c>
      <c r="B50">
        <v>2</v>
      </c>
      <c r="C50">
        <v>1</v>
      </c>
      <c r="D50">
        <v>31</v>
      </c>
      <c r="E50">
        <v>15</v>
      </c>
      <c r="F50">
        <f t="shared" si="0"/>
        <v>79.896907216494839</v>
      </c>
      <c r="G50">
        <f t="shared" si="1"/>
        <v>38.659793814432987</v>
      </c>
      <c r="H50">
        <f t="shared" si="2"/>
        <v>0.4838709677419355</v>
      </c>
    </row>
    <row r="51" spans="1:8" x14ac:dyDescent="0.25">
      <c r="A51">
        <v>14</v>
      </c>
      <c r="B51">
        <v>2</v>
      </c>
      <c r="C51">
        <v>2</v>
      </c>
      <c r="D51">
        <v>23</v>
      </c>
      <c r="E51">
        <v>16</v>
      </c>
      <c r="F51">
        <f t="shared" si="0"/>
        <v>59.278350515463913</v>
      </c>
      <c r="G51">
        <f t="shared" si="1"/>
        <v>41.237113402061851</v>
      </c>
      <c r="H51">
        <f t="shared" si="2"/>
        <v>0.69565217391304346</v>
      </c>
    </row>
    <row r="52" spans="1:8" x14ac:dyDescent="0.25">
      <c r="A52">
        <v>14</v>
      </c>
      <c r="B52">
        <v>2</v>
      </c>
      <c r="C52">
        <v>3</v>
      </c>
      <c r="D52">
        <v>26</v>
      </c>
      <c r="E52">
        <v>20</v>
      </c>
      <c r="F52">
        <f t="shared" si="0"/>
        <v>67.010309278350519</v>
      </c>
      <c r="G52">
        <f t="shared" si="1"/>
        <v>51.546391752577321</v>
      </c>
      <c r="H52">
        <f t="shared" si="2"/>
        <v>0.76923076923076916</v>
      </c>
    </row>
    <row r="53" spans="1:8" x14ac:dyDescent="0.25">
      <c r="A53">
        <v>14</v>
      </c>
      <c r="B53">
        <v>2</v>
      </c>
      <c r="C53">
        <v>4</v>
      </c>
      <c r="D53">
        <v>36</v>
      </c>
      <c r="E53">
        <v>19</v>
      </c>
      <c r="F53">
        <f t="shared" si="0"/>
        <v>92.783505154639172</v>
      </c>
      <c r="G53">
        <f t="shared" si="1"/>
        <v>48.96907216494845</v>
      </c>
      <c r="H53">
        <f t="shared" si="2"/>
        <v>0.52777777777777779</v>
      </c>
    </row>
    <row r="54" spans="1:8" x14ac:dyDescent="0.25">
      <c r="A54">
        <v>14</v>
      </c>
      <c r="B54">
        <v>3</v>
      </c>
      <c r="C54">
        <v>1</v>
      </c>
      <c r="D54">
        <v>36</v>
      </c>
      <c r="E54">
        <v>14</v>
      </c>
      <c r="F54">
        <f t="shared" si="0"/>
        <v>92.783505154639172</v>
      </c>
      <c r="G54">
        <f t="shared" si="1"/>
        <v>36.082474226804123</v>
      </c>
      <c r="H54">
        <f t="shared" si="2"/>
        <v>0.3888888888888889</v>
      </c>
    </row>
    <row r="55" spans="1:8" x14ac:dyDescent="0.25">
      <c r="A55">
        <v>14</v>
      </c>
      <c r="B55">
        <v>3</v>
      </c>
      <c r="C55">
        <v>2</v>
      </c>
      <c r="D55">
        <v>36</v>
      </c>
      <c r="E55">
        <v>12</v>
      </c>
      <c r="F55">
        <f t="shared" si="0"/>
        <v>92.783505154639172</v>
      </c>
      <c r="G55">
        <f t="shared" si="1"/>
        <v>30.927835051546392</v>
      </c>
      <c r="H55">
        <f t="shared" si="2"/>
        <v>0.33333333333333337</v>
      </c>
    </row>
    <row r="56" spans="1:8" x14ac:dyDescent="0.25">
      <c r="A56">
        <v>14</v>
      </c>
      <c r="B56">
        <v>3</v>
      </c>
      <c r="C56">
        <v>3</v>
      </c>
      <c r="D56">
        <v>30</v>
      </c>
      <c r="E56">
        <v>10</v>
      </c>
      <c r="F56">
        <f t="shared" si="0"/>
        <v>77.319587628865975</v>
      </c>
      <c r="G56">
        <f t="shared" si="1"/>
        <v>25.773195876288661</v>
      </c>
      <c r="H56">
        <f t="shared" si="2"/>
        <v>0.33333333333333337</v>
      </c>
    </row>
    <row r="57" spans="1:8" x14ac:dyDescent="0.25">
      <c r="A57">
        <v>14</v>
      </c>
      <c r="B57">
        <v>3</v>
      </c>
      <c r="C57">
        <v>4</v>
      </c>
      <c r="D57">
        <v>31</v>
      </c>
      <c r="E57">
        <v>12</v>
      </c>
      <c r="F57">
        <f t="shared" si="0"/>
        <v>79.896907216494839</v>
      </c>
      <c r="G57">
        <f t="shared" si="1"/>
        <v>30.927835051546392</v>
      </c>
      <c r="H57">
        <f t="shared" si="2"/>
        <v>0.38709677419354843</v>
      </c>
    </row>
    <row r="58" spans="1:8" x14ac:dyDescent="0.25">
      <c r="A58">
        <v>14</v>
      </c>
      <c r="B58">
        <v>4</v>
      </c>
      <c r="C58">
        <v>1</v>
      </c>
      <c r="D58">
        <v>42</v>
      </c>
      <c r="E58">
        <v>20</v>
      </c>
      <c r="F58">
        <f t="shared" si="0"/>
        <v>108.24742268041237</v>
      </c>
      <c r="G58">
        <f t="shared" si="1"/>
        <v>51.546391752577321</v>
      </c>
      <c r="H58">
        <f t="shared" si="2"/>
        <v>0.47619047619047622</v>
      </c>
    </row>
    <row r="59" spans="1:8" x14ac:dyDescent="0.25">
      <c r="A59">
        <v>14</v>
      </c>
      <c r="B59">
        <v>4</v>
      </c>
      <c r="C59">
        <v>2</v>
      </c>
      <c r="D59">
        <v>45</v>
      </c>
      <c r="E59">
        <v>24</v>
      </c>
      <c r="F59">
        <f t="shared" si="0"/>
        <v>115.97938144329896</v>
      </c>
      <c r="G59">
        <f t="shared" si="1"/>
        <v>61.855670103092784</v>
      </c>
      <c r="H59">
        <f t="shared" si="2"/>
        <v>0.53333333333333333</v>
      </c>
    </row>
    <row r="60" spans="1:8" x14ac:dyDescent="0.25">
      <c r="A60">
        <v>14</v>
      </c>
      <c r="B60">
        <v>4</v>
      </c>
      <c r="C60">
        <v>3</v>
      </c>
      <c r="D60">
        <v>40</v>
      </c>
      <c r="E60">
        <v>18</v>
      </c>
      <c r="F60">
        <f t="shared" si="0"/>
        <v>103.09278350515464</v>
      </c>
      <c r="G60">
        <f t="shared" si="1"/>
        <v>46.391752577319586</v>
      </c>
      <c r="H60">
        <f t="shared" si="2"/>
        <v>0.44999999999999996</v>
      </c>
    </row>
    <row r="61" spans="1:8" x14ac:dyDescent="0.25">
      <c r="A61">
        <v>14</v>
      </c>
      <c r="B61">
        <v>4</v>
      </c>
      <c r="C61">
        <v>4</v>
      </c>
      <c r="D61">
        <v>41</v>
      </c>
      <c r="E61">
        <v>20</v>
      </c>
      <c r="F61">
        <f t="shared" si="0"/>
        <v>105.67010309278351</v>
      </c>
      <c r="G61">
        <f t="shared" si="1"/>
        <v>51.546391752577321</v>
      </c>
      <c r="H61">
        <f t="shared" si="2"/>
        <v>0.48780487804878048</v>
      </c>
    </row>
    <row r="62" spans="1:8" x14ac:dyDescent="0.25">
      <c r="A62">
        <v>14</v>
      </c>
      <c r="B62">
        <v>5</v>
      </c>
      <c r="C62">
        <v>1</v>
      </c>
      <c r="D62">
        <v>38</v>
      </c>
      <c r="E62">
        <v>15</v>
      </c>
      <c r="F62">
        <f t="shared" si="0"/>
        <v>97.9381443298969</v>
      </c>
      <c r="G62">
        <f t="shared" si="1"/>
        <v>38.659793814432987</v>
      </c>
      <c r="H62">
        <f t="shared" si="2"/>
        <v>0.39473684210526316</v>
      </c>
    </row>
    <row r="63" spans="1:8" x14ac:dyDescent="0.25">
      <c r="A63">
        <v>14</v>
      </c>
      <c r="B63">
        <v>5</v>
      </c>
      <c r="C63">
        <v>2</v>
      </c>
      <c r="D63">
        <v>34</v>
      </c>
      <c r="E63">
        <v>16</v>
      </c>
      <c r="F63">
        <f t="shared" si="0"/>
        <v>87.628865979381445</v>
      </c>
      <c r="G63">
        <f t="shared" si="1"/>
        <v>41.237113402061851</v>
      </c>
      <c r="H63">
        <f t="shared" si="2"/>
        <v>0.47058823529411759</v>
      </c>
    </row>
    <row r="64" spans="1:8" x14ac:dyDescent="0.25">
      <c r="A64">
        <v>14</v>
      </c>
      <c r="B64">
        <v>5</v>
      </c>
      <c r="C64">
        <v>3</v>
      </c>
      <c r="D64">
        <v>36</v>
      </c>
      <c r="E64">
        <v>18</v>
      </c>
      <c r="F64">
        <f t="shared" si="0"/>
        <v>92.783505154639172</v>
      </c>
      <c r="G64">
        <f t="shared" si="1"/>
        <v>46.391752577319586</v>
      </c>
      <c r="H64">
        <f t="shared" si="2"/>
        <v>0.5</v>
      </c>
    </row>
    <row r="65" spans="1:8" x14ac:dyDescent="0.25">
      <c r="A65">
        <v>14</v>
      </c>
      <c r="B65">
        <v>5</v>
      </c>
      <c r="C65">
        <v>4</v>
      </c>
      <c r="D65">
        <v>35</v>
      </c>
      <c r="E65">
        <v>17</v>
      </c>
      <c r="F65">
        <f t="shared" si="0"/>
        <v>90.206185567010309</v>
      </c>
      <c r="G65">
        <f t="shared" si="1"/>
        <v>43.814432989690722</v>
      </c>
      <c r="H65">
        <f t="shared" si="2"/>
        <v>0.48571428571428571</v>
      </c>
    </row>
    <row r="66" spans="1:8" x14ac:dyDescent="0.25">
      <c r="A66">
        <v>14</v>
      </c>
      <c r="B66">
        <v>8</v>
      </c>
      <c r="C66">
        <v>1</v>
      </c>
      <c r="D66">
        <v>43</v>
      </c>
      <c r="E66">
        <v>15</v>
      </c>
      <c r="F66">
        <f t="shared" ref="F66:F85" si="23">D66/I$2</f>
        <v>110.82474226804123</v>
      </c>
      <c r="G66">
        <f t="shared" ref="G66:G85" si="24">E66/I$2</f>
        <v>38.659793814432987</v>
      </c>
      <c r="H66">
        <f t="shared" si="2"/>
        <v>0.34883720930232559</v>
      </c>
    </row>
    <row r="67" spans="1:8" x14ac:dyDescent="0.25">
      <c r="A67">
        <v>14</v>
      </c>
      <c r="B67">
        <v>8</v>
      </c>
      <c r="C67">
        <v>2</v>
      </c>
      <c r="D67">
        <v>34</v>
      </c>
      <c r="E67">
        <v>16</v>
      </c>
      <c r="F67">
        <f t="shared" si="23"/>
        <v>87.628865979381445</v>
      </c>
      <c r="G67">
        <f t="shared" si="24"/>
        <v>41.237113402061851</v>
      </c>
      <c r="H67">
        <f t="shared" ref="H67:H85" si="25">G67/F67</f>
        <v>0.47058823529411759</v>
      </c>
    </row>
    <row r="68" spans="1:8" x14ac:dyDescent="0.25">
      <c r="A68">
        <v>14</v>
      </c>
      <c r="B68">
        <v>8</v>
      </c>
      <c r="C68">
        <v>3</v>
      </c>
      <c r="D68">
        <v>35</v>
      </c>
      <c r="E68">
        <v>21</v>
      </c>
      <c r="F68">
        <f t="shared" si="23"/>
        <v>90.206185567010309</v>
      </c>
      <c r="G68">
        <f t="shared" si="24"/>
        <v>54.123711340206185</v>
      </c>
      <c r="H68">
        <f t="shared" si="25"/>
        <v>0.6</v>
      </c>
    </row>
    <row r="69" spans="1:8" x14ac:dyDescent="0.25">
      <c r="A69">
        <v>14</v>
      </c>
      <c r="B69">
        <v>8</v>
      </c>
      <c r="C69">
        <v>4</v>
      </c>
      <c r="D69">
        <v>34</v>
      </c>
      <c r="E69">
        <v>17</v>
      </c>
      <c r="F69">
        <f t="shared" si="23"/>
        <v>87.628865979381445</v>
      </c>
      <c r="G69">
        <f t="shared" si="24"/>
        <v>43.814432989690722</v>
      </c>
      <c r="H69">
        <f t="shared" si="25"/>
        <v>0.5</v>
      </c>
    </row>
    <row r="70" spans="1:8" x14ac:dyDescent="0.25">
      <c r="A70" t="s">
        <v>8</v>
      </c>
      <c r="B70">
        <v>2</v>
      </c>
      <c r="C70">
        <v>1</v>
      </c>
      <c r="D70">
        <v>47</v>
      </c>
      <c r="E70">
        <v>21</v>
      </c>
      <c r="F70">
        <f t="shared" si="23"/>
        <v>121.1340206185567</v>
      </c>
      <c r="G70">
        <f t="shared" si="24"/>
        <v>54.123711340206185</v>
      </c>
      <c r="H70">
        <f t="shared" si="25"/>
        <v>0.44680851063829785</v>
      </c>
    </row>
    <row r="71" spans="1:8" x14ac:dyDescent="0.25">
      <c r="A71" t="s">
        <v>8</v>
      </c>
      <c r="B71">
        <v>2</v>
      </c>
      <c r="C71">
        <v>2</v>
      </c>
      <c r="D71">
        <v>37</v>
      </c>
      <c r="E71">
        <v>17</v>
      </c>
      <c r="F71">
        <f t="shared" si="23"/>
        <v>95.360824742268036</v>
      </c>
      <c r="G71">
        <f t="shared" si="24"/>
        <v>43.814432989690722</v>
      </c>
      <c r="H71">
        <f t="shared" si="25"/>
        <v>0.45945945945945948</v>
      </c>
    </row>
    <row r="72" spans="1:8" x14ac:dyDescent="0.25">
      <c r="A72" t="s">
        <v>8</v>
      </c>
      <c r="B72">
        <v>2</v>
      </c>
      <c r="C72">
        <v>3</v>
      </c>
      <c r="D72">
        <v>47</v>
      </c>
      <c r="E72">
        <v>17</v>
      </c>
      <c r="F72">
        <f t="shared" si="23"/>
        <v>121.1340206185567</v>
      </c>
      <c r="G72">
        <f t="shared" si="24"/>
        <v>43.814432989690722</v>
      </c>
      <c r="H72">
        <f t="shared" si="25"/>
        <v>0.36170212765957449</v>
      </c>
    </row>
    <row r="73" spans="1:8" x14ac:dyDescent="0.25">
      <c r="A73" t="s">
        <v>8</v>
      </c>
      <c r="B73">
        <v>2</v>
      </c>
      <c r="C73">
        <v>4</v>
      </c>
      <c r="D73">
        <v>43</v>
      </c>
      <c r="E73">
        <v>16</v>
      </c>
      <c r="F73">
        <f t="shared" si="23"/>
        <v>110.82474226804123</v>
      </c>
      <c r="G73">
        <f t="shared" si="24"/>
        <v>41.237113402061851</v>
      </c>
      <c r="H73">
        <f t="shared" si="25"/>
        <v>0.37209302325581395</v>
      </c>
    </row>
    <row r="74" spans="1:8" x14ac:dyDescent="0.25">
      <c r="A74" t="s">
        <v>8</v>
      </c>
      <c r="B74">
        <v>3</v>
      </c>
      <c r="C74">
        <v>1</v>
      </c>
      <c r="D74">
        <v>30</v>
      </c>
      <c r="E74">
        <v>15</v>
      </c>
      <c r="F74">
        <f t="shared" si="23"/>
        <v>77.319587628865975</v>
      </c>
      <c r="G74">
        <f t="shared" si="24"/>
        <v>38.659793814432987</v>
      </c>
      <c r="H74">
        <f t="shared" si="25"/>
        <v>0.5</v>
      </c>
    </row>
    <row r="75" spans="1:8" x14ac:dyDescent="0.25">
      <c r="A75" t="s">
        <v>8</v>
      </c>
      <c r="B75">
        <v>3</v>
      </c>
      <c r="C75">
        <v>2</v>
      </c>
      <c r="D75">
        <v>29</v>
      </c>
      <c r="E75">
        <v>13</v>
      </c>
      <c r="F75">
        <f t="shared" si="23"/>
        <v>74.742268041237111</v>
      </c>
      <c r="G75">
        <f t="shared" si="24"/>
        <v>33.505154639175259</v>
      </c>
      <c r="H75">
        <f t="shared" si="25"/>
        <v>0.44827586206896558</v>
      </c>
    </row>
    <row r="76" spans="1:8" x14ac:dyDescent="0.25">
      <c r="A76" t="s">
        <v>8</v>
      </c>
      <c r="B76">
        <v>3</v>
      </c>
      <c r="C76">
        <v>3</v>
      </c>
      <c r="D76">
        <v>28</v>
      </c>
      <c r="E76">
        <v>14</v>
      </c>
      <c r="F76">
        <f t="shared" si="23"/>
        <v>72.164948453608247</v>
      </c>
      <c r="G76">
        <f t="shared" si="24"/>
        <v>36.082474226804123</v>
      </c>
      <c r="H76">
        <f t="shared" si="25"/>
        <v>0.5</v>
      </c>
    </row>
    <row r="77" spans="1:8" x14ac:dyDescent="0.25">
      <c r="A77" t="s">
        <v>8</v>
      </c>
      <c r="B77">
        <v>3</v>
      </c>
      <c r="C77">
        <v>4</v>
      </c>
      <c r="D77">
        <v>29</v>
      </c>
      <c r="E77">
        <v>15</v>
      </c>
      <c r="F77">
        <f t="shared" si="23"/>
        <v>74.742268041237111</v>
      </c>
      <c r="G77">
        <f t="shared" si="24"/>
        <v>38.659793814432987</v>
      </c>
      <c r="H77">
        <f t="shared" si="25"/>
        <v>0.51724137931034486</v>
      </c>
    </row>
    <row r="78" spans="1:8" x14ac:dyDescent="0.25">
      <c r="A78" t="s">
        <v>8</v>
      </c>
      <c r="B78">
        <v>4</v>
      </c>
      <c r="C78">
        <v>1</v>
      </c>
      <c r="D78">
        <v>33</v>
      </c>
      <c r="E78">
        <v>15</v>
      </c>
      <c r="F78">
        <f t="shared" si="23"/>
        <v>85.051546391752581</v>
      </c>
      <c r="G78">
        <f t="shared" si="24"/>
        <v>38.659793814432987</v>
      </c>
      <c r="H78">
        <f t="shared" si="25"/>
        <v>0.45454545454545447</v>
      </c>
    </row>
    <row r="79" spans="1:8" x14ac:dyDescent="0.25">
      <c r="A79" t="s">
        <v>8</v>
      </c>
      <c r="B79">
        <v>4</v>
      </c>
      <c r="C79">
        <v>2</v>
      </c>
      <c r="D79">
        <v>34</v>
      </c>
      <c r="E79">
        <v>14</v>
      </c>
      <c r="F79">
        <f t="shared" si="23"/>
        <v>87.628865979381445</v>
      </c>
      <c r="G79">
        <f t="shared" si="24"/>
        <v>36.082474226804123</v>
      </c>
      <c r="H79">
        <f t="shared" si="25"/>
        <v>0.41176470588235292</v>
      </c>
    </row>
    <row r="80" spans="1:8" x14ac:dyDescent="0.25">
      <c r="A80" t="s">
        <v>8</v>
      </c>
      <c r="B80">
        <v>4</v>
      </c>
      <c r="C80">
        <v>3</v>
      </c>
      <c r="D80">
        <v>38</v>
      </c>
      <c r="E80">
        <v>16</v>
      </c>
      <c r="F80">
        <f t="shared" si="23"/>
        <v>97.9381443298969</v>
      </c>
      <c r="G80">
        <f t="shared" si="24"/>
        <v>41.237113402061851</v>
      </c>
      <c r="H80">
        <f t="shared" si="25"/>
        <v>0.42105263157894735</v>
      </c>
    </row>
    <row r="81" spans="1:8" x14ac:dyDescent="0.25">
      <c r="A81" t="s">
        <v>8</v>
      </c>
      <c r="B81">
        <v>4</v>
      </c>
      <c r="C81">
        <v>4</v>
      </c>
      <c r="D81">
        <v>33</v>
      </c>
      <c r="E81">
        <v>13</v>
      </c>
      <c r="F81">
        <f t="shared" si="23"/>
        <v>85.051546391752581</v>
      </c>
      <c r="G81">
        <f t="shared" si="24"/>
        <v>33.505154639175259</v>
      </c>
      <c r="H81">
        <f t="shared" si="25"/>
        <v>0.39393939393939392</v>
      </c>
    </row>
    <row r="82" spans="1:8" x14ac:dyDescent="0.25">
      <c r="A82" t="s">
        <v>8</v>
      </c>
      <c r="B82">
        <v>6</v>
      </c>
      <c r="C82">
        <v>1</v>
      </c>
      <c r="D82">
        <v>38</v>
      </c>
      <c r="E82">
        <v>19</v>
      </c>
      <c r="F82">
        <f t="shared" si="23"/>
        <v>97.9381443298969</v>
      </c>
      <c r="G82">
        <f t="shared" si="24"/>
        <v>48.96907216494845</v>
      </c>
      <c r="H82">
        <f t="shared" si="25"/>
        <v>0.5</v>
      </c>
    </row>
    <row r="83" spans="1:8" x14ac:dyDescent="0.25">
      <c r="A83" t="s">
        <v>8</v>
      </c>
      <c r="B83">
        <v>6</v>
      </c>
      <c r="C83">
        <v>2</v>
      </c>
      <c r="D83">
        <v>40</v>
      </c>
      <c r="E83">
        <v>16</v>
      </c>
      <c r="F83">
        <f t="shared" si="23"/>
        <v>103.09278350515464</v>
      </c>
      <c r="G83">
        <f t="shared" si="24"/>
        <v>41.237113402061851</v>
      </c>
      <c r="H83">
        <f t="shared" si="25"/>
        <v>0.39999999999999997</v>
      </c>
    </row>
    <row r="84" spans="1:8" x14ac:dyDescent="0.25">
      <c r="A84" t="s">
        <v>8</v>
      </c>
      <c r="B84">
        <v>6</v>
      </c>
      <c r="C84">
        <v>3</v>
      </c>
      <c r="D84">
        <v>38</v>
      </c>
      <c r="E84">
        <v>16</v>
      </c>
      <c r="F84">
        <f t="shared" si="23"/>
        <v>97.9381443298969</v>
      </c>
      <c r="G84">
        <f t="shared" si="24"/>
        <v>41.237113402061851</v>
      </c>
      <c r="H84">
        <f t="shared" si="25"/>
        <v>0.42105263157894735</v>
      </c>
    </row>
    <row r="85" spans="1:8" x14ac:dyDescent="0.25">
      <c r="A85" t="s">
        <v>8</v>
      </c>
      <c r="B85">
        <v>6</v>
      </c>
      <c r="C85">
        <v>4</v>
      </c>
      <c r="D85">
        <v>41</v>
      </c>
      <c r="E85">
        <v>15</v>
      </c>
      <c r="F85">
        <f t="shared" si="23"/>
        <v>105.67010309278351</v>
      </c>
      <c r="G85">
        <f t="shared" si="24"/>
        <v>38.659793814432987</v>
      </c>
      <c r="H85">
        <f t="shared" si="25"/>
        <v>0.36585365853658536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wall analysis</vt:lpstr>
      <vt:lpstr>Stomatal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2024-04-04T19:26:30Z</dcterms:created>
  <dcterms:modified xsi:type="dcterms:W3CDTF">2024-04-29T16:29:02Z</dcterms:modified>
</cp:coreProperties>
</file>