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plorg-my.sharepoint.com/personal/ymeiselman_ripl_org/Documents/Documents/GitHub/linearDML/test/"/>
    </mc:Choice>
  </mc:AlternateContent>
  <xr:revisionPtr revIDLastSave="10" documentId="13_ncr:40009_{F5E28518-B8AE-4C2A-9C2E-14FEF2457640}" xr6:coauthVersionLast="47" xr6:coauthVersionMax="47" xr10:uidLastSave="{CD938F29-7746-4447-AA24-0575BC84CB43}"/>
  <bookViews>
    <workbookView xWindow="-28920" yWindow="-120" windowWidth="29040" windowHeight="15720" activeTab="1" xr2:uid="{00000000-000D-0000-FFFF-FFFF00000000}"/>
  </bookViews>
  <sheets>
    <sheet name="test-hettime" sheetId="1" r:id="rId1"/>
    <sheet name="test-het2coef" sheetId="2" r:id="rId2"/>
    <sheet name="test-het2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3" l="1"/>
  <c r="M27" i="3" s="1"/>
  <c r="N20" i="3"/>
  <c r="N27" i="3" s="1"/>
  <c r="O20" i="3"/>
  <c r="O27" i="3" s="1"/>
  <c r="L20" i="3"/>
  <c r="L21" i="3" s="1"/>
  <c r="W45" i="2"/>
  <c r="W44" i="2"/>
  <c r="W43" i="2"/>
  <c r="W42" i="2"/>
  <c r="W41" i="2"/>
  <c r="W40" i="2"/>
  <c r="W38" i="2"/>
  <c r="W37" i="2"/>
  <c r="W36" i="2"/>
  <c r="W35" i="2"/>
  <c r="W34" i="2"/>
  <c r="W33" i="2"/>
  <c r="W31" i="2"/>
  <c r="X31" i="2" s="1"/>
  <c r="W29" i="2"/>
  <c r="S5" i="2"/>
  <c r="S4" i="2"/>
  <c r="Z28" i="2"/>
  <c r="AM28" i="2"/>
  <c r="AL28" i="2"/>
  <c r="AK28" i="2"/>
  <c r="AJ2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2" i="2"/>
  <c r="AB28" i="2"/>
  <c r="AC28" i="2"/>
  <c r="AD28" i="2"/>
  <c r="AA28" i="2"/>
  <c r="O20" i="1"/>
  <c r="P20" i="1"/>
  <c r="Q20" i="1"/>
  <c r="R20" i="1"/>
  <c r="O21" i="1"/>
  <c r="P21" i="1"/>
  <c r="Q21" i="1"/>
  <c r="R21" i="1"/>
  <c r="X40" i="2" l="1"/>
  <c r="X29" i="2"/>
  <c r="L27" i="3"/>
  <c r="L25" i="3"/>
  <c r="O21" i="3"/>
  <c r="M25" i="3"/>
  <c r="N21" i="3"/>
  <c r="N25" i="3"/>
  <c r="L23" i="3"/>
  <c r="M21" i="3"/>
  <c r="O25" i="3"/>
  <c r="M23" i="3"/>
  <c r="N23" i="3"/>
  <c r="O23" i="3"/>
  <c r="X33" i="2"/>
  <c r="X42" i="2"/>
  <c r="AD42" i="2" s="1"/>
  <c r="X34" i="2"/>
  <c r="X43" i="2"/>
  <c r="AK43" i="2" s="1"/>
  <c r="X35" i="2"/>
  <c r="AK35" i="2" s="1"/>
  <c r="X44" i="2"/>
  <c r="AK44" i="2" s="1"/>
  <c r="X41" i="2"/>
  <c r="X45" i="2"/>
  <c r="AB45" i="2" s="1"/>
  <c r="X36" i="2"/>
  <c r="X37" i="2"/>
  <c r="AB37" i="2" s="1"/>
  <c r="X38" i="2"/>
  <c r="AA38" i="2" s="1"/>
  <c r="AA41" i="2"/>
  <c r="AB33" i="2"/>
  <c r="AC45" i="2"/>
  <c r="AC40" i="2"/>
  <c r="AB40" i="2"/>
  <c r="AD38" i="2"/>
  <c r="AC38" i="2"/>
  <c r="AB38" i="2"/>
  <c r="AC33" i="2"/>
  <c r="AB31" i="2"/>
  <c r="AM31" i="2"/>
  <c r="AL31" i="2"/>
  <c r="AK31" i="2"/>
  <c r="AJ31" i="2"/>
  <c r="AB44" i="2"/>
  <c r="AK41" i="2"/>
  <c r="AJ41" i="2"/>
  <c r="AA29" i="2"/>
  <c r="AM29" i="2"/>
  <c r="AK29" i="2"/>
  <c r="AJ29" i="2"/>
  <c r="AL29" i="2"/>
  <c r="AA33" i="2"/>
  <c r="AM33" i="2"/>
  <c r="AL33" i="2"/>
  <c r="AK33" i="2"/>
  <c r="AJ33" i="2"/>
  <c r="AC34" i="2"/>
  <c r="AM34" i="2"/>
  <c r="AL34" i="2"/>
  <c r="AM45" i="2"/>
  <c r="AA40" i="2"/>
  <c r="AM40" i="2"/>
  <c r="AK40" i="2"/>
  <c r="AJ40" i="2"/>
  <c r="AL40" i="2"/>
  <c r="AD40" i="2"/>
  <c r="AD33" i="2"/>
  <c r="AL43" i="2"/>
  <c r="AM38" i="2"/>
  <c r="AL38" i="2"/>
  <c r="AK38" i="2"/>
  <c r="AJ38" i="2"/>
  <c r="AC31" i="2"/>
  <c r="AA31" i="2"/>
  <c r="AD31" i="2"/>
  <c r="AD29" i="2"/>
  <c r="AC29" i="2"/>
  <c r="AB29" i="2"/>
  <c r="AC44" i="2"/>
  <c r="AC41" i="2"/>
  <c r="AB34" i="2"/>
  <c r="AL42" i="2" l="1"/>
  <c r="AA37" i="2"/>
  <c r="AJ42" i="2"/>
  <c r="AC37" i="2"/>
  <c r="AK42" i="2"/>
  <c r="AJ37" i="2"/>
  <c r="AC42" i="2"/>
  <c r="AA42" i="2"/>
  <c r="AM42" i="2"/>
  <c r="AK37" i="2"/>
  <c r="AD37" i="2"/>
  <c r="AB42" i="2"/>
  <c r="AL37" i="2"/>
  <c r="AM37" i="2"/>
  <c r="AL44" i="2"/>
  <c r="AM35" i="2"/>
  <c r="AB35" i="2"/>
  <c r="AM44" i="2"/>
  <c r="AD35" i="2"/>
  <c r="AD44" i="2"/>
  <c r="AL35" i="2"/>
  <c r="AC35" i="2"/>
  <c r="AJ43" i="2"/>
  <c r="AJ44" i="2"/>
  <c r="AJ35" i="2"/>
  <c r="AA35" i="2"/>
  <c r="AA44" i="2"/>
  <c r="AC36" i="2"/>
  <c r="AJ36" i="2"/>
  <c r="AK36" i="2"/>
  <c r="AD41" i="2"/>
  <c r="AA36" i="2"/>
  <c r="AA43" i="2"/>
  <c r="AD43" i="2"/>
  <c r="AD45" i="2"/>
  <c r="AJ45" i="2"/>
  <c r="AM36" i="2"/>
  <c r="AM41" i="2"/>
  <c r="AD36" i="2"/>
  <c r="AC43" i="2"/>
  <c r="AL36" i="2"/>
  <c r="AL41" i="2"/>
  <c r="AK45" i="2"/>
  <c r="AJ34" i="2"/>
  <c r="AB41" i="2"/>
  <c r="AA45" i="2"/>
  <c r="AM43" i="2"/>
  <c r="AD34" i="2"/>
  <c r="AA34" i="2"/>
  <c r="AL45" i="2"/>
  <c r="AK34" i="2"/>
  <c r="AB36" i="2"/>
  <c r="AB43" i="2"/>
</calcChain>
</file>

<file path=xl/sharedStrings.xml><?xml version="1.0" encoding="utf-8"?>
<sst xmlns="http://schemas.openxmlformats.org/spreadsheetml/2006/main" count="185" uniqueCount="65">
  <si>
    <t>y</t>
  </si>
  <si>
    <t>obs</t>
  </si>
  <si>
    <t>dub</t>
  </si>
  <si>
    <t>ols</t>
  </si>
  <si>
    <t>rf</t>
  </si>
  <si>
    <t>rf2</t>
  </si>
  <si>
    <t>Model 1</t>
  </si>
  <si>
    <t>Model 2</t>
  </si>
  <si>
    <t>Model 3</t>
  </si>
  <si>
    <t>Model 4</t>
  </si>
  <si>
    <t>OLS Prediction</t>
  </si>
  <si>
    <t>Random Forest Prediction</t>
  </si>
  <si>
    <t>DoubleML</t>
  </si>
  <si>
    <t>linearDML</t>
  </si>
  <si>
    <t>1 Resid / Term</t>
  </si>
  <si>
    <t>1 Resid / Treat</t>
  </si>
  <si>
    <t>[1]</t>
  </si>
  <si>
    <t>[2]</t>
  </si>
  <si>
    <t>[3]</t>
  </si>
  <si>
    <t>[4]</t>
  </si>
  <si>
    <t>Treats</t>
  </si>
  <si>
    <t>Terms</t>
  </si>
  <si>
    <t>Sims</t>
  </si>
  <si>
    <t>x</t>
  </si>
  <si>
    <t>mad_dub</t>
  </si>
  <si>
    <t>mad_ols</t>
  </si>
  <si>
    <t>mad_rf</t>
  </si>
  <si>
    <t>mad_rf2</t>
  </si>
  <si>
    <t>bias_dub</t>
  </si>
  <si>
    <t>bias_ols</t>
  </si>
  <si>
    <t>bias_rf</t>
  </si>
  <si>
    <t>bias_rf2</t>
  </si>
  <si>
    <t>rmse_dub</t>
  </si>
  <si>
    <t>rmse_ols</t>
  </si>
  <si>
    <t>rmse_rf</t>
  </si>
  <si>
    <t>rmse_rf2</t>
  </si>
  <si>
    <t>x1</t>
  </si>
  <si>
    <t>x1_w1</t>
  </si>
  <si>
    <t>x1_w2</t>
  </si>
  <si>
    <t>x1_w3</t>
  </si>
  <si>
    <t>x1_w4</t>
  </si>
  <si>
    <t>x1_w5</t>
  </si>
  <si>
    <t>x2</t>
  </si>
  <si>
    <t>x2_w1</t>
  </si>
  <si>
    <t>x2_w2</t>
  </si>
  <si>
    <t>x2_w3</t>
  </si>
  <si>
    <t>x2_w4</t>
  </si>
  <si>
    <t>x2_w5</t>
  </si>
  <si>
    <t>No Covariates</t>
  </si>
  <si>
    <t>Average Number of Seconds For Different Estimations Methods</t>
  </si>
  <si>
    <t>Bias of Different Estimation Methods</t>
  </si>
  <si>
    <t>RMSE of Different Estimation Methods</t>
  </si>
  <si>
    <t>Model 5</t>
  </si>
  <si>
    <t>Model 6</t>
  </si>
  <si>
    <t>final delta1</t>
  </si>
  <si>
    <t>final delta2</t>
  </si>
  <si>
    <t>gamma</t>
  </si>
  <si>
    <t>dg1</t>
  </si>
  <si>
    <t>dg2</t>
  </si>
  <si>
    <t>d</t>
  </si>
  <si>
    <t>(d * x1)</t>
  </si>
  <si>
    <t>(d * x2)</t>
  </si>
  <si>
    <t>(d * x3)</t>
  </si>
  <si>
    <t>(d * x4)</t>
  </si>
  <si>
    <t>(d * 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</si>
</sst>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B050"/>
      <name val="Calibri"/>
      <family val="2"/>
      <scheme val="minor"/>
    </font>
    <font>
      <sz val="14"/>
      <color rgb="FF00B0F0"/>
      <name val="Times New Roman"/>
      <family val="1"/>
    </font>
    <font>
      <sz val="14"/>
      <color rgb="FF00B05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10" xfId="0" applyFont="1" applyBorder="1"/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  <xf numFmtId="2" fontId="20" fillId="0" borderId="0" xfId="0" applyNumberFormat="1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2" fillId="0" borderId="0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zoomScaleNormal="100" workbookViewId="0">
      <selection activeCell="F16" sqref="F16"/>
    </sheetView>
  </sheetViews>
  <sheetFormatPr defaultRowHeight="14" outlineLevelRow="1" x14ac:dyDescent="0.3"/>
  <cols>
    <col min="1" max="8" width="8.7265625" style="3"/>
    <col min="9" max="9" width="13.6328125" style="3" customWidth="1"/>
    <col min="10" max="10" width="2.7265625" style="3" customWidth="1"/>
    <col min="11" max="13" width="8.7265625" style="3" customWidth="1"/>
    <col min="14" max="14" width="2.7265625" style="3" customWidth="1"/>
    <col min="15" max="18" width="20.7265625" style="3" customWidth="1"/>
    <col min="19" max="16384" width="8.7265625" style="3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3">
      <c r="A2" s="3">
        <v>1</v>
      </c>
      <c r="B2" s="3">
        <v>10</v>
      </c>
      <c r="C2" s="3">
        <v>10.4492123126984</v>
      </c>
      <c r="D2" s="3">
        <v>6.1312057971954301</v>
      </c>
      <c r="E2" s="3">
        <v>18.574238300323501</v>
      </c>
      <c r="F2" s="3">
        <v>18.2989389896393</v>
      </c>
    </row>
    <row r="3" spans="1:18" x14ac:dyDescent="0.3">
      <c r="A3" s="3">
        <v>2</v>
      </c>
      <c r="B3" s="3">
        <v>10</v>
      </c>
      <c r="C3" s="3">
        <v>25.983066558837901</v>
      </c>
      <c r="D3" s="3">
        <v>5.94325923919678</v>
      </c>
      <c r="E3" s="3">
        <v>17.888838291168199</v>
      </c>
      <c r="F3" s="3">
        <v>37.330065727233901</v>
      </c>
    </row>
    <row r="4" spans="1:18" x14ac:dyDescent="0.3">
      <c r="A4" s="3">
        <v>3</v>
      </c>
      <c r="B4" s="3">
        <v>10</v>
      </c>
      <c r="C4" s="3">
        <v>11.0174448490143</v>
      </c>
      <c r="D4" s="3">
        <v>5.9611172676086399</v>
      </c>
      <c r="E4" s="3">
        <v>18.343452692031899</v>
      </c>
      <c r="F4" s="3">
        <v>20.110386133194002</v>
      </c>
    </row>
    <row r="5" spans="1:18" x14ac:dyDescent="0.3">
      <c r="A5" s="3">
        <v>4</v>
      </c>
      <c r="B5" s="3">
        <v>10</v>
      </c>
      <c r="C5" s="3">
        <v>28.3384430408478</v>
      </c>
      <c r="D5" s="3">
        <v>6.5776932239532497</v>
      </c>
      <c r="E5" s="3">
        <v>19.096614122390701</v>
      </c>
      <c r="F5" s="3">
        <v>36.520085096359303</v>
      </c>
    </row>
    <row r="6" spans="1:18" x14ac:dyDescent="0.3">
      <c r="A6" s="3">
        <v>5</v>
      </c>
      <c r="B6" s="3">
        <v>10</v>
      </c>
      <c r="C6" s="3">
        <v>411.41497898101801</v>
      </c>
      <c r="D6" s="3">
        <v>9.1454811096191406</v>
      </c>
      <c r="E6" s="3">
        <v>27.337406158447301</v>
      </c>
      <c r="F6" s="3">
        <v>388.35346007347101</v>
      </c>
    </row>
    <row r="10" spans="1:18" ht="18" x14ac:dyDescent="0.4">
      <c r="I10" s="4" t="s">
        <v>49</v>
      </c>
      <c r="J10" s="5"/>
      <c r="K10" s="5"/>
      <c r="L10" s="5"/>
      <c r="M10" s="5"/>
      <c r="N10" s="5"/>
      <c r="O10" s="5"/>
      <c r="P10" s="5"/>
      <c r="Q10" s="5"/>
      <c r="R10" s="5"/>
    </row>
    <row r="11" spans="1:18" ht="5" customHeight="1" x14ac:dyDescent="0.4"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5" customHeight="1" x14ac:dyDescent="0.4"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" x14ac:dyDescent="0.4">
      <c r="I13" s="5"/>
      <c r="J13" s="5"/>
      <c r="K13" s="5"/>
      <c r="L13" s="5"/>
      <c r="M13" s="5"/>
      <c r="N13" s="5"/>
      <c r="O13" s="7" t="s">
        <v>10</v>
      </c>
      <c r="P13" s="22" t="s">
        <v>11</v>
      </c>
      <c r="Q13" s="22"/>
      <c r="R13" s="22"/>
    </row>
    <row r="14" spans="1:18" ht="18" x14ac:dyDescent="0.4">
      <c r="I14" s="5"/>
      <c r="J14" s="5"/>
      <c r="K14" s="5"/>
      <c r="L14" s="5"/>
      <c r="M14" s="5"/>
      <c r="N14" s="5"/>
      <c r="O14" s="7" t="s">
        <v>13</v>
      </c>
      <c r="P14" s="7" t="s">
        <v>13</v>
      </c>
      <c r="Q14" s="7" t="s">
        <v>13</v>
      </c>
      <c r="R14" s="7" t="s">
        <v>12</v>
      </c>
    </row>
    <row r="15" spans="1:18" ht="18" x14ac:dyDescent="0.4">
      <c r="I15" s="5"/>
      <c r="J15" s="5"/>
      <c r="K15" s="7" t="s">
        <v>22</v>
      </c>
      <c r="L15" s="7" t="s">
        <v>20</v>
      </c>
      <c r="M15" s="7" t="s">
        <v>21</v>
      </c>
      <c r="N15" s="5"/>
      <c r="O15" s="7"/>
      <c r="P15" s="7" t="s">
        <v>15</v>
      </c>
      <c r="Q15" s="7" t="s">
        <v>14</v>
      </c>
      <c r="R15" s="7" t="s">
        <v>14</v>
      </c>
    </row>
    <row r="16" spans="1:18" ht="18" x14ac:dyDescent="0.4">
      <c r="I16" s="5"/>
      <c r="J16" s="5"/>
      <c r="K16" s="5"/>
      <c r="L16" s="5"/>
      <c r="M16" s="5"/>
      <c r="N16" s="5"/>
      <c r="O16" s="7" t="s">
        <v>16</v>
      </c>
      <c r="P16" s="7" t="s">
        <v>17</v>
      </c>
      <c r="Q16" s="7" t="s">
        <v>18</v>
      </c>
      <c r="R16" s="7" t="s">
        <v>19</v>
      </c>
    </row>
    <row r="17" spans="9:18" ht="4.5" customHeight="1" x14ac:dyDescent="0.4">
      <c r="I17" s="6"/>
      <c r="J17" s="6"/>
      <c r="K17" s="6"/>
      <c r="L17" s="6"/>
      <c r="M17" s="6"/>
      <c r="N17" s="6"/>
      <c r="O17" s="8"/>
      <c r="P17" s="8"/>
      <c r="Q17" s="8"/>
      <c r="R17" s="9"/>
    </row>
    <row r="18" spans="9:18" ht="4.5" customHeight="1" x14ac:dyDescent="0.4">
      <c r="I18" s="5"/>
      <c r="J18" s="5"/>
      <c r="K18" s="5"/>
      <c r="L18" s="5"/>
      <c r="M18" s="5"/>
      <c r="N18" s="5"/>
      <c r="O18" s="7"/>
      <c r="P18" s="7"/>
      <c r="Q18" s="7"/>
      <c r="R18" s="10"/>
    </row>
    <row r="19" spans="9:18" ht="18" hidden="1" outlineLevel="1" x14ac:dyDescent="0.4">
      <c r="I19" s="5"/>
      <c r="J19" s="5"/>
      <c r="K19" s="5"/>
      <c r="L19" s="5"/>
      <c r="M19" s="5"/>
      <c r="N19" s="5"/>
      <c r="O19" s="7" t="s">
        <v>3</v>
      </c>
      <c r="P19" s="7" t="s">
        <v>4</v>
      </c>
      <c r="Q19" s="7" t="s">
        <v>5</v>
      </c>
      <c r="R19" s="7" t="s">
        <v>2</v>
      </c>
    </row>
    <row r="20" spans="9:18" ht="18" collapsed="1" x14ac:dyDescent="0.4">
      <c r="I20" s="5" t="s">
        <v>52</v>
      </c>
      <c r="J20" s="5"/>
      <c r="K20" s="7">
        <v>10</v>
      </c>
      <c r="L20" s="7">
        <v>1</v>
      </c>
      <c r="M20" s="7">
        <v>1</v>
      </c>
      <c r="N20" s="5"/>
      <c r="O20" s="10">
        <f>D2/$B2</f>
        <v>0.61312057971954304</v>
      </c>
      <c r="P20" s="10">
        <f>E2/$B2</f>
        <v>1.85742383003235</v>
      </c>
      <c r="Q20" s="10">
        <f>F2/$B2</f>
        <v>1.82989389896393</v>
      </c>
      <c r="R20" s="10">
        <f>C2/$B2</f>
        <v>1.0449212312698399</v>
      </c>
    </row>
    <row r="21" spans="9:18" ht="18" x14ac:dyDescent="0.4">
      <c r="I21" s="5" t="s">
        <v>53</v>
      </c>
      <c r="J21" s="5"/>
      <c r="K21" s="7">
        <v>10</v>
      </c>
      <c r="L21" s="7">
        <v>2</v>
      </c>
      <c r="M21" s="7">
        <v>22</v>
      </c>
      <c r="N21" s="5"/>
      <c r="O21" s="10">
        <f t="shared" ref="O21:Q21" si="0">D6/$B6</f>
        <v>0.91454811096191402</v>
      </c>
      <c r="P21" s="10">
        <f t="shared" si="0"/>
        <v>2.7337406158447299</v>
      </c>
      <c r="Q21" s="10">
        <f t="shared" si="0"/>
        <v>38.835346007347098</v>
      </c>
      <c r="R21" s="10">
        <f>C6/$B6</f>
        <v>41.141497898101804</v>
      </c>
    </row>
    <row r="22" spans="9:18" ht="4.5" customHeight="1" x14ac:dyDescent="0.4"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9:18" ht="4.5" customHeight="1" x14ac:dyDescent="0.4"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9:18" ht="18" x14ac:dyDescent="0.4">
      <c r="I24" s="5"/>
      <c r="J24" s="5"/>
      <c r="K24" s="5"/>
      <c r="L24" s="5"/>
      <c r="M24" s="5"/>
      <c r="N24" s="5"/>
      <c r="O24" s="5"/>
      <c r="P24" s="5"/>
      <c r="Q24" s="5"/>
      <c r="R24" s="5"/>
    </row>
  </sheetData>
  <mergeCells count="1">
    <mergeCell ref="P13: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showGridLines="0" tabSelected="1" topLeftCell="A16" zoomScaleNormal="100" workbookViewId="0">
      <selection activeCell="N30" sqref="N30"/>
    </sheetView>
  </sheetViews>
  <sheetFormatPr defaultRowHeight="14.5" outlineLevelRow="1" outlineLevelCol="1" x14ac:dyDescent="0.35"/>
  <cols>
    <col min="19" max="19" width="15.90625" customWidth="1"/>
    <col min="20" max="20" width="11.7265625" style="15" customWidth="1"/>
    <col min="21" max="24" width="8.7265625" hidden="1" customWidth="1" outlineLevel="1"/>
    <col min="25" max="25" width="2.7265625" customWidth="1" collapsed="1"/>
    <col min="26" max="30" width="17.7265625" style="2" customWidth="1"/>
    <col min="31" max="32" width="16.1796875" style="2" customWidth="1"/>
    <col min="33" max="33" width="15.26953125" customWidth="1"/>
    <col min="34" max="34" width="11.7265625" style="15" customWidth="1"/>
    <col min="35" max="35" width="2.7265625" style="2" customWidth="1"/>
    <col min="36" max="39" width="17.7265625" style="2" customWidth="1"/>
  </cols>
  <sheetData>
    <row r="1" spans="1:1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R1" t="s">
        <v>54</v>
      </c>
      <c r="S1">
        <v>-0.42</v>
      </c>
    </row>
    <row r="2" spans="1:19" x14ac:dyDescent="0.35">
      <c r="A2">
        <v>1</v>
      </c>
      <c r="B2" t="s">
        <v>36</v>
      </c>
      <c r="C2">
        <v>0.110018868897804</v>
      </c>
      <c r="D2">
        <v>0.73299089242580395</v>
      </c>
      <c r="E2">
        <v>0.10320885487574299</v>
      </c>
      <c r="F2">
        <v>0.10320885487574299</v>
      </c>
      <c r="G2">
        <v>-4.4663380963260502E-2</v>
      </c>
      <c r="H2">
        <v>-0.73299089242580395</v>
      </c>
      <c r="I2">
        <v>-4.09128249288392E-2</v>
      </c>
      <c r="J2">
        <v>-4.09128249288392E-2</v>
      </c>
      <c r="K2">
        <v>0.128962270608557</v>
      </c>
      <c r="L2">
        <v>0.75408632065118897</v>
      </c>
      <c r="M2">
        <v>0.122519687005684</v>
      </c>
      <c r="N2">
        <v>0.122519687005684</v>
      </c>
      <c r="O2" s="11" t="str">
        <f>A2&amp;"."&amp;B2</f>
        <v>1.x1</v>
      </c>
      <c r="R2" t="s">
        <v>55</v>
      </c>
      <c r="S2">
        <v>1.53</v>
      </c>
    </row>
    <row r="3" spans="1:19" x14ac:dyDescent="0.35">
      <c r="A3">
        <v>2</v>
      </c>
      <c r="B3" t="s">
        <v>36</v>
      </c>
      <c r="C3">
        <v>8.0772463468561906</v>
      </c>
      <c r="D3">
        <v>0.74606029083029202</v>
      </c>
      <c r="E3">
        <v>0.20780666792511299</v>
      </c>
      <c r="F3">
        <v>0.52352286887310895</v>
      </c>
      <c r="G3">
        <v>-7.11721578597834</v>
      </c>
      <c r="H3">
        <v>-0.74606029083029202</v>
      </c>
      <c r="I3">
        <v>0.125629285111827</v>
      </c>
      <c r="J3">
        <v>0.40602422584154302</v>
      </c>
      <c r="K3">
        <v>10.315653667241699</v>
      </c>
      <c r="L3">
        <v>0.77535378375331299</v>
      </c>
      <c r="M3">
        <v>0.28060660404656002</v>
      </c>
      <c r="N3">
        <v>0.57568624507812005</v>
      </c>
      <c r="O3" s="11" t="str">
        <f t="shared" ref="O3:O15" si="0">A3&amp;"."&amp;B3</f>
        <v>2.x1</v>
      </c>
      <c r="R3" t="s">
        <v>56</v>
      </c>
      <c r="S3">
        <v>1.5</v>
      </c>
    </row>
    <row r="4" spans="1:19" x14ac:dyDescent="0.35">
      <c r="A4">
        <v>2</v>
      </c>
      <c r="B4" t="s">
        <v>37</v>
      </c>
      <c r="C4">
        <v>0.49831217738838701</v>
      </c>
      <c r="D4">
        <v>0.23070678913755799</v>
      </c>
      <c r="E4">
        <v>0.229799795067197</v>
      </c>
      <c r="F4">
        <v>0.28451515182099302</v>
      </c>
      <c r="G4">
        <v>0.284996316662119</v>
      </c>
      <c r="H4">
        <v>-1.2730981589213E-2</v>
      </c>
      <c r="I4">
        <v>-7.9722684368098401E-2</v>
      </c>
      <c r="J4">
        <v>-6.14371266319583E-2</v>
      </c>
      <c r="K4">
        <v>0.626782897205581</v>
      </c>
      <c r="L4">
        <v>0.27207757982679398</v>
      </c>
      <c r="M4">
        <v>0.26255707170869802</v>
      </c>
      <c r="N4">
        <v>0.33984221285682598</v>
      </c>
      <c r="O4" s="11" t="str">
        <f t="shared" si="0"/>
        <v>2.x1_w1</v>
      </c>
      <c r="R4" t="s">
        <v>57</v>
      </c>
      <c r="S4" s="1">
        <f>$S$3*S1</f>
        <v>-0.63</v>
      </c>
    </row>
    <row r="5" spans="1:19" x14ac:dyDescent="0.35">
      <c r="A5">
        <v>2</v>
      </c>
      <c r="B5" t="s">
        <v>38</v>
      </c>
      <c r="C5">
        <v>0.38551413368878201</v>
      </c>
      <c r="D5">
        <v>0.114427534220737</v>
      </c>
      <c r="E5">
        <v>8.4853448421615602E-2</v>
      </c>
      <c r="F5">
        <v>7.1986834137833106E-2</v>
      </c>
      <c r="G5">
        <v>-9.9592150279161795E-2</v>
      </c>
      <c r="H5">
        <v>-1.22973047469358E-2</v>
      </c>
      <c r="I5">
        <v>7.3171813941082506E-2</v>
      </c>
      <c r="J5">
        <v>3.5915234072175901E-2</v>
      </c>
      <c r="K5">
        <v>0.41404693543126703</v>
      </c>
      <c r="L5">
        <v>0.15469143307685199</v>
      </c>
      <c r="M5">
        <v>0.12151407901101099</v>
      </c>
      <c r="N5">
        <v>7.7236746457018807E-2</v>
      </c>
      <c r="O5" s="11" t="str">
        <f t="shared" si="0"/>
        <v>2.x1_w2</v>
      </c>
      <c r="R5" t="s">
        <v>58</v>
      </c>
      <c r="S5">
        <f>$S$3*S2</f>
        <v>2.2949999999999999</v>
      </c>
    </row>
    <row r="6" spans="1:19" x14ac:dyDescent="0.35">
      <c r="A6">
        <v>2</v>
      </c>
      <c r="B6" t="s">
        <v>39</v>
      </c>
      <c r="C6">
        <v>0.51443669392215097</v>
      </c>
      <c r="D6">
        <v>0.21498495533974299</v>
      </c>
      <c r="E6">
        <v>0.38382222092665202</v>
      </c>
      <c r="F6">
        <v>0.48190740796756598</v>
      </c>
      <c r="G6">
        <v>-0.29557461084105502</v>
      </c>
      <c r="H6">
        <v>-4.8038361660029297E-2</v>
      </c>
      <c r="I6">
        <v>-0.25400208664206297</v>
      </c>
      <c r="J6">
        <v>-0.469895367836204</v>
      </c>
      <c r="K6">
        <v>0.51807541396178503</v>
      </c>
      <c r="L6">
        <v>0.22827085921802001</v>
      </c>
      <c r="M6">
        <v>0.45539649209712701</v>
      </c>
      <c r="N6">
        <v>0.59198967480358</v>
      </c>
      <c r="O6" s="11" t="str">
        <f t="shared" si="0"/>
        <v>2.x1_w3</v>
      </c>
    </row>
    <row r="7" spans="1:19" x14ac:dyDescent="0.35">
      <c r="A7">
        <v>2</v>
      </c>
      <c r="B7" t="s">
        <v>40</v>
      </c>
      <c r="C7">
        <v>0.78687694906633998</v>
      </c>
      <c r="D7">
        <v>0.34758723745991699</v>
      </c>
      <c r="E7">
        <v>0.412398892895455</v>
      </c>
      <c r="F7">
        <v>0.424245116865276</v>
      </c>
      <c r="G7">
        <v>0.36533397659175998</v>
      </c>
      <c r="H7">
        <v>-1.5056553479122501E-2</v>
      </c>
      <c r="I7">
        <v>-0.24460126054860701</v>
      </c>
      <c r="J7">
        <v>-0.424245116865276</v>
      </c>
      <c r="K7">
        <v>0.85807075713958103</v>
      </c>
      <c r="L7">
        <v>0.39817400774128497</v>
      </c>
      <c r="M7">
        <v>0.46758132730331903</v>
      </c>
      <c r="N7">
        <v>0.54380606217774496</v>
      </c>
      <c r="O7" s="11" t="str">
        <f t="shared" si="0"/>
        <v>2.x1_w4</v>
      </c>
    </row>
    <row r="8" spans="1:19" x14ac:dyDescent="0.35">
      <c r="A8">
        <v>2</v>
      </c>
      <c r="B8" t="s">
        <v>41</v>
      </c>
      <c r="C8">
        <v>0.93171192268376002</v>
      </c>
      <c r="D8">
        <v>0.317364223324829</v>
      </c>
      <c r="E8">
        <v>0.40307124438919101</v>
      </c>
      <c r="F8">
        <v>0.38910692020325799</v>
      </c>
      <c r="G8">
        <v>-0.21434220332354401</v>
      </c>
      <c r="H8">
        <v>0.11838699662563899</v>
      </c>
      <c r="I8">
        <v>0.18639356733714199</v>
      </c>
      <c r="J8">
        <v>3.9788411398399101E-2</v>
      </c>
      <c r="K8">
        <v>0.99310351992381296</v>
      </c>
      <c r="L8">
        <v>0.36755194223508902</v>
      </c>
      <c r="M8">
        <v>0.45082956790869999</v>
      </c>
      <c r="N8">
        <v>0.48278825697150501</v>
      </c>
      <c r="O8" s="11" t="str">
        <f t="shared" si="0"/>
        <v>2.x1_w5</v>
      </c>
    </row>
    <row r="9" spans="1:19" x14ac:dyDescent="0.35">
      <c r="A9">
        <v>3</v>
      </c>
      <c r="B9" t="s">
        <v>42</v>
      </c>
      <c r="C9">
        <v>2.2627565323659799E-2</v>
      </c>
      <c r="D9">
        <v>0.34319454571395602</v>
      </c>
      <c r="E9">
        <v>3.1257394799174297E-2</v>
      </c>
      <c r="F9">
        <v>3.1257394799174297E-2</v>
      </c>
      <c r="G9">
        <v>2.2627565323659799E-2</v>
      </c>
      <c r="H9">
        <v>0.34319454571395602</v>
      </c>
      <c r="I9">
        <v>3.1257394799174297E-2</v>
      </c>
      <c r="J9">
        <v>3.1257394799174297E-2</v>
      </c>
      <c r="K9">
        <v>3.9061541422447901E-2</v>
      </c>
      <c r="L9">
        <v>0.34779010171522501</v>
      </c>
      <c r="M9">
        <v>4.4813665435389699E-2</v>
      </c>
      <c r="N9">
        <v>4.4813665435389699E-2</v>
      </c>
      <c r="O9" s="11" t="str">
        <f t="shared" si="0"/>
        <v>3.x2</v>
      </c>
    </row>
    <row r="10" spans="1:19" x14ac:dyDescent="0.35">
      <c r="A10">
        <v>4</v>
      </c>
      <c r="B10" t="s">
        <v>42</v>
      </c>
      <c r="C10">
        <v>0.22897725281388601</v>
      </c>
      <c r="D10">
        <v>0.43485401712501998</v>
      </c>
      <c r="E10">
        <v>0.10103290226912499</v>
      </c>
      <c r="F10">
        <v>0.15938523727305701</v>
      </c>
      <c r="G10">
        <v>0.22897725281388601</v>
      </c>
      <c r="H10">
        <v>0.43485401712501998</v>
      </c>
      <c r="I10">
        <v>3.7367229311644899E-2</v>
      </c>
      <c r="J10">
        <v>-0.133298369218461</v>
      </c>
      <c r="K10">
        <v>0.34569826096399597</v>
      </c>
      <c r="L10">
        <v>0.43796874002282798</v>
      </c>
      <c r="M10">
        <v>0.121283864936261</v>
      </c>
      <c r="N10">
        <v>0.179110479860631</v>
      </c>
      <c r="O10" s="11" t="str">
        <f t="shared" si="0"/>
        <v>4.x2</v>
      </c>
    </row>
    <row r="11" spans="1:19" x14ac:dyDescent="0.35">
      <c r="A11">
        <v>4</v>
      </c>
      <c r="B11" t="s">
        <v>43</v>
      </c>
      <c r="C11">
        <v>0.34582011900546</v>
      </c>
      <c r="D11">
        <v>6.9114077893290396E-2</v>
      </c>
      <c r="E11">
        <v>0.114286172200326</v>
      </c>
      <c r="F11">
        <v>0.111637074908263</v>
      </c>
      <c r="G11">
        <v>-0.34582011900546</v>
      </c>
      <c r="H11">
        <v>-5.9293010557346301E-2</v>
      </c>
      <c r="I11">
        <v>1.15748122166866E-2</v>
      </c>
      <c r="J11">
        <v>2.0080926085497702E-2</v>
      </c>
      <c r="K11">
        <v>0.38858364413535301</v>
      </c>
      <c r="L11">
        <v>8.6602020352609305E-2</v>
      </c>
      <c r="M11">
        <v>0.134746841505925</v>
      </c>
      <c r="N11">
        <v>0.12791808991707601</v>
      </c>
      <c r="O11" s="11" t="str">
        <f t="shared" si="0"/>
        <v>4.x2_w1</v>
      </c>
    </row>
    <row r="12" spans="1:19" x14ac:dyDescent="0.35">
      <c r="A12">
        <v>4</v>
      </c>
      <c r="B12" t="s">
        <v>44</v>
      </c>
      <c r="C12">
        <v>0.36540455354534501</v>
      </c>
      <c r="D12">
        <v>0.125503152233506</v>
      </c>
      <c r="E12">
        <v>7.9348342269167399E-2</v>
      </c>
      <c r="F12">
        <v>0.11967066068306299</v>
      </c>
      <c r="G12">
        <v>7.3190685179967999E-4</v>
      </c>
      <c r="H12">
        <v>6.64603433290996E-2</v>
      </c>
      <c r="I12">
        <v>7.6390769433260994E-2</v>
      </c>
      <c r="J12">
        <v>9.7949989196120593E-2</v>
      </c>
      <c r="K12">
        <v>0.42637273829233102</v>
      </c>
      <c r="L12">
        <v>0.13073547183973599</v>
      </c>
      <c r="M12">
        <v>9.8205918489551097E-2</v>
      </c>
      <c r="N12">
        <v>0.124908349644998</v>
      </c>
      <c r="O12" s="11" t="str">
        <f t="shared" si="0"/>
        <v>4.x2_w2</v>
      </c>
    </row>
    <row r="13" spans="1:19" x14ac:dyDescent="0.35">
      <c r="A13">
        <v>4</v>
      </c>
      <c r="B13" t="s">
        <v>45</v>
      </c>
      <c r="C13">
        <v>0.30260886137732701</v>
      </c>
      <c r="D13">
        <v>7.3958635344105295E-2</v>
      </c>
      <c r="E13">
        <v>9.7879981242785394E-2</v>
      </c>
      <c r="F13">
        <v>0.13348588130717401</v>
      </c>
      <c r="G13">
        <v>0.141359103436353</v>
      </c>
      <c r="H13">
        <v>-3.0058700262171199E-2</v>
      </c>
      <c r="I13">
        <v>5.27564295513321E-3</v>
      </c>
      <c r="J13">
        <v>8.8386927599767406E-2</v>
      </c>
      <c r="K13">
        <v>0.38109753186113199</v>
      </c>
      <c r="L13">
        <v>8.0826672107561698E-2</v>
      </c>
      <c r="M13">
        <v>0.110453007003549</v>
      </c>
      <c r="N13">
        <v>0.192060211201904</v>
      </c>
      <c r="O13" s="11" t="str">
        <f t="shared" si="0"/>
        <v>4.x2_w3</v>
      </c>
    </row>
    <row r="14" spans="1:19" x14ac:dyDescent="0.35">
      <c r="A14">
        <v>4</v>
      </c>
      <c r="B14" t="s">
        <v>46</v>
      </c>
      <c r="C14">
        <v>0.31621004267377401</v>
      </c>
      <c r="D14">
        <v>0.210196260102849</v>
      </c>
      <c r="E14">
        <v>0.17241078551021699</v>
      </c>
      <c r="F14">
        <v>0.121273004254741</v>
      </c>
      <c r="G14">
        <v>-0.18830583436606099</v>
      </c>
      <c r="H14">
        <v>-0.205618820312648</v>
      </c>
      <c r="I14">
        <v>-0.162152655677057</v>
      </c>
      <c r="J14">
        <v>-6.2857325486899804E-2</v>
      </c>
      <c r="K14">
        <v>0.36539800339947298</v>
      </c>
      <c r="L14">
        <v>0.25086892797195798</v>
      </c>
      <c r="M14">
        <v>0.22058158322362101</v>
      </c>
      <c r="N14">
        <v>0.16519691033362999</v>
      </c>
      <c r="O14" s="11" t="str">
        <f t="shared" si="0"/>
        <v>4.x2_w4</v>
      </c>
    </row>
    <row r="15" spans="1:19" x14ac:dyDescent="0.35">
      <c r="A15">
        <v>4</v>
      </c>
      <c r="B15" t="s">
        <v>47</v>
      </c>
      <c r="C15">
        <v>0.18680164439194399</v>
      </c>
      <c r="D15">
        <v>6.6682903566666105E-2</v>
      </c>
      <c r="E15">
        <v>9.9487759747859894E-2</v>
      </c>
      <c r="F15">
        <v>0.20353244762065401</v>
      </c>
      <c r="G15">
        <v>8.7576308057709704E-2</v>
      </c>
      <c r="H15">
        <v>4.6536158959719298E-2</v>
      </c>
      <c r="I15">
        <v>5.7368381777018397E-2</v>
      </c>
      <c r="J15">
        <v>0.18315930318204801</v>
      </c>
      <c r="K15">
        <v>0.29386240092341798</v>
      </c>
      <c r="L15">
        <v>7.8753850552198496E-2</v>
      </c>
      <c r="M15">
        <v>0.117976559776474</v>
      </c>
      <c r="N15">
        <v>0.24295597802737001</v>
      </c>
      <c r="O15" s="11" t="str">
        <f t="shared" si="0"/>
        <v>4.x2_w5</v>
      </c>
    </row>
    <row r="18" spans="19:39" ht="18" x14ac:dyDescent="0.4">
      <c r="S18" s="4" t="s">
        <v>50</v>
      </c>
      <c r="T18" s="17"/>
      <c r="U18" s="5"/>
      <c r="V18" s="5"/>
      <c r="W18" s="5"/>
      <c r="X18" s="5"/>
      <c r="Y18" s="5"/>
      <c r="Z18" s="7"/>
      <c r="AA18" s="7"/>
      <c r="AB18" s="7"/>
      <c r="AC18" s="7"/>
      <c r="AD18" s="7"/>
      <c r="AE18" s="18"/>
      <c r="AF18" s="18"/>
      <c r="AG18" s="4" t="s">
        <v>51</v>
      </c>
    </row>
    <row r="19" spans="19:39" ht="4.5" customHeight="1" x14ac:dyDescent="0.4">
      <c r="S19" s="6"/>
      <c r="T19" s="16"/>
      <c r="U19" s="6"/>
      <c r="V19" s="6"/>
      <c r="W19" s="6"/>
      <c r="X19" s="6"/>
      <c r="Y19" s="6"/>
      <c r="Z19" s="8"/>
      <c r="AA19" s="8"/>
      <c r="AB19" s="8"/>
      <c r="AC19" s="8"/>
      <c r="AD19" s="8"/>
      <c r="AE19" s="18"/>
      <c r="AF19" s="18"/>
      <c r="AG19" s="6"/>
      <c r="AH19" s="16"/>
      <c r="AI19" s="8"/>
      <c r="AJ19" s="8"/>
      <c r="AK19" s="8"/>
      <c r="AL19" s="8"/>
      <c r="AM19" s="8"/>
    </row>
    <row r="20" spans="19:39" ht="4.5" customHeight="1" x14ac:dyDescent="0.4">
      <c r="S20" s="5"/>
      <c r="T20" s="17"/>
      <c r="U20" s="5"/>
      <c r="V20" s="5"/>
      <c r="W20" s="5"/>
      <c r="X20" s="5"/>
      <c r="Y20" s="5"/>
      <c r="Z20" s="7"/>
      <c r="AA20" s="7"/>
      <c r="AB20" s="7"/>
      <c r="AC20" s="7"/>
      <c r="AD20" s="7"/>
      <c r="AE20" s="18"/>
      <c r="AF20" s="18"/>
      <c r="AG20" s="5"/>
      <c r="AH20" s="17"/>
      <c r="AI20" s="7"/>
      <c r="AJ20" s="7"/>
      <c r="AK20" s="7"/>
      <c r="AL20" s="7"/>
      <c r="AM20" s="7"/>
    </row>
    <row r="21" spans="19:39" ht="18" x14ac:dyDescent="0.4">
      <c r="S21" s="5"/>
      <c r="T21" s="17"/>
      <c r="U21" s="5"/>
      <c r="V21" s="5"/>
      <c r="W21" s="5"/>
      <c r="X21" s="5"/>
      <c r="Y21" s="5"/>
      <c r="Z21" s="7" t="s">
        <v>48</v>
      </c>
      <c r="AA21" s="7" t="s">
        <v>10</v>
      </c>
      <c r="AB21" s="22" t="s">
        <v>11</v>
      </c>
      <c r="AC21" s="22"/>
      <c r="AD21" s="22"/>
      <c r="AE21" s="18"/>
      <c r="AF21" s="18"/>
      <c r="AG21" s="5"/>
      <c r="AH21" s="17"/>
      <c r="AI21" s="18"/>
      <c r="AJ21" s="7" t="s">
        <v>10</v>
      </c>
      <c r="AK21" s="22" t="s">
        <v>11</v>
      </c>
      <c r="AL21" s="22"/>
      <c r="AM21" s="22"/>
    </row>
    <row r="22" spans="19:39" ht="18" x14ac:dyDescent="0.4">
      <c r="S22" s="5"/>
      <c r="T22" s="17"/>
      <c r="U22" s="5"/>
      <c r="V22" s="5"/>
      <c r="W22" s="5"/>
      <c r="X22" s="5"/>
      <c r="Y22" s="5"/>
      <c r="AA22" s="7" t="s">
        <v>13</v>
      </c>
      <c r="AB22" s="7" t="s">
        <v>13</v>
      </c>
      <c r="AC22" s="7" t="s">
        <v>13</v>
      </c>
      <c r="AD22" s="7" t="s">
        <v>12</v>
      </c>
      <c r="AE22" s="18"/>
      <c r="AF22" s="18"/>
      <c r="AG22" s="5"/>
      <c r="AH22" s="17"/>
      <c r="AI22" s="7"/>
      <c r="AJ22" s="7" t="s">
        <v>13</v>
      </c>
      <c r="AK22" s="7" t="s">
        <v>13</v>
      </c>
      <c r="AL22" s="7" t="s">
        <v>13</v>
      </c>
      <c r="AM22" s="7" t="s">
        <v>12</v>
      </c>
    </row>
    <row r="23" spans="19:39" ht="18" x14ac:dyDescent="0.4">
      <c r="S23" s="5"/>
      <c r="T23" s="17"/>
      <c r="U23" s="5"/>
      <c r="V23" s="5"/>
      <c r="W23" s="5"/>
      <c r="X23" s="5"/>
      <c r="Y23" s="5"/>
      <c r="Z23" s="7"/>
      <c r="AA23" s="7"/>
      <c r="AB23" s="7" t="s">
        <v>15</v>
      </c>
      <c r="AC23" s="7" t="s">
        <v>14</v>
      </c>
      <c r="AD23" s="7" t="s">
        <v>14</v>
      </c>
      <c r="AE23" s="18"/>
      <c r="AF23" s="18"/>
      <c r="AG23" s="5"/>
      <c r="AH23" s="17"/>
      <c r="AI23" s="7"/>
      <c r="AJ23" s="7"/>
      <c r="AK23" s="7" t="s">
        <v>15</v>
      </c>
      <c r="AL23" s="7" t="s">
        <v>14</v>
      </c>
      <c r="AM23" s="7" t="s">
        <v>14</v>
      </c>
    </row>
    <row r="24" spans="19:39" ht="18" x14ac:dyDescent="0.4">
      <c r="S24" s="5"/>
      <c r="T24" s="17"/>
      <c r="U24" s="5"/>
      <c r="V24" s="5"/>
      <c r="W24" s="5"/>
      <c r="X24" s="5"/>
      <c r="Y24" s="5"/>
      <c r="Z24" s="7" t="s">
        <v>16</v>
      </c>
      <c r="AA24" s="7" t="s">
        <v>16</v>
      </c>
      <c r="AB24" s="7" t="s">
        <v>17</v>
      </c>
      <c r="AC24" s="7" t="s">
        <v>18</v>
      </c>
      <c r="AD24" s="7" t="s">
        <v>19</v>
      </c>
      <c r="AE24" s="18"/>
      <c r="AF24" s="18"/>
      <c r="AG24" s="5"/>
      <c r="AH24" s="17"/>
      <c r="AI24" s="7"/>
      <c r="AJ24" s="7" t="s">
        <v>16</v>
      </c>
      <c r="AK24" s="7" t="s">
        <v>17</v>
      </c>
      <c r="AL24" s="7" t="s">
        <v>18</v>
      </c>
      <c r="AM24" s="7" t="s">
        <v>19</v>
      </c>
    </row>
    <row r="25" spans="19:39" ht="4.5" customHeight="1" x14ac:dyDescent="0.4">
      <c r="S25" s="6"/>
      <c r="T25" s="16"/>
      <c r="U25" s="6"/>
      <c r="V25" s="6"/>
      <c r="W25" s="6"/>
      <c r="X25" s="6"/>
      <c r="Y25" s="6"/>
      <c r="Z25" s="8"/>
      <c r="AA25" s="8"/>
      <c r="AB25" s="8"/>
      <c r="AC25" s="8"/>
      <c r="AD25" s="8"/>
      <c r="AE25" s="18"/>
      <c r="AF25" s="18"/>
      <c r="AG25" s="6"/>
      <c r="AH25" s="16"/>
      <c r="AI25" s="8"/>
      <c r="AJ25" s="8"/>
      <c r="AK25" s="8"/>
      <c r="AL25" s="8"/>
      <c r="AM25" s="8"/>
    </row>
    <row r="26" spans="19:39" ht="4.5" customHeight="1" x14ac:dyDescent="0.4">
      <c r="S26" s="5"/>
      <c r="T26" s="17"/>
      <c r="U26" s="5"/>
      <c r="V26" s="5"/>
      <c r="W26" s="5"/>
      <c r="X26" s="5"/>
      <c r="Y26" s="5"/>
      <c r="Z26" s="7"/>
      <c r="AA26" s="7"/>
      <c r="AB26" s="7"/>
      <c r="AC26" s="7"/>
      <c r="AD26" s="7"/>
      <c r="AE26" s="18"/>
      <c r="AF26" s="18"/>
      <c r="AG26" s="5"/>
      <c r="AH26" s="17"/>
      <c r="AI26" s="7"/>
      <c r="AJ26" s="7"/>
      <c r="AK26" s="7"/>
      <c r="AL26" s="7"/>
      <c r="AM26" s="7"/>
    </row>
    <row r="27" spans="19:39" ht="18" hidden="1" customHeight="1" outlineLevel="1" x14ac:dyDescent="0.4">
      <c r="S27" s="5"/>
      <c r="T27" s="17"/>
      <c r="U27" s="5"/>
      <c r="V27" s="5"/>
      <c r="W27" s="5"/>
      <c r="X27" s="5"/>
      <c r="Y27" s="5"/>
      <c r="Z27" s="7" t="s">
        <v>29</v>
      </c>
      <c r="AA27" s="7" t="s">
        <v>29</v>
      </c>
      <c r="AB27" s="7" t="s">
        <v>30</v>
      </c>
      <c r="AC27" s="7" t="s">
        <v>31</v>
      </c>
      <c r="AD27" s="7" t="s">
        <v>28</v>
      </c>
      <c r="AE27" s="18"/>
      <c r="AF27" s="18"/>
      <c r="AG27" s="5"/>
      <c r="AH27" s="17"/>
      <c r="AI27" s="7"/>
      <c r="AJ27" t="s">
        <v>33</v>
      </c>
      <c r="AK27" t="s">
        <v>34</v>
      </c>
      <c r="AL27" t="s">
        <v>35</v>
      </c>
      <c r="AM27" t="s">
        <v>32</v>
      </c>
    </row>
    <row r="28" spans="19:39" ht="18" hidden="1" customHeight="1" outlineLevel="1" x14ac:dyDescent="0.4">
      <c r="S28" s="5"/>
      <c r="T28" s="17"/>
      <c r="U28" s="5"/>
      <c r="V28" s="5"/>
      <c r="W28" s="5"/>
      <c r="X28" s="5"/>
      <c r="Y28" s="5"/>
      <c r="Z28" s="14">
        <f>MATCH(Z$27, $B$1:$N$1, 0)</f>
        <v>7</v>
      </c>
      <c r="AA28" s="14">
        <f>MATCH(AA$27, $B$1:$N$1, 0)</f>
        <v>7</v>
      </c>
      <c r="AB28" s="14">
        <f>MATCH(AB$27, $B$1:$N$1, 0)</f>
        <v>8</v>
      </c>
      <c r="AC28" s="14">
        <f>MATCH(AC$27, $B$1:$N$1, 0)</f>
        <v>9</v>
      </c>
      <c r="AD28" s="14">
        <f>MATCH(AD$27, $B$1:$N$1, 0)</f>
        <v>6</v>
      </c>
      <c r="AE28" s="20"/>
      <c r="AF28" s="20"/>
      <c r="AG28" s="5"/>
      <c r="AH28" s="17"/>
      <c r="AI28" s="14"/>
      <c r="AJ28" s="14">
        <f>MATCH(AJ$27, $B$1:$N$1, 0)</f>
        <v>11</v>
      </c>
      <c r="AK28" s="14">
        <f>MATCH(AK$27, $B$1:$N$1, 0)</f>
        <v>12</v>
      </c>
      <c r="AL28" s="14">
        <f>MATCH(AL$27, $B$1:$N$1, 0)</f>
        <v>13</v>
      </c>
      <c r="AM28" s="14">
        <f>MATCH(AM$27, $B$1:$N$1, 0)</f>
        <v>10</v>
      </c>
    </row>
    <row r="29" spans="19:39" ht="18" collapsed="1" x14ac:dyDescent="0.4">
      <c r="S29" s="5" t="s">
        <v>6</v>
      </c>
      <c r="T29" s="17" t="s">
        <v>59</v>
      </c>
      <c r="U29" s="5">
        <v>3</v>
      </c>
      <c r="V29" s="5" t="s">
        <v>42</v>
      </c>
      <c r="W29" s="13" t="str">
        <f>U29&amp;"."&amp;V29</f>
        <v>3.x2</v>
      </c>
      <c r="X29" s="12">
        <f>MATCH(W29, $O$2:$O$15, 0)</f>
        <v>8</v>
      </c>
      <c r="Y29" s="5"/>
      <c r="Z29" s="10">
        <v>2.2949999999999999</v>
      </c>
      <c r="AA29" s="10">
        <f ca="1">OFFSET($A$1, $X29, AA$28)</f>
        <v>0.34319454571395602</v>
      </c>
      <c r="AB29" s="10">
        <f ca="1">OFFSET($A$1, $X29, AB$28)</f>
        <v>3.1257394799174297E-2</v>
      </c>
      <c r="AC29" s="10">
        <f ca="1">OFFSET($A$1, $X29, AC$28)</f>
        <v>3.1257394799174297E-2</v>
      </c>
      <c r="AD29" s="10">
        <f ca="1">OFFSET($A$1, $X29, AD$28)</f>
        <v>2.2627565323659799E-2</v>
      </c>
      <c r="AE29" s="21"/>
      <c r="AF29" s="21"/>
      <c r="AG29" s="5" t="s">
        <v>6</v>
      </c>
      <c r="AH29" s="17" t="s">
        <v>59</v>
      </c>
      <c r="AI29" s="10"/>
      <c r="AJ29" s="10">
        <f ca="1">OFFSET($A$1, $X29, AJ$28)</f>
        <v>0.34779010171522501</v>
      </c>
      <c r="AK29" s="10">
        <f ca="1">OFFSET($A$1, $X29, AK$28)</f>
        <v>4.4813665435389699E-2</v>
      </c>
      <c r="AL29" s="10">
        <f ca="1">OFFSET($A$1, $X29, AL$28)</f>
        <v>4.4813665435389699E-2</v>
      </c>
      <c r="AM29" s="10">
        <f ca="1">OFFSET($A$1, $X29, AM$28)</f>
        <v>3.9061541422447901E-2</v>
      </c>
    </row>
    <row r="30" spans="19:39" ht="18" x14ac:dyDescent="0.4">
      <c r="S30" s="5"/>
      <c r="T30" s="17"/>
      <c r="U30" s="5"/>
      <c r="V30" s="5"/>
      <c r="W30" s="13"/>
      <c r="X30" s="12"/>
      <c r="Y30" s="5"/>
      <c r="Z30" s="10"/>
      <c r="AA30" s="10"/>
      <c r="AB30" s="10"/>
      <c r="AC30" s="10"/>
      <c r="AD30" s="10"/>
      <c r="AE30" s="21"/>
      <c r="AF30" s="21"/>
      <c r="AG30" s="5"/>
      <c r="AH30" s="17"/>
      <c r="AI30" s="10"/>
      <c r="AJ30" s="10"/>
      <c r="AK30" s="10"/>
      <c r="AL30" s="10"/>
      <c r="AM30" s="10"/>
    </row>
    <row r="31" spans="19:39" ht="18" x14ac:dyDescent="0.4">
      <c r="S31" s="5" t="s">
        <v>7</v>
      </c>
      <c r="T31" s="17" t="s">
        <v>59</v>
      </c>
      <c r="U31" s="5">
        <v>1</v>
      </c>
      <c r="V31" s="5" t="s">
        <v>36</v>
      </c>
      <c r="W31" s="13" t="str">
        <f t="shared" ref="W31:W45" si="1">U31&amp;"."&amp;V31</f>
        <v>1.x1</v>
      </c>
      <c r="X31" s="12">
        <f t="shared" ref="X31:X45" si="2">MATCH(W31, $O$2:$O$15, 0)</f>
        <v>1</v>
      </c>
      <c r="Y31" s="5"/>
      <c r="Z31" s="10">
        <v>-0.63</v>
      </c>
      <c r="AA31" s="10">
        <f ca="1">OFFSET($A$1, $X31, AA$28)</f>
        <v>-0.73299089242580395</v>
      </c>
      <c r="AB31" s="10">
        <f ca="1">OFFSET($A$1, $X31, AB$28)</f>
        <v>-4.09128249288392E-2</v>
      </c>
      <c r="AC31" s="10">
        <f ca="1">OFFSET($A$1, $X31, AC$28)</f>
        <v>-4.09128249288392E-2</v>
      </c>
      <c r="AD31" s="10">
        <f ca="1">OFFSET($A$1, $X31, AD$28)</f>
        <v>-4.4663380963260502E-2</v>
      </c>
      <c r="AE31" s="21"/>
      <c r="AF31" s="21"/>
      <c r="AG31" s="5" t="s">
        <v>7</v>
      </c>
      <c r="AH31" s="17" t="s">
        <v>59</v>
      </c>
      <c r="AI31" s="10"/>
      <c r="AJ31" s="10">
        <f ca="1">OFFSET($A$1, $X31, AJ$28)</f>
        <v>0.75408632065118897</v>
      </c>
      <c r="AK31" s="10">
        <f ca="1">OFFSET($A$1, $X31, AK$28)</f>
        <v>0.122519687005684</v>
      </c>
      <c r="AL31" s="10">
        <f ca="1">OFFSET($A$1, $X31, AL$28)</f>
        <v>0.122519687005684</v>
      </c>
      <c r="AM31" s="10">
        <f ca="1">OFFSET($A$1, $X31, AM$28)</f>
        <v>0.128962270608557</v>
      </c>
    </row>
    <row r="32" spans="19:39" ht="18" x14ac:dyDescent="0.4">
      <c r="S32" s="5"/>
      <c r="T32" s="17"/>
      <c r="U32" s="5"/>
      <c r="V32" s="5"/>
      <c r="W32" s="13"/>
      <c r="X32" s="12"/>
      <c r="Y32" s="5"/>
      <c r="Z32" s="10"/>
      <c r="AA32" s="10"/>
      <c r="AB32" s="10"/>
      <c r="AC32" s="10"/>
      <c r="AD32" s="10"/>
      <c r="AE32" s="21"/>
      <c r="AF32" s="21"/>
      <c r="AG32" s="5"/>
      <c r="AH32" s="17"/>
      <c r="AI32" s="10"/>
      <c r="AJ32" s="10"/>
      <c r="AK32" s="10"/>
      <c r="AL32" s="10"/>
      <c r="AM32" s="10"/>
    </row>
    <row r="33" spans="19:39" ht="18" x14ac:dyDescent="0.4">
      <c r="S33" s="5" t="s">
        <v>8</v>
      </c>
      <c r="T33" s="17" t="s">
        <v>59</v>
      </c>
      <c r="U33" s="5">
        <v>4</v>
      </c>
      <c r="V33" s="5" t="s">
        <v>42</v>
      </c>
      <c r="W33" s="13" t="str">
        <f t="shared" si="1"/>
        <v>4.x2</v>
      </c>
      <c r="X33" s="12">
        <f t="shared" si="2"/>
        <v>9</v>
      </c>
      <c r="Y33" s="5"/>
      <c r="Z33" s="10"/>
      <c r="AA33" s="10">
        <f t="shared" ref="AA33:AD38" ca="1" si="3">OFFSET($A$1, $X33, AA$28)</f>
        <v>0.43485401712501998</v>
      </c>
      <c r="AB33" s="10">
        <f t="shared" ca="1" si="3"/>
        <v>3.7367229311644899E-2</v>
      </c>
      <c r="AC33" s="10">
        <f t="shared" ca="1" si="3"/>
        <v>-0.133298369218461</v>
      </c>
      <c r="AD33" s="10">
        <f t="shared" ca="1" si="3"/>
        <v>0.22897725281388601</v>
      </c>
      <c r="AE33" s="21"/>
      <c r="AF33" s="21"/>
      <c r="AG33" s="5" t="s">
        <v>8</v>
      </c>
      <c r="AH33" s="17" t="s">
        <v>59</v>
      </c>
      <c r="AI33" s="10"/>
      <c r="AJ33" s="10">
        <f t="shared" ref="AJ33:AM38" ca="1" si="4">OFFSET($A$1, $X33, AJ$28)</f>
        <v>0.43796874002282798</v>
      </c>
      <c r="AK33" s="10">
        <f t="shared" ca="1" si="4"/>
        <v>0.121283864936261</v>
      </c>
      <c r="AL33" s="10">
        <f t="shared" ca="1" si="4"/>
        <v>0.179110479860631</v>
      </c>
      <c r="AM33" s="10">
        <f t="shared" ca="1" si="4"/>
        <v>0.34569826096399597</v>
      </c>
    </row>
    <row r="34" spans="19:39" ht="18" x14ac:dyDescent="0.4">
      <c r="S34" s="5"/>
      <c r="T34" s="17" t="s">
        <v>60</v>
      </c>
      <c r="U34" s="5">
        <v>4</v>
      </c>
      <c r="V34" s="5" t="s">
        <v>43</v>
      </c>
      <c r="W34" s="13" t="str">
        <f t="shared" si="1"/>
        <v>4.x2_w1</v>
      </c>
      <c r="X34" s="12">
        <f t="shared" si="2"/>
        <v>10</v>
      </c>
      <c r="Y34" s="5"/>
      <c r="Z34" s="10"/>
      <c r="AA34" s="10">
        <f t="shared" ca="1" si="3"/>
        <v>-5.9293010557346301E-2</v>
      </c>
      <c r="AB34" s="10">
        <f t="shared" ca="1" si="3"/>
        <v>1.15748122166866E-2</v>
      </c>
      <c r="AC34" s="10">
        <f t="shared" ca="1" si="3"/>
        <v>2.0080926085497702E-2</v>
      </c>
      <c r="AD34" s="10">
        <f t="shared" ca="1" si="3"/>
        <v>-0.34582011900546</v>
      </c>
      <c r="AE34" s="21"/>
      <c r="AF34" s="21"/>
      <c r="AG34" s="5"/>
      <c r="AH34" s="17" t="s">
        <v>60</v>
      </c>
      <c r="AI34" s="10"/>
      <c r="AJ34" s="10">
        <f t="shared" ca="1" si="4"/>
        <v>8.6602020352609305E-2</v>
      </c>
      <c r="AK34" s="10">
        <f t="shared" ca="1" si="4"/>
        <v>0.134746841505925</v>
      </c>
      <c r="AL34" s="10">
        <f t="shared" ca="1" si="4"/>
        <v>0.12791808991707601</v>
      </c>
      <c r="AM34" s="10">
        <f t="shared" ca="1" si="4"/>
        <v>0.38858364413535301</v>
      </c>
    </row>
    <row r="35" spans="19:39" ht="18" x14ac:dyDescent="0.4">
      <c r="S35" s="5"/>
      <c r="T35" s="17" t="s">
        <v>61</v>
      </c>
      <c r="U35" s="5">
        <v>4</v>
      </c>
      <c r="V35" s="5" t="s">
        <v>44</v>
      </c>
      <c r="W35" s="13" t="str">
        <f t="shared" si="1"/>
        <v>4.x2_w2</v>
      </c>
      <c r="X35" s="12">
        <f t="shared" si="2"/>
        <v>11</v>
      </c>
      <c r="Y35" s="5"/>
      <c r="Z35" s="10"/>
      <c r="AA35" s="10">
        <f t="shared" ca="1" si="3"/>
        <v>6.64603433290996E-2</v>
      </c>
      <c r="AB35" s="10">
        <f t="shared" ca="1" si="3"/>
        <v>7.6390769433260994E-2</v>
      </c>
      <c r="AC35" s="10">
        <f t="shared" ca="1" si="3"/>
        <v>9.7949989196120593E-2</v>
      </c>
      <c r="AD35" s="10">
        <f t="shared" ca="1" si="3"/>
        <v>7.3190685179967999E-4</v>
      </c>
      <c r="AE35" s="21"/>
      <c r="AF35" s="21"/>
      <c r="AG35" s="5"/>
      <c r="AH35" s="17" t="s">
        <v>61</v>
      </c>
      <c r="AI35" s="10"/>
      <c r="AJ35" s="10">
        <f t="shared" ca="1" si="4"/>
        <v>0.13073547183973599</v>
      </c>
      <c r="AK35" s="10">
        <f t="shared" ca="1" si="4"/>
        <v>9.8205918489551097E-2</v>
      </c>
      <c r="AL35" s="10">
        <f t="shared" ca="1" si="4"/>
        <v>0.124908349644998</v>
      </c>
      <c r="AM35" s="10">
        <f t="shared" ca="1" si="4"/>
        <v>0.42637273829233102</v>
      </c>
    </row>
    <row r="36" spans="19:39" ht="18" x14ac:dyDescent="0.4">
      <c r="S36" s="5"/>
      <c r="T36" s="17" t="s">
        <v>62</v>
      </c>
      <c r="U36" s="5">
        <v>4</v>
      </c>
      <c r="V36" s="5" t="s">
        <v>45</v>
      </c>
      <c r="W36" s="13" t="str">
        <f t="shared" si="1"/>
        <v>4.x2_w3</v>
      </c>
      <c r="X36" s="12">
        <f t="shared" si="2"/>
        <v>12</v>
      </c>
      <c r="Y36" s="5"/>
      <c r="Z36" s="10"/>
      <c r="AA36" s="10">
        <f t="shared" ca="1" si="3"/>
        <v>-3.0058700262171199E-2</v>
      </c>
      <c r="AB36" s="10">
        <f t="shared" ca="1" si="3"/>
        <v>5.27564295513321E-3</v>
      </c>
      <c r="AC36" s="10">
        <f t="shared" ca="1" si="3"/>
        <v>8.8386927599767406E-2</v>
      </c>
      <c r="AD36" s="10">
        <f t="shared" ca="1" si="3"/>
        <v>0.141359103436353</v>
      </c>
      <c r="AE36" s="21"/>
      <c r="AF36" s="21"/>
      <c r="AG36" s="5"/>
      <c r="AH36" s="17" t="s">
        <v>62</v>
      </c>
      <c r="AI36" s="10"/>
      <c r="AJ36" s="10">
        <f t="shared" ca="1" si="4"/>
        <v>8.0826672107561698E-2</v>
      </c>
      <c r="AK36" s="10">
        <f t="shared" ca="1" si="4"/>
        <v>0.110453007003549</v>
      </c>
      <c r="AL36" s="10">
        <f t="shared" ca="1" si="4"/>
        <v>0.192060211201904</v>
      </c>
      <c r="AM36" s="10">
        <f t="shared" ca="1" si="4"/>
        <v>0.38109753186113199</v>
      </c>
    </row>
    <row r="37" spans="19:39" ht="18" x14ac:dyDescent="0.4">
      <c r="S37" s="5"/>
      <c r="T37" s="17" t="s">
        <v>63</v>
      </c>
      <c r="U37" s="5">
        <v>4</v>
      </c>
      <c r="V37" s="5" t="s">
        <v>46</v>
      </c>
      <c r="W37" s="13" t="str">
        <f t="shared" si="1"/>
        <v>4.x2_w4</v>
      </c>
      <c r="X37" s="12">
        <f t="shared" si="2"/>
        <v>13</v>
      </c>
      <c r="Y37" s="5"/>
      <c r="Z37" s="10"/>
      <c r="AA37" s="10">
        <f t="shared" ca="1" si="3"/>
        <v>-0.205618820312648</v>
      </c>
      <c r="AB37" s="10">
        <f t="shared" ca="1" si="3"/>
        <v>-0.162152655677057</v>
      </c>
      <c r="AC37" s="10">
        <f t="shared" ca="1" si="3"/>
        <v>-6.2857325486899804E-2</v>
      </c>
      <c r="AD37" s="10">
        <f t="shared" ca="1" si="3"/>
        <v>-0.18830583436606099</v>
      </c>
      <c r="AE37" s="21"/>
      <c r="AF37" s="21"/>
      <c r="AG37" s="5"/>
      <c r="AH37" s="17" t="s">
        <v>63</v>
      </c>
      <c r="AI37" s="10"/>
      <c r="AJ37" s="10">
        <f t="shared" ca="1" si="4"/>
        <v>0.25086892797195798</v>
      </c>
      <c r="AK37" s="10">
        <f t="shared" ca="1" si="4"/>
        <v>0.22058158322362101</v>
      </c>
      <c r="AL37" s="10">
        <f t="shared" ca="1" si="4"/>
        <v>0.16519691033362999</v>
      </c>
      <c r="AM37" s="10">
        <f t="shared" ca="1" si="4"/>
        <v>0.36539800339947298</v>
      </c>
    </row>
    <row r="38" spans="19:39" ht="18" x14ac:dyDescent="0.4">
      <c r="S38" s="5"/>
      <c r="T38" s="17" t="s">
        <v>64</v>
      </c>
      <c r="U38" s="5">
        <v>4</v>
      </c>
      <c r="V38" s="5" t="s">
        <v>47</v>
      </c>
      <c r="W38" s="13" t="str">
        <f t="shared" si="1"/>
        <v>4.x2_w5</v>
      </c>
      <c r="X38" s="12">
        <f t="shared" si="2"/>
        <v>14</v>
      </c>
      <c r="Y38" s="5"/>
      <c r="Z38" s="10"/>
      <c r="AA38" s="10">
        <f t="shared" ca="1" si="3"/>
        <v>4.6536158959719298E-2</v>
      </c>
      <c r="AB38" s="10">
        <f t="shared" ca="1" si="3"/>
        <v>5.7368381777018397E-2</v>
      </c>
      <c r="AC38" s="10">
        <f t="shared" ca="1" si="3"/>
        <v>0.18315930318204801</v>
      </c>
      <c r="AD38" s="10">
        <f t="shared" ca="1" si="3"/>
        <v>8.7576308057709704E-2</v>
      </c>
      <c r="AE38" s="21"/>
      <c r="AF38" s="21"/>
      <c r="AG38" s="5"/>
      <c r="AH38" s="17" t="s">
        <v>64</v>
      </c>
      <c r="AI38" s="10"/>
      <c r="AJ38" s="10">
        <f t="shared" ca="1" si="4"/>
        <v>7.8753850552198496E-2</v>
      </c>
      <c r="AK38" s="10">
        <f t="shared" ca="1" si="4"/>
        <v>0.117976559776474</v>
      </c>
      <c r="AL38" s="10">
        <f t="shared" ca="1" si="4"/>
        <v>0.24295597802737001</v>
      </c>
      <c r="AM38" s="10">
        <f t="shared" ca="1" si="4"/>
        <v>0.29386240092341798</v>
      </c>
    </row>
    <row r="39" spans="19:39" ht="18" x14ac:dyDescent="0.4">
      <c r="S39" s="5"/>
      <c r="T39" s="17"/>
      <c r="U39" s="5"/>
      <c r="V39" s="5"/>
      <c r="W39" s="13"/>
      <c r="X39" s="12"/>
      <c r="Y39" s="5"/>
      <c r="Z39" s="10"/>
      <c r="AA39" s="10"/>
      <c r="AB39" s="10"/>
      <c r="AC39" s="10"/>
      <c r="AD39" s="10"/>
      <c r="AE39" s="21"/>
      <c r="AF39" s="21"/>
      <c r="AG39" s="5"/>
      <c r="AH39" s="17"/>
      <c r="AI39" s="10"/>
      <c r="AJ39" s="10"/>
      <c r="AK39" s="10"/>
      <c r="AL39" s="10"/>
      <c r="AM39" s="10"/>
    </row>
    <row r="40" spans="19:39" ht="18" x14ac:dyDescent="0.4">
      <c r="S40" s="5" t="s">
        <v>9</v>
      </c>
      <c r="T40" s="17" t="s">
        <v>59</v>
      </c>
      <c r="U40" s="5">
        <v>2</v>
      </c>
      <c r="V40" s="5" t="s">
        <v>36</v>
      </c>
      <c r="W40" s="13" t="str">
        <f t="shared" si="1"/>
        <v>2.x1</v>
      </c>
      <c r="X40" s="12">
        <f>MATCH(W40, $O$2:$O$15, 0)</f>
        <v>2</v>
      </c>
      <c r="Y40" s="5"/>
      <c r="Z40" s="10"/>
      <c r="AA40" s="10">
        <f t="shared" ref="AA40:AD45" ca="1" si="5">OFFSET($A$1, $X40, AA$28)</f>
        <v>-0.74606029083029202</v>
      </c>
      <c r="AB40" s="10">
        <f t="shared" ca="1" si="5"/>
        <v>0.125629285111827</v>
      </c>
      <c r="AC40" s="10">
        <f t="shared" ca="1" si="5"/>
        <v>0.40602422584154302</v>
      </c>
      <c r="AD40" s="10">
        <f t="shared" ca="1" si="5"/>
        <v>-7.11721578597834</v>
      </c>
      <c r="AE40" s="21"/>
      <c r="AF40" s="21"/>
      <c r="AG40" s="5" t="s">
        <v>9</v>
      </c>
      <c r="AH40" s="17" t="s">
        <v>59</v>
      </c>
      <c r="AI40" s="10"/>
      <c r="AJ40" s="10">
        <f t="shared" ref="AJ40:AM45" ca="1" si="6">OFFSET($A$1, $X40, AJ$28)</f>
        <v>0.77535378375331299</v>
      </c>
      <c r="AK40" s="10">
        <f t="shared" ca="1" si="6"/>
        <v>0.28060660404656002</v>
      </c>
      <c r="AL40" s="10">
        <f t="shared" ca="1" si="6"/>
        <v>0.57568624507812005</v>
      </c>
      <c r="AM40" s="10">
        <f t="shared" ca="1" si="6"/>
        <v>10.315653667241699</v>
      </c>
    </row>
    <row r="41" spans="19:39" ht="18" x14ac:dyDescent="0.4">
      <c r="S41" s="5"/>
      <c r="T41" s="17" t="s">
        <v>60</v>
      </c>
      <c r="U41" s="5">
        <v>2</v>
      </c>
      <c r="V41" s="5" t="s">
        <v>37</v>
      </c>
      <c r="W41" s="13" t="str">
        <f t="shared" si="1"/>
        <v>2.x1_w1</v>
      </c>
      <c r="X41" s="12">
        <f t="shared" si="2"/>
        <v>3</v>
      </c>
      <c r="Y41" s="5"/>
      <c r="Z41" s="10"/>
      <c r="AA41" s="10">
        <f t="shared" ca="1" si="5"/>
        <v>-1.2730981589213E-2</v>
      </c>
      <c r="AB41" s="10">
        <f t="shared" ca="1" si="5"/>
        <v>-7.9722684368098401E-2</v>
      </c>
      <c r="AC41" s="10">
        <f t="shared" ca="1" si="5"/>
        <v>-6.14371266319583E-2</v>
      </c>
      <c r="AD41" s="10">
        <f t="shared" ca="1" si="5"/>
        <v>0.284996316662119</v>
      </c>
      <c r="AE41" s="21"/>
      <c r="AF41" s="21"/>
      <c r="AG41" s="5"/>
      <c r="AH41" s="17" t="s">
        <v>60</v>
      </c>
      <c r="AI41" s="10"/>
      <c r="AJ41" s="10">
        <f t="shared" ca="1" si="6"/>
        <v>0.27207757982679398</v>
      </c>
      <c r="AK41" s="10">
        <f t="shared" ca="1" si="6"/>
        <v>0.26255707170869802</v>
      </c>
      <c r="AL41" s="10">
        <f t="shared" ca="1" si="6"/>
        <v>0.33984221285682598</v>
      </c>
      <c r="AM41" s="10">
        <f t="shared" ca="1" si="6"/>
        <v>0.626782897205581</v>
      </c>
    </row>
    <row r="42" spans="19:39" ht="18" x14ac:dyDescent="0.4">
      <c r="S42" s="5"/>
      <c r="T42" s="17" t="s">
        <v>61</v>
      </c>
      <c r="U42" s="5">
        <v>2</v>
      </c>
      <c r="V42" s="5" t="s">
        <v>38</v>
      </c>
      <c r="W42" s="13" t="str">
        <f t="shared" si="1"/>
        <v>2.x1_w2</v>
      </c>
      <c r="X42" s="12">
        <f t="shared" si="2"/>
        <v>4</v>
      </c>
      <c r="Y42" s="5"/>
      <c r="Z42" s="10"/>
      <c r="AA42" s="10">
        <f t="shared" ca="1" si="5"/>
        <v>-1.22973047469358E-2</v>
      </c>
      <c r="AB42" s="10">
        <f t="shared" ca="1" si="5"/>
        <v>7.3171813941082506E-2</v>
      </c>
      <c r="AC42" s="10">
        <f t="shared" ca="1" si="5"/>
        <v>3.5915234072175901E-2</v>
      </c>
      <c r="AD42" s="10">
        <f t="shared" ca="1" si="5"/>
        <v>-9.9592150279161795E-2</v>
      </c>
      <c r="AE42" s="21"/>
      <c r="AF42" s="21"/>
      <c r="AG42" s="5"/>
      <c r="AH42" s="17" t="s">
        <v>61</v>
      </c>
      <c r="AI42" s="10"/>
      <c r="AJ42" s="10">
        <f t="shared" ca="1" si="6"/>
        <v>0.15469143307685199</v>
      </c>
      <c r="AK42" s="10">
        <f t="shared" ca="1" si="6"/>
        <v>0.12151407901101099</v>
      </c>
      <c r="AL42" s="10">
        <f t="shared" ca="1" si="6"/>
        <v>7.7236746457018807E-2</v>
      </c>
      <c r="AM42" s="10">
        <f t="shared" ca="1" si="6"/>
        <v>0.41404693543126703</v>
      </c>
    </row>
    <row r="43" spans="19:39" ht="18" x14ac:dyDescent="0.4">
      <c r="S43" s="5"/>
      <c r="T43" s="17" t="s">
        <v>62</v>
      </c>
      <c r="U43" s="5">
        <v>2</v>
      </c>
      <c r="V43" s="5" t="s">
        <v>39</v>
      </c>
      <c r="W43" s="13" t="str">
        <f t="shared" si="1"/>
        <v>2.x1_w3</v>
      </c>
      <c r="X43" s="12">
        <f t="shared" si="2"/>
        <v>5</v>
      </c>
      <c r="Y43" s="5"/>
      <c r="Z43" s="10"/>
      <c r="AA43" s="10">
        <f t="shared" ca="1" si="5"/>
        <v>-4.8038361660029297E-2</v>
      </c>
      <c r="AB43" s="10">
        <f t="shared" ca="1" si="5"/>
        <v>-0.25400208664206297</v>
      </c>
      <c r="AC43" s="10">
        <f t="shared" ca="1" si="5"/>
        <v>-0.469895367836204</v>
      </c>
      <c r="AD43" s="10">
        <f t="shared" ca="1" si="5"/>
        <v>-0.29557461084105502</v>
      </c>
      <c r="AE43" s="21"/>
      <c r="AF43" s="21"/>
      <c r="AG43" s="5"/>
      <c r="AH43" s="17" t="s">
        <v>62</v>
      </c>
      <c r="AI43" s="10"/>
      <c r="AJ43" s="10">
        <f t="shared" ca="1" si="6"/>
        <v>0.22827085921802001</v>
      </c>
      <c r="AK43" s="10">
        <f t="shared" ca="1" si="6"/>
        <v>0.45539649209712701</v>
      </c>
      <c r="AL43" s="10">
        <f t="shared" ca="1" si="6"/>
        <v>0.59198967480358</v>
      </c>
      <c r="AM43" s="10">
        <f t="shared" ca="1" si="6"/>
        <v>0.51807541396178503</v>
      </c>
    </row>
    <row r="44" spans="19:39" ht="18" x14ac:dyDescent="0.4">
      <c r="S44" s="5"/>
      <c r="T44" s="17" t="s">
        <v>63</v>
      </c>
      <c r="U44" s="5">
        <v>2</v>
      </c>
      <c r="V44" s="5" t="s">
        <v>40</v>
      </c>
      <c r="W44" s="13" t="str">
        <f t="shared" si="1"/>
        <v>2.x1_w4</v>
      </c>
      <c r="X44" s="12">
        <f t="shared" si="2"/>
        <v>6</v>
      </c>
      <c r="Y44" s="5"/>
      <c r="Z44" s="10"/>
      <c r="AA44" s="10">
        <f t="shared" ca="1" si="5"/>
        <v>-1.5056553479122501E-2</v>
      </c>
      <c r="AB44" s="10">
        <f t="shared" ca="1" si="5"/>
        <v>-0.24460126054860701</v>
      </c>
      <c r="AC44" s="10">
        <f t="shared" ca="1" si="5"/>
        <v>-0.424245116865276</v>
      </c>
      <c r="AD44" s="10">
        <f t="shared" ca="1" si="5"/>
        <v>0.36533397659175998</v>
      </c>
      <c r="AE44" s="21"/>
      <c r="AF44" s="21"/>
      <c r="AG44" s="5"/>
      <c r="AH44" s="17" t="s">
        <v>63</v>
      </c>
      <c r="AI44" s="10"/>
      <c r="AJ44" s="10">
        <f t="shared" ca="1" si="6"/>
        <v>0.39817400774128497</v>
      </c>
      <c r="AK44" s="10">
        <f t="shared" ca="1" si="6"/>
        <v>0.46758132730331903</v>
      </c>
      <c r="AL44" s="10">
        <f t="shared" ca="1" si="6"/>
        <v>0.54380606217774496</v>
      </c>
      <c r="AM44" s="10">
        <f t="shared" ca="1" si="6"/>
        <v>0.85807075713958103</v>
      </c>
    </row>
    <row r="45" spans="19:39" ht="18" x14ac:dyDescent="0.4">
      <c r="S45" s="5"/>
      <c r="T45" s="17" t="s">
        <v>64</v>
      </c>
      <c r="U45" s="5">
        <v>2</v>
      </c>
      <c r="V45" s="5" t="s">
        <v>41</v>
      </c>
      <c r="W45" s="13" t="str">
        <f t="shared" si="1"/>
        <v>2.x1_w5</v>
      </c>
      <c r="X45" s="12">
        <f t="shared" si="2"/>
        <v>7</v>
      </c>
      <c r="Y45" s="5"/>
      <c r="Z45" s="10"/>
      <c r="AA45" s="10">
        <f t="shared" ca="1" si="5"/>
        <v>0.11838699662563899</v>
      </c>
      <c r="AB45" s="10">
        <f t="shared" ca="1" si="5"/>
        <v>0.18639356733714199</v>
      </c>
      <c r="AC45" s="10">
        <f t="shared" ca="1" si="5"/>
        <v>3.9788411398399101E-2</v>
      </c>
      <c r="AD45" s="10">
        <f t="shared" ca="1" si="5"/>
        <v>-0.21434220332354401</v>
      </c>
      <c r="AE45" s="21"/>
      <c r="AF45" s="21"/>
      <c r="AG45" s="5"/>
      <c r="AH45" s="17" t="s">
        <v>64</v>
      </c>
      <c r="AI45" s="10"/>
      <c r="AJ45" s="10">
        <f t="shared" ca="1" si="6"/>
        <v>0.36755194223508902</v>
      </c>
      <c r="AK45" s="10">
        <f t="shared" ca="1" si="6"/>
        <v>0.45082956790869999</v>
      </c>
      <c r="AL45" s="10">
        <f t="shared" ca="1" si="6"/>
        <v>0.48278825697150501</v>
      </c>
      <c r="AM45" s="10">
        <f t="shared" ca="1" si="6"/>
        <v>0.99310351992381296</v>
      </c>
    </row>
    <row r="46" spans="19:39" ht="4" customHeight="1" x14ac:dyDescent="0.4">
      <c r="S46" s="6"/>
      <c r="T46" s="16"/>
      <c r="U46" s="6"/>
      <c r="V46" s="6"/>
      <c r="W46" s="6"/>
      <c r="X46" s="6"/>
      <c r="Y46" s="6"/>
      <c r="Z46" s="8"/>
      <c r="AA46" s="8"/>
      <c r="AB46" s="8"/>
      <c r="AC46" s="8"/>
      <c r="AD46" s="8"/>
      <c r="AE46" s="18"/>
      <c r="AF46" s="18"/>
      <c r="AG46" s="6"/>
      <c r="AH46" s="16"/>
      <c r="AI46" s="8"/>
      <c r="AJ46" s="8"/>
      <c r="AK46" s="8"/>
      <c r="AL46" s="8"/>
      <c r="AM46" s="8"/>
    </row>
    <row r="47" spans="19:39" ht="4" customHeight="1" x14ac:dyDescent="0.4">
      <c r="S47" s="5"/>
      <c r="T47" s="17"/>
      <c r="U47" s="5"/>
      <c r="V47" s="5"/>
      <c r="W47" s="5"/>
      <c r="X47" s="5"/>
      <c r="Y47" s="5"/>
      <c r="Z47" s="7"/>
      <c r="AA47" s="7"/>
      <c r="AB47" s="7"/>
      <c r="AC47" s="7"/>
      <c r="AD47" s="7"/>
      <c r="AE47" s="18"/>
      <c r="AF47" s="18"/>
      <c r="AG47" s="5"/>
      <c r="AH47" s="17"/>
      <c r="AI47" s="7"/>
      <c r="AJ47" s="7"/>
      <c r="AK47" s="7"/>
      <c r="AL47" s="7"/>
      <c r="AM47" s="7"/>
    </row>
    <row r="48" spans="19:39" x14ac:dyDescent="0.35">
      <c r="AE48" s="19"/>
      <c r="AF48" s="19"/>
    </row>
    <row r="49" spans="22:32" x14ac:dyDescent="0.35">
      <c r="AE49" s="19"/>
      <c r="AF49" s="19"/>
    </row>
    <row r="51" spans="22:32" ht="18" x14ac:dyDescent="0.4">
      <c r="V51" s="5" t="s">
        <v>42</v>
      </c>
    </row>
    <row r="52" spans="22:32" ht="18" x14ac:dyDescent="0.4">
      <c r="V52" s="5" t="s">
        <v>43</v>
      </c>
    </row>
    <row r="53" spans="22:32" ht="18" x14ac:dyDescent="0.4">
      <c r="V53" s="5" t="s">
        <v>44</v>
      </c>
    </row>
    <row r="54" spans="22:32" ht="18" x14ac:dyDescent="0.4">
      <c r="V54" s="5" t="s">
        <v>45</v>
      </c>
    </row>
    <row r="55" spans="22:32" ht="18" x14ac:dyDescent="0.4">
      <c r="V55" s="5" t="s">
        <v>46</v>
      </c>
    </row>
    <row r="56" spans="22:32" ht="18" x14ac:dyDescent="0.4">
      <c r="V56" s="5" t="s">
        <v>47</v>
      </c>
    </row>
  </sheetData>
  <mergeCells count="2">
    <mergeCell ref="AB21:AD21"/>
    <mergeCell ref="AK21:AM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showGridLines="0" topLeftCell="D1" zoomScale="110" zoomScaleNormal="110" workbookViewId="0">
      <selection activeCell="R9" sqref="R9"/>
    </sheetView>
  </sheetViews>
  <sheetFormatPr defaultRowHeight="14.5" outlineLevelRow="1" x14ac:dyDescent="0.35"/>
  <cols>
    <col min="9" max="9" width="14.1796875" customWidth="1"/>
    <col min="12" max="15" width="16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5">
      <c r="A2">
        <v>1</v>
      </c>
      <c r="B2">
        <v>100</v>
      </c>
      <c r="C2">
        <v>87.728031396865802</v>
      </c>
      <c r="D2">
        <v>68.743116617202801</v>
      </c>
      <c r="E2">
        <v>181.92245388031</v>
      </c>
      <c r="F2">
        <v>187.090016126633</v>
      </c>
    </row>
    <row r="3" spans="1:15" x14ac:dyDescent="0.35">
      <c r="A3">
        <v>2</v>
      </c>
      <c r="B3">
        <v>100</v>
      </c>
      <c r="C3">
        <v>380.63647842407198</v>
      </c>
      <c r="D3">
        <v>70.130376100540204</v>
      </c>
      <c r="E3">
        <v>185.851856231689</v>
      </c>
      <c r="F3">
        <v>649.60997867584194</v>
      </c>
    </row>
    <row r="4" spans="1:15" x14ac:dyDescent="0.35">
      <c r="A4">
        <v>3</v>
      </c>
      <c r="B4">
        <v>100</v>
      </c>
      <c r="C4">
        <v>85.954782009124798</v>
      </c>
      <c r="D4">
        <v>66.416299819946303</v>
      </c>
      <c r="E4">
        <v>177.37886023521401</v>
      </c>
      <c r="F4">
        <v>181.121990442276</v>
      </c>
    </row>
    <row r="5" spans="1:15" x14ac:dyDescent="0.35">
      <c r="A5">
        <v>4</v>
      </c>
      <c r="B5">
        <v>100</v>
      </c>
      <c r="C5">
        <v>474.15458297729498</v>
      </c>
      <c r="D5">
        <v>66.128339767456097</v>
      </c>
      <c r="E5">
        <v>180.67518258094799</v>
      </c>
      <c r="F5">
        <v>639.49154567718494</v>
      </c>
    </row>
    <row r="10" spans="1:15" ht="17.5" x14ac:dyDescent="0.35">
      <c r="I10" s="4" t="s">
        <v>49</v>
      </c>
      <c r="J10" s="15"/>
      <c r="K10" s="2"/>
      <c r="L10" s="2"/>
      <c r="M10" s="2"/>
      <c r="N10" s="2"/>
      <c r="O10" s="2"/>
    </row>
    <row r="11" spans="1:15" ht="4.5" customHeight="1" x14ac:dyDescent="0.4">
      <c r="I11" s="6"/>
      <c r="J11" s="16"/>
      <c r="K11" s="8"/>
      <c r="L11" s="8"/>
      <c r="M11" s="8"/>
      <c r="N11" s="8"/>
      <c r="O11" s="8"/>
    </row>
    <row r="12" spans="1:15" ht="4.5" customHeight="1" x14ac:dyDescent="0.4">
      <c r="I12" s="5"/>
      <c r="J12" s="17"/>
      <c r="K12" s="7"/>
      <c r="L12" s="7"/>
      <c r="M12" s="7"/>
      <c r="N12" s="7"/>
      <c r="O12" s="7"/>
    </row>
    <row r="13" spans="1:15" ht="18" x14ac:dyDescent="0.4">
      <c r="I13" s="5"/>
      <c r="J13" s="17"/>
      <c r="K13" s="18"/>
      <c r="L13" s="7" t="s">
        <v>10</v>
      </c>
      <c r="M13" s="22" t="s">
        <v>11</v>
      </c>
      <c r="N13" s="22"/>
      <c r="O13" s="22"/>
    </row>
    <row r="14" spans="1:15" ht="18" x14ac:dyDescent="0.4">
      <c r="I14" s="5"/>
      <c r="J14" s="17"/>
      <c r="K14" s="7"/>
      <c r="L14" s="7" t="s">
        <v>13</v>
      </c>
      <c r="M14" s="7" t="s">
        <v>13</v>
      </c>
      <c r="N14" s="7" t="s">
        <v>13</v>
      </c>
      <c r="O14" s="7" t="s">
        <v>12</v>
      </c>
    </row>
    <row r="15" spans="1:15" ht="18" x14ac:dyDescent="0.4">
      <c r="I15" s="5"/>
      <c r="J15" s="17"/>
      <c r="K15" s="7"/>
      <c r="L15" s="7"/>
      <c r="M15" s="7" t="s">
        <v>15</v>
      </c>
      <c r="N15" s="7" t="s">
        <v>14</v>
      </c>
      <c r="O15" s="7" t="s">
        <v>14</v>
      </c>
    </row>
    <row r="16" spans="1:15" ht="18" x14ac:dyDescent="0.4">
      <c r="I16" s="5"/>
      <c r="J16" s="17"/>
      <c r="K16" s="7"/>
      <c r="L16" s="7" t="s">
        <v>16</v>
      </c>
      <c r="M16" s="7" t="s">
        <v>17</v>
      </c>
      <c r="N16" s="7" t="s">
        <v>18</v>
      </c>
      <c r="O16" s="7" t="s">
        <v>19</v>
      </c>
    </row>
    <row r="17" spans="9:15" ht="4.5" customHeight="1" x14ac:dyDescent="0.4">
      <c r="I17" s="6"/>
      <c r="J17" s="16"/>
      <c r="K17" s="8"/>
      <c r="L17" s="8"/>
      <c r="M17" s="8"/>
      <c r="N17" s="8"/>
      <c r="O17" s="8"/>
    </row>
    <row r="18" spans="9:15" ht="4.5" customHeight="1" x14ac:dyDescent="0.4">
      <c r="I18" s="5"/>
      <c r="J18" s="17"/>
      <c r="K18" s="7"/>
      <c r="L18" s="7"/>
      <c r="M18" s="7"/>
      <c r="N18" s="7"/>
      <c r="O18" s="7"/>
    </row>
    <row r="19" spans="9:15" ht="18" hidden="1" outlineLevel="1" x14ac:dyDescent="0.4">
      <c r="I19" s="5"/>
      <c r="J19" s="17"/>
      <c r="K19" s="7"/>
      <c r="L19" t="s">
        <v>3</v>
      </c>
      <c r="M19" t="s">
        <v>4</v>
      </c>
      <c r="N19" t="s">
        <v>5</v>
      </c>
      <c r="O19" t="s">
        <v>2</v>
      </c>
    </row>
    <row r="20" spans="9:15" ht="18" hidden="1" outlineLevel="1" x14ac:dyDescent="0.4">
      <c r="I20" s="5"/>
      <c r="J20" s="17"/>
      <c r="K20" s="14"/>
      <c r="L20" s="14">
        <f>MATCH(L19, $C$1:$F$1, 0)</f>
        <v>2</v>
      </c>
      <c r="M20" s="14">
        <f t="shared" ref="M20:O20" si="0">MATCH(M19, $C$1:$F$1, 0)</f>
        <v>3</v>
      </c>
      <c r="N20" s="14">
        <f t="shared" si="0"/>
        <v>4</v>
      </c>
      <c r="O20" s="14">
        <f t="shared" si="0"/>
        <v>1</v>
      </c>
    </row>
    <row r="21" spans="9:15" ht="18" collapsed="1" x14ac:dyDescent="0.4">
      <c r="I21" s="5" t="s">
        <v>6</v>
      </c>
      <c r="J21" s="17">
        <v>3</v>
      </c>
      <c r="K21" s="10"/>
      <c r="L21" s="10">
        <f ca="1">OFFSET($B$1, $J21, L$20)/100</f>
        <v>0.66416299819946301</v>
      </c>
      <c r="M21" s="10">
        <f t="shared" ref="M21:O27" ca="1" si="1">OFFSET($B$1, $J21, M$20)/100</f>
        <v>1.7737886023521401</v>
      </c>
      <c r="N21" s="10">
        <f t="shared" ca="1" si="1"/>
        <v>1.8112199044227599</v>
      </c>
      <c r="O21" s="10">
        <f t="shared" ca="1" si="1"/>
        <v>0.85954782009124797</v>
      </c>
    </row>
    <row r="22" spans="9:15" ht="18" x14ac:dyDescent="0.4">
      <c r="I22" s="5"/>
      <c r="J22" s="17"/>
      <c r="K22" s="10"/>
      <c r="L22" s="10"/>
      <c r="M22" s="10"/>
      <c r="N22" s="10"/>
      <c r="O22" s="10"/>
    </row>
    <row r="23" spans="9:15" ht="18" x14ac:dyDescent="0.4">
      <c r="I23" s="5" t="s">
        <v>7</v>
      </c>
      <c r="J23" s="17">
        <v>1</v>
      </c>
      <c r="K23" s="10"/>
      <c r="L23" s="10">
        <f ca="1">OFFSET($B$1, $J23, L$20)/100</f>
        <v>0.68743116617202804</v>
      </c>
      <c r="M23" s="10">
        <f t="shared" ca="1" si="1"/>
        <v>1.8192245388031001</v>
      </c>
      <c r="N23" s="10">
        <f t="shared" ca="1" si="1"/>
        <v>1.8709001612663301</v>
      </c>
      <c r="O23" s="10">
        <f t="shared" ca="1" si="1"/>
        <v>0.87728031396865802</v>
      </c>
    </row>
    <row r="24" spans="9:15" ht="18" x14ac:dyDescent="0.4">
      <c r="I24" s="5"/>
      <c r="J24" s="17"/>
      <c r="K24" s="10"/>
      <c r="L24" s="10"/>
      <c r="M24" s="10"/>
      <c r="N24" s="10"/>
      <c r="O24" s="10"/>
    </row>
    <row r="25" spans="9:15" ht="18" x14ac:dyDescent="0.4">
      <c r="I25" s="5" t="s">
        <v>8</v>
      </c>
      <c r="J25" s="17">
        <v>4</v>
      </c>
      <c r="K25" s="10"/>
      <c r="L25" s="10">
        <f ca="1">OFFSET($B$1, $J25, L$20)/100</f>
        <v>0.66128339767456101</v>
      </c>
      <c r="M25" s="10">
        <f t="shared" ca="1" si="1"/>
        <v>1.8067518258094799</v>
      </c>
      <c r="N25" s="10">
        <f t="shared" ca="1" si="1"/>
        <v>6.3949154567718498</v>
      </c>
      <c r="O25" s="10">
        <f t="shared" ca="1" si="1"/>
        <v>4.7415458297729494</v>
      </c>
    </row>
    <row r="26" spans="9:15" ht="18" x14ac:dyDescent="0.4">
      <c r="I26" s="5"/>
      <c r="J26" s="17"/>
      <c r="K26" s="10"/>
      <c r="L26" s="10"/>
      <c r="M26" s="10"/>
      <c r="N26" s="10"/>
      <c r="O26" s="10"/>
    </row>
    <row r="27" spans="9:15" ht="18" x14ac:dyDescent="0.4">
      <c r="I27" s="5" t="s">
        <v>9</v>
      </c>
      <c r="J27" s="17">
        <v>2</v>
      </c>
      <c r="K27" s="10"/>
      <c r="L27" s="10">
        <f ca="1">OFFSET($B$1, $J27, L$20)/100</f>
        <v>0.70130376100540204</v>
      </c>
      <c r="M27" s="10">
        <f t="shared" ca="1" si="1"/>
        <v>1.8585185623168901</v>
      </c>
      <c r="N27" s="10">
        <f t="shared" ca="1" si="1"/>
        <v>6.4960997867584194</v>
      </c>
      <c r="O27" s="10">
        <f t="shared" ca="1" si="1"/>
        <v>3.8063647842407198</v>
      </c>
    </row>
    <row r="28" spans="9:15" ht="9" customHeight="1" x14ac:dyDescent="0.4">
      <c r="I28" s="6"/>
      <c r="J28" s="16"/>
      <c r="K28" s="8"/>
      <c r="L28" s="8"/>
      <c r="M28" s="8"/>
      <c r="N28" s="8"/>
      <c r="O28" s="8"/>
    </row>
    <row r="29" spans="9:15" ht="9" customHeight="1" x14ac:dyDescent="0.4">
      <c r="I29" s="5"/>
      <c r="J29" s="17"/>
      <c r="K29" s="7"/>
      <c r="L29" s="7"/>
      <c r="M29" s="7"/>
      <c r="N29" s="7"/>
      <c r="O29" s="7"/>
    </row>
  </sheetData>
  <mergeCells count="1">
    <mergeCell ref="M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test-hettime</vt:lpstr>
      <vt:lpstr>test-het2coef</vt:lpstr>
      <vt:lpstr>test-het2time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Yonah Meiselman</dc:creator>
  <cp:lastModifiedBy>A. Yonah Meiselman</cp:lastModifiedBy>
  <dcterms:created xsi:type="dcterms:W3CDTF">2023-03-14T18:23:18Z</dcterms:created>
  <dcterms:modified xsi:type="dcterms:W3CDTF">2023-03-16T14:49:55Z</dcterms:modified>
</cp:coreProperties>
</file>