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<sst xmlns="http://schemas.openxmlformats.org/spreadsheetml/2006/main" count="88" uniqueCount="68">
  <si>
    <t>День</t>
  </si>
  <si>
    <t>Взрослый (15р)</t>
  </si>
  <si>
    <t>Детский(10.5 р)</t>
  </si>
  <si>
    <t>Выручка</t>
  </si>
  <si>
    <t>Житель</t>
  </si>
  <si>
    <t>Письма (шт)</t>
  </si>
  <si>
    <t>Вес писем (кг)</t>
  </si>
  <si>
    <t>Посылки (шт)</t>
  </si>
  <si>
    <t>Вес посылок (кг)</t>
  </si>
  <si>
    <t>Телеграммы (шт)</t>
  </si>
  <si>
    <t>Вес телеграмм (кг)</t>
  </si>
  <si>
    <t>Бандероли (шт)</t>
  </si>
  <si>
    <t>Вес бандеролей (кг)</t>
  </si>
  <si>
    <t>Общий вес (кг)</t>
  </si>
  <si>
    <t>Дядя Федор</t>
  </si>
  <si>
    <t>Кот Матроскин</t>
  </si>
  <si>
    <t>Пес Шарик</t>
  </si>
  <si>
    <t>Итого</t>
  </si>
  <si>
    <t>Письмо (кг)</t>
  </si>
  <si>
    <t>Посылка (кг)</t>
  </si>
  <si>
    <t>Телеграмма (кг)</t>
  </si>
  <si>
    <t>Бандероль (кг)</t>
  </si>
  <si>
    <t>Товар</t>
  </si>
  <si>
    <t>Цена товара</t>
  </si>
  <si>
    <t>Кол-во проданного</t>
  </si>
  <si>
    <t>Кол-во непроданного</t>
  </si>
  <si>
    <t>Сумма проданного</t>
  </si>
  <si>
    <t>Сумма непроданного</t>
  </si>
  <si>
    <t>Товар 1</t>
  </si>
  <si>
    <t>Продукт</t>
  </si>
  <si>
    <t>Цена за ед. (р)</t>
  </si>
  <si>
    <t>Количество (шт)</t>
  </si>
  <si>
    <t>Сумма (р)</t>
  </si>
  <si>
    <t>Товар 2</t>
  </si>
  <si>
    <t>Хлеб</t>
  </si>
  <si>
    <t>Товар 3</t>
  </si>
  <si>
    <t>Мука</t>
  </si>
  <si>
    <t>Макароны</t>
  </si>
  <si>
    <t>Месяц</t>
  </si>
  <si>
    <t>Цена за хлеб</t>
  </si>
  <si>
    <t>Ежедневные</t>
  </si>
  <si>
    <t>Годове</t>
  </si>
  <si>
    <t>Инфляция 0.3%</t>
  </si>
  <si>
    <t>Молоко</t>
  </si>
  <si>
    <t>Яйца</t>
  </si>
  <si>
    <t>Сахар</t>
  </si>
  <si>
    <t>Курица</t>
  </si>
  <si>
    <t>Рыба</t>
  </si>
  <si>
    <t>Овощи</t>
  </si>
  <si>
    <t>Фрукты</t>
  </si>
  <si>
    <t>Скидка 10% (если &gt; 5000)</t>
  </si>
  <si>
    <t>Итого (Без скидки)</t>
  </si>
  <si>
    <t>Цена $</t>
  </si>
  <si>
    <t>Инфляция %</t>
  </si>
  <si>
    <t>Курс р &gt; $</t>
  </si>
  <si>
    <t>Стоимость р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</si>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</sst>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Nunito"/>
    </font>
    <font>
      <sz val="11.0"/>
      <color theme="1"/>
      <name val="Nunito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4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4" numFmtId="4" xfId="0" applyFont="1" applyNumberFormat="1"/>
    <xf borderId="2" fillId="0" fontId="2" numFmtId="4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5" width="18.88"/>
    <col customWidth="1" min="6" max="6" width="6.38"/>
    <col customWidth="1" min="7" max="9" width="18.88"/>
    <col customWidth="1" min="10" max="12" width="21.38"/>
    <col customWidth="1" min="13" max="16" width="18.88"/>
  </cols>
  <sheetData>
    <row r="1" ht="7.5" customHeight="1"/>
    <row r="2">
      <c r="B2" s="1" t="s">
        <v>0</v>
      </c>
      <c r="C2" s="1" t="s">
        <v>1</v>
      </c>
      <c r="D2" s="1" t="s">
        <v>2</v>
      </c>
      <c r="E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>
      <c r="B3" s="2">
        <v>1.0</v>
      </c>
      <c r="C3" s="2">
        <v>50.0</v>
      </c>
      <c r="D3" s="2">
        <v>20.0</v>
      </c>
      <c r="E3" s="3">
        <f t="shared" ref="E3:E9" si="1">C3*15+D3*10.5</f>
        <v>960</v>
      </c>
      <c r="G3" s="2" t="s">
        <v>14</v>
      </c>
      <c r="H3" s="2">
        <v>10.0</v>
      </c>
      <c r="I3" s="4">
        <f t="shared" ref="I3:I5" si="2">H3*$G$8</f>
        <v>1</v>
      </c>
      <c r="J3" s="2">
        <v>2.0</v>
      </c>
      <c r="K3" s="4">
        <f t="shared" ref="K3:K5" si="3">J3*$H$8</f>
        <v>10</v>
      </c>
      <c r="L3" s="2">
        <v>10.0</v>
      </c>
      <c r="M3" s="4">
        <f t="shared" ref="M3:M5" si="4">L3*$I$8</f>
        <v>0.5</v>
      </c>
      <c r="N3" s="2">
        <v>1.0</v>
      </c>
      <c r="O3" s="4">
        <f t="shared" ref="O3:O5" si="5">N3*$J$8</f>
        <v>0.5</v>
      </c>
      <c r="P3" s="4">
        <f t="shared" ref="P3:P5" si="6">I3+K3+M3+O3</f>
        <v>12</v>
      </c>
    </row>
    <row r="4">
      <c r="B4" s="2">
        <v>2.0</v>
      </c>
      <c r="C4" s="2">
        <v>60.0</v>
      </c>
      <c r="D4" s="2">
        <v>30.0</v>
      </c>
      <c r="E4" s="3">
        <f t="shared" si="1"/>
        <v>1215</v>
      </c>
      <c r="G4" s="2" t="s">
        <v>15</v>
      </c>
      <c r="H4" s="2">
        <v>4.0</v>
      </c>
      <c r="I4" s="4">
        <f t="shared" si="2"/>
        <v>0.4</v>
      </c>
      <c r="J4" s="2">
        <v>1.0</v>
      </c>
      <c r="K4" s="4">
        <f t="shared" si="3"/>
        <v>5</v>
      </c>
      <c r="L4" s="2">
        <v>2.0</v>
      </c>
      <c r="M4" s="4">
        <f t="shared" si="4"/>
        <v>0.1</v>
      </c>
      <c r="N4" s="2">
        <v>1.0</v>
      </c>
      <c r="O4" s="4">
        <f t="shared" si="5"/>
        <v>0.5</v>
      </c>
      <c r="P4" s="4">
        <f t="shared" si="6"/>
        <v>6</v>
      </c>
    </row>
    <row r="5">
      <c r="B5" s="2">
        <v>3.0</v>
      </c>
      <c r="C5" s="2">
        <v>70.0</v>
      </c>
      <c r="D5" s="2">
        <v>40.0</v>
      </c>
      <c r="E5" s="3">
        <f t="shared" si="1"/>
        <v>1470</v>
      </c>
      <c r="G5" s="2" t="s">
        <v>16</v>
      </c>
      <c r="H5" s="2">
        <v>0.0</v>
      </c>
      <c r="I5" s="4">
        <f t="shared" si="2"/>
        <v>0</v>
      </c>
      <c r="J5" s="2">
        <v>4.0</v>
      </c>
      <c r="K5" s="4">
        <f t="shared" si="3"/>
        <v>20</v>
      </c>
      <c r="L5" s="2">
        <v>0.0</v>
      </c>
      <c r="M5" s="4">
        <f t="shared" si="4"/>
        <v>0</v>
      </c>
      <c r="N5" s="2">
        <v>2.0</v>
      </c>
      <c r="O5" s="4">
        <f t="shared" si="5"/>
        <v>1</v>
      </c>
      <c r="P5" s="4">
        <f t="shared" si="6"/>
        <v>21</v>
      </c>
    </row>
    <row r="6">
      <c r="B6" s="2">
        <v>4.0</v>
      </c>
      <c r="C6" s="2">
        <v>80.0</v>
      </c>
      <c r="D6" s="2">
        <v>50.0</v>
      </c>
      <c r="E6" s="3">
        <f t="shared" si="1"/>
        <v>1725</v>
      </c>
      <c r="G6" s="5" t="s">
        <v>17</v>
      </c>
      <c r="H6" s="6"/>
      <c r="I6" s="6"/>
      <c r="J6" s="6"/>
      <c r="K6" s="6"/>
      <c r="L6" s="6"/>
      <c r="M6" s="6"/>
      <c r="N6" s="6"/>
      <c r="O6" s="7"/>
      <c r="P6" s="8">
        <f>SUM(P3:P5)</f>
        <v>39</v>
      </c>
    </row>
    <row r="7">
      <c r="B7" s="2">
        <v>5.0</v>
      </c>
      <c r="C7" s="2">
        <v>90.0</v>
      </c>
      <c r="D7" s="2">
        <v>60.0</v>
      </c>
      <c r="E7" s="3">
        <f t="shared" si="1"/>
        <v>1980</v>
      </c>
      <c r="G7" s="1" t="s">
        <v>18</v>
      </c>
      <c r="H7" s="1" t="s">
        <v>19</v>
      </c>
      <c r="I7" s="1" t="s">
        <v>20</v>
      </c>
      <c r="J7" s="5" t="s">
        <v>21</v>
      </c>
      <c r="K7" s="9"/>
      <c r="L7" s="9"/>
      <c r="M7" s="9"/>
      <c r="N7" s="9"/>
      <c r="O7" s="9"/>
      <c r="P7" s="10"/>
    </row>
    <row r="8">
      <c r="B8" s="2">
        <v>6.0</v>
      </c>
      <c r="C8" s="2">
        <v>100.0</v>
      </c>
      <c r="D8" s="2">
        <v>70.0</v>
      </c>
      <c r="E8" s="3">
        <f t="shared" si="1"/>
        <v>2235</v>
      </c>
      <c r="G8" s="11">
        <v>0.1</v>
      </c>
      <c r="H8" s="11">
        <v>5.0</v>
      </c>
      <c r="I8" s="11">
        <v>0.05</v>
      </c>
      <c r="J8" s="11">
        <v>0.5</v>
      </c>
      <c r="K8" s="12"/>
      <c r="L8" s="12"/>
      <c r="M8" s="12"/>
      <c r="N8" s="12"/>
      <c r="O8" s="12"/>
      <c r="P8" s="12"/>
    </row>
    <row r="9">
      <c r="B9" s="2">
        <v>7.0</v>
      </c>
      <c r="C9" s="2">
        <v>110.0</v>
      </c>
      <c r="D9" s="2">
        <v>80.0</v>
      </c>
      <c r="E9" s="3">
        <f t="shared" si="1"/>
        <v>2490</v>
      </c>
      <c r="K9" s="12"/>
      <c r="L9" s="12"/>
      <c r="M9" s="12"/>
      <c r="N9" s="12"/>
      <c r="O9" s="12"/>
      <c r="P9" s="12"/>
    </row>
    <row r="10">
      <c r="A10" s="13"/>
      <c r="B10" s="5" t="s">
        <v>17</v>
      </c>
      <c r="C10" s="6"/>
      <c r="D10" s="7"/>
      <c r="E10" s="14">
        <f>SUM(E3:E9)</f>
        <v>12075</v>
      </c>
      <c r="G10" s="1" t="s">
        <v>22</v>
      </c>
      <c r="H10" s="1" t="s">
        <v>23</v>
      </c>
      <c r="I10" s="1" t="s">
        <v>24</v>
      </c>
      <c r="J10" s="1" t="s">
        <v>25</v>
      </c>
      <c r="K10" s="1" t="s">
        <v>26</v>
      </c>
      <c r="L10" s="1" t="s">
        <v>27</v>
      </c>
    </row>
    <row r="11">
      <c r="A11" s="13"/>
      <c r="B11" s="15"/>
      <c r="C11" s="15"/>
      <c r="D11" s="15"/>
      <c r="G11" s="2" t="s">
        <v>28</v>
      </c>
      <c r="H11" s="11">
        <v>100.0</v>
      </c>
      <c r="I11" s="2">
        <v>5.0</v>
      </c>
      <c r="J11" s="2">
        <v>10.0</v>
      </c>
      <c r="K11" s="4">
        <f t="shared" ref="K11:K13" si="7">H11*I11</f>
        <v>500</v>
      </c>
      <c r="L11" s="4">
        <f t="shared" ref="L11:L13" si="8">H11*J11</f>
        <v>1000</v>
      </c>
    </row>
    <row r="12">
      <c r="A12" s="13"/>
      <c r="B12" s="1" t="s">
        <v>29</v>
      </c>
      <c r="C12" s="1" t="s">
        <v>30</v>
      </c>
      <c r="D12" s="1" t="s">
        <v>31</v>
      </c>
      <c r="E12" s="1" t="s">
        <v>32</v>
      </c>
      <c r="G12" s="2" t="s">
        <v>33</v>
      </c>
      <c r="H12" s="11">
        <v>200.0</v>
      </c>
      <c r="I12" s="2">
        <v>3.0</v>
      </c>
      <c r="J12" s="2">
        <v>7.0</v>
      </c>
      <c r="K12" s="4">
        <f t="shared" si="7"/>
        <v>600</v>
      </c>
      <c r="L12" s="4">
        <f t="shared" si="8"/>
        <v>1400</v>
      </c>
    </row>
    <row r="13">
      <c r="A13" s="13"/>
      <c r="B13" s="2" t="s">
        <v>34</v>
      </c>
      <c r="C13" s="11">
        <v>30.0</v>
      </c>
      <c r="D13" s="2">
        <v>10.0</v>
      </c>
      <c r="E13" s="4">
        <f t="shared" ref="E13:E22" si="9">C13*D13</f>
        <v>300</v>
      </c>
      <c r="G13" s="2" t="s">
        <v>35</v>
      </c>
      <c r="H13" s="11">
        <v>150.0</v>
      </c>
      <c r="I13" s="2">
        <v>0.0</v>
      </c>
      <c r="J13" s="2">
        <v>5.0</v>
      </c>
      <c r="K13" s="4">
        <f t="shared" si="7"/>
        <v>0</v>
      </c>
      <c r="L13" s="4">
        <f t="shared" si="8"/>
        <v>750</v>
      </c>
    </row>
    <row r="14">
      <c r="A14" s="13"/>
      <c r="B14" s="2" t="s">
        <v>36</v>
      </c>
      <c r="C14" s="11">
        <v>50.0</v>
      </c>
      <c r="D14" s="2">
        <v>20.0</v>
      </c>
      <c r="E14" s="4">
        <f t="shared" si="9"/>
        <v>1000</v>
      </c>
    </row>
    <row r="15">
      <c r="A15" s="13"/>
      <c r="B15" s="2" t="s">
        <v>37</v>
      </c>
      <c r="C15" s="11">
        <v>70.0</v>
      </c>
      <c r="D15" s="2">
        <v>15.0</v>
      </c>
      <c r="E15" s="4">
        <f t="shared" si="9"/>
        <v>1050</v>
      </c>
      <c r="G15" s="1" t="s">
        <v>38</v>
      </c>
      <c r="H15" s="1" t="s">
        <v>39</v>
      </c>
      <c r="I15" s="1" t="s">
        <v>40</v>
      </c>
      <c r="J15" s="1" t="s">
        <v>41</v>
      </c>
      <c r="K15" s="1" t="s">
        <v>42</v>
      </c>
    </row>
    <row r="16">
      <c r="A16" s="13"/>
      <c r="B16" s="2" t="s">
        <v>43</v>
      </c>
      <c r="C16" s="11">
        <v>60.0</v>
      </c>
      <c r="D16" s="2">
        <v>5.0</v>
      </c>
      <c r="E16" s="4">
        <f t="shared" si="9"/>
        <v>300</v>
      </c>
      <c r="G16" s="2">
        <v>1.0</v>
      </c>
      <c r="H16" s="2">
        <v>48.0</v>
      </c>
      <c r="I16" s="4">
        <f t="shared" ref="I16:I27" si="10">H16*2</f>
        <v>96</v>
      </c>
      <c r="J16" s="4">
        <f t="shared" ref="J16:J27" si="11">I16*365</f>
        <v>35040</v>
      </c>
      <c r="K16" s="2">
        <v>0.003</v>
      </c>
    </row>
    <row r="17">
      <c r="A17" s="13"/>
      <c r="B17" s="2" t="s">
        <v>44</v>
      </c>
      <c r="C17" s="11">
        <v>90.0</v>
      </c>
      <c r="D17" s="2">
        <v>10.0</v>
      </c>
      <c r="E17" s="4">
        <f t="shared" si="9"/>
        <v>900</v>
      </c>
      <c r="G17" s="2">
        <v>2.0</v>
      </c>
      <c r="H17" s="4">
        <f t="shared" ref="H17:H27" si="12">H16*(1+$K$16)</f>
        <v>48.144</v>
      </c>
      <c r="I17" s="4">
        <f t="shared" si="10"/>
        <v>96.288</v>
      </c>
      <c r="J17" s="4">
        <f t="shared" si="11"/>
        <v>35145.12</v>
      </c>
    </row>
    <row r="18">
      <c r="A18" s="13"/>
      <c r="B18" s="2" t="s">
        <v>45</v>
      </c>
      <c r="C18" s="11">
        <v>40.0</v>
      </c>
      <c r="D18" s="2">
        <v>25.0</v>
      </c>
      <c r="E18" s="4">
        <f t="shared" si="9"/>
        <v>1000</v>
      </c>
      <c r="G18" s="2">
        <v>3.0</v>
      </c>
      <c r="H18" s="4">
        <f t="shared" si="12"/>
        <v>48.288432</v>
      </c>
      <c r="I18" s="4">
        <f t="shared" si="10"/>
        <v>96.576864</v>
      </c>
      <c r="J18" s="4">
        <f t="shared" si="11"/>
        <v>35250.55536</v>
      </c>
    </row>
    <row r="19">
      <c r="A19" s="13"/>
      <c r="B19" s="2" t="s">
        <v>46</v>
      </c>
      <c r="C19" s="11">
        <v>200.0</v>
      </c>
      <c r="D19" s="2">
        <v>3.0</v>
      </c>
      <c r="E19" s="4">
        <f t="shared" si="9"/>
        <v>600</v>
      </c>
      <c r="G19" s="2">
        <v>4.0</v>
      </c>
      <c r="H19" s="4">
        <f t="shared" si="12"/>
        <v>48.4332973</v>
      </c>
      <c r="I19" s="4">
        <f t="shared" si="10"/>
        <v>96.86659459</v>
      </c>
      <c r="J19" s="4">
        <f t="shared" si="11"/>
        <v>35356.30703</v>
      </c>
    </row>
    <row r="20">
      <c r="A20" s="13"/>
      <c r="B20" s="2" t="s">
        <v>47</v>
      </c>
      <c r="C20" s="11">
        <v>300.0</v>
      </c>
      <c r="D20" s="2">
        <v>2.0</v>
      </c>
      <c r="E20" s="4">
        <f t="shared" si="9"/>
        <v>600</v>
      </c>
      <c r="G20" s="2">
        <v>5.0</v>
      </c>
      <c r="H20" s="4">
        <f t="shared" si="12"/>
        <v>48.57859719</v>
      </c>
      <c r="I20" s="4">
        <f t="shared" si="10"/>
        <v>97.15719438</v>
      </c>
      <c r="J20" s="4">
        <f t="shared" si="11"/>
        <v>35462.37595</v>
      </c>
    </row>
    <row r="21">
      <c r="A21" s="13"/>
      <c r="B21" s="2" t="s">
        <v>48</v>
      </c>
      <c r="C21" s="11">
        <v>80.0</v>
      </c>
      <c r="D21" s="2">
        <v>10.0</v>
      </c>
      <c r="E21" s="4">
        <f t="shared" si="9"/>
        <v>800</v>
      </c>
      <c r="G21" s="2">
        <v>6.0</v>
      </c>
      <c r="H21" s="4">
        <f t="shared" si="12"/>
        <v>48.72433298</v>
      </c>
      <c r="I21" s="4">
        <f t="shared" si="10"/>
        <v>97.44866596</v>
      </c>
      <c r="J21" s="4">
        <f t="shared" si="11"/>
        <v>35568.76307</v>
      </c>
    </row>
    <row r="22">
      <c r="A22" s="13"/>
      <c r="B22" s="2" t="s">
        <v>49</v>
      </c>
      <c r="C22" s="11">
        <v>100.0</v>
      </c>
      <c r="D22" s="2">
        <v>5.0</v>
      </c>
      <c r="E22" s="4">
        <f t="shared" si="9"/>
        <v>500</v>
      </c>
      <c r="G22" s="2">
        <v>7.0</v>
      </c>
      <c r="H22" s="4">
        <f t="shared" si="12"/>
        <v>48.87050598</v>
      </c>
      <c r="I22" s="4">
        <f t="shared" si="10"/>
        <v>97.74101196</v>
      </c>
      <c r="J22" s="4">
        <f t="shared" si="11"/>
        <v>35675.46936</v>
      </c>
    </row>
    <row r="23">
      <c r="A23" s="13"/>
      <c r="B23" s="5" t="s">
        <v>50</v>
      </c>
      <c r="C23" s="6"/>
      <c r="D23" s="7"/>
      <c r="E23" s="8">
        <f>IF(SUM(E13:E22)&gt;5000,SUM(E13:E22)-(SUM(E13:E22)*0.1))</f>
        <v>6345</v>
      </c>
      <c r="G23" s="2">
        <v>8.0</v>
      </c>
      <c r="H23" s="4">
        <f t="shared" si="12"/>
        <v>49.0171175</v>
      </c>
      <c r="I23" s="4">
        <f t="shared" si="10"/>
        <v>98.03423499</v>
      </c>
      <c r="J23" s="4">
        <f t="shared" si="11"/>
        <v>35782.49577</v>
      </c>
    </row>
    <row r="24">
      <c r="A24" s="13"/>
      <c r="B24" s="5" t="s">
        <v>51</v>
      </c>
      <c r="C24" s="6"/>
      <c r="D24" s="7"/>
      <c r="E24" s="8">
        <f>SUM(E13:E22)</f>
        <v>7050</v>
      </c>
      <c r="G24" s="2">
        <v>9.0</v>
      </c>
      <c r="H24" s="4">
        <f t="shared" si="12"/>
        <v>49.16416885</v>
      </c>
      <c r="I24" s="4">
        <f t="shared" si="10"/>
        <v>98.3283377</v>
      </c>
      <c r="J24" s="4">
        <f t="shared" si="11"/>
        <v>35889.84326</v>
      </c>
    </row>
    <row r="25">
      <c r="A25" s="13"/>
      <c r="E25" s="16"/>
      <c r="G25" s="2">
        <v>10.0</v>
      </c>
      <c r="H25" s="4">
        <f t="shared" si="12"/>
        <v>49.31166136</v>
      </c>
      <c r="I25" s="4">
        <f t="shared" si="10"/>
        <v>98.62332271</v>
      </c>
      <c r="J25" s="4">
        <f t="shared" si="11"/>
        <v>35997.51279</v>
      </c>
    </row>
    <row r="26">
      <c r="A26" s="13"/>
      <c r="G26" s="2">
        <v>11.0</v>
      </c>
      <c r="H26" s="4">
        <f t="shared" si="12"/>
        <v>49.45959634</v>
      </c>
      <c r="I26" s="4">
        <f t="shared" si="10"/>
        <v>98.91919268</v>
      </c>
      <c r="J26" s="4">
        <f t="shared" si="11"/>
        <v>36105.50533</v>
      </c>
    </row>
    <row r="27">
      <c r="A27" s="13"/>
      <c r="G27" s="2">
        <v>12.0</v>
      </c>
      <c r="H27" s="4">
        <f t="shared" si="12"/>
        <v>49.60797513</v>
      </c>
      <c r="I27" s="4">
        <f t="shared" si="10"/>
        <v>99.21595026</v>
      </c>
      <c r="J27" s="4">
        <f t="shared" si="11"/>
        <v>36213.82184</v>
      </c>
    </row>
    <row r="28">
      <c r="A28" s="13"/>
    </row>
    <row r="29">
      <c r="A29" s="13"/>
      <c r="B29" s="1" t="s">
        <v>38</v>
      </c>
      <c r="C29" s="1" t="s">
        <v>52</v>
      </c>
      <c r="D29" s="1" t="s">
        <v>53</v>
      </c>
      <c r="E29" s="1" t="s">
        <v>54</v>
      </c>
      <c r="F29" s="5" t="s">
        <v>55</v>
      </c>
      <c r="G29" s="7"/>
    </row>
    <row r="30">
      <c r="A30" s="13"/>
      <c r="B30" s="2" t="s">
        <v>56</v>
      </c>
      <c r="C30" s="11">
        <v>100.0</v>
      </c>
      <c r="D30" s="2">
        <v>17.0</v>
      </c>
      <c r="E30" s="2">
        <v>70.0</v>
      </c>
      <c r="F30" s="17">
        <f t="shared" ref="F30:F41" si="13">C30*$E$30</f>
        <v>7000</v>
      </c>
      <c r="G30" s="7"/>
    </row>
    <row r="31">
      <c r="A31" s="13"/>
      <c r="B31" s="2" t="s">
        <v>57</v>
      </c>
      <c r="C31" s="4">
        <f t="shared" ref="C31:C41" si="14">C30*(1+$D$30/100)</f>
        <v>117</v>
      </c>
      <c r="D31" s="18"/>
      <c r="E31" s="19"/>
      <c r="F31" s="17">
        <f t="shared" si="13"/>
        <v>8190</v>
      </c>
      <c r="G31" s="7"/>
    </row>
    <row r="32">
      <c r="A32" s="13"/>
      <c r="B32" s="2" t="s">
        <v>58</v>
      </c>
      <c r="C32" s="4">
        <f t="shared" si="14"/>
        <v>136.89</v>
      </c>
      <c r="D32" s="20"/>
      <c r="E32" s="21"/>
      <c r="F32" s="17">
        <f t="shared" si="13"/>
        <v>9582.3</v>
      </c>
      <c r="G32" s="7"/>
    </row>
    <row r="33">
      <c r="A33" s="13"/>
      <c r="B33" s="2" t="s">
        <v>59</v>
      </c>
      <c r="C33" s="4">
        <f t="shared" si="14"/>
        <v>160.1613</v>
      </c>
      <c r="D33" s="20"/>
      <c r="E33" s="21"/>
      <c r="F33" s="17">
        <f t="shared" si="13"/>
        <v>11211.291</v>
      </c>
      <c r="G33" s="7"/>
    </row>
    <row r="34">
      <c r="A34" s="13"/>
      <c r="B34" s="2" t="s">
        <v>60</v>
      </c>
      <c r="C34" s="4">
        <f t="shared" si="14"/>
        <v>187.388721</v>
      </c>
      <c r="D34" s="20"/>
      <c r="E34" s="21"/>
      <c r="F34" s="17">
        <f t="shared" si="13"/>
        <v>13117.21047</v>
      </c>
      <c r="G34" s="7"/>
    </row>
    <row r="35">
      <c r="A35" s="13"/>
      <c r="B35" s="2" t="s">
        <v>61</v>
      </c>
      <c r="C35" s="4">
        <f t="shared" si="14"/>
        <v>219.2448036</v>
      </c>
      <c r="D35" s="20"/>
      <c r="E35" s="21"/>
      <c r="F35" s="17">
        <f t="shared" si="13"/>
        <v>15347.13625</v>
      </c>
      <c r="G35" s="7"/>
    </row>
    <row r="36">
      <c r="A36" s="13"/>
      <c r="B36" s="2" t="s">
        <v>62</v>
      </c>
      <c r="C36" s="4">
        <f t="shared" si="14"/>
        <v>256.5164202</v>
      </c>
      <c r="D36" s="20"/>
      <c r="E36" s="21"/>
      <c r="F36" s="17">
        <f t="shared" si="13"/>
        <v>17956.14941</v>
      </c>
      <c r="G36" s="7"/>
    </row>
    <row r="37">
      <c r="A37" s="13"/>
      <c r="B37" s="2" t="s">
        <v>63</v>
      </c>
      <c r="C37" s="4">
        <f t="shared" si="14"/>
        <v>300.1242116</v>
      </c>
      <c r="D37" s="20"/>
      <c r="E37" s="21"/>
      <c r="F37" s="17">
        <f t="shared" si="13"/>
        <v>21008.69481</v>
      </c>
      <c r="G37" s="7"/>
    </row>
    <row r="38">
      <c r="A38" s="13"/>
      <c r="B38" s="2" t="s">
        <v>64</v>
      </c>
      <c r="C38" s="4">
        <f t="shared" si="14"/>
        <v>351.1453276</v>
      </c>
      <c r="D38" s="20"/>
      <c r="E38" s="21"/>
      <c r="F38" s="17">
        <f t="shared" si="13"/>
        <v>24580.17293</v>
      </c>
      <c r="G38" s="7"/>
    </row>
    <row r="39">
      <c r="A39" s="13"/>
      <c r="B39" s="2" t="s">
        <v>65</v>
      </c>
      <c r="C39" s="4">
        <f t="shared" si="14"/>
        <v>410.8400333</v>
      </c>
      <c r="D39" s="20"/>
      <c r="E39" s="21"/>
      <c r="F39" s="17">
        <f t="shared" si="13"/>
        <v>28758.80233</v>
      </c>
      <c r="G39" s="7"/>
    </row>
    <row r="40">
      <c r="A40" s="13"/>
      <c r="B40" s="2" t="s">
        <v>66</v>
      </c>
      <c r="C40" s="4">
        <f t="shared" si="14"/>
        <v>480.6828389</v>
      </c>
      <c r="D40" s="20"/>
      <c r="E40" s="21"/>
      <c r="F40" s="17">
        <f t="shared" si="13"/>
        <v>33647.79872</v>
      </c>
      <c r="G40" s="7"/>
    </row>
    <row r="41">
      <c r="A41" s="13"/>
      <c r="B41" s="2" t="s">
        <v>67</v>
      </c>
      <c r="C41" s="4">
        <f t="shared" si="14"/>
        <v>562.3989215</v>
      </c>
      <c r="D41" s="22"/>
      <c r="E41" s="23"/>
      <c r="F41" s="17">
        <f t="shared" si="13"/>
        <v>39367.92451</v>
      </c>
      <c r="G41" s="7"/>
    </row>
  </sheetData>
  <mergeCells count="18">
    <mergeCell ref="G6:O6"/>
    <mergeCell ref="B10:D10"/>
    <mergeCell ref="B23:D23"/>
    <mergeCell ref="B24:D24"/>
    <mergeCell ref="F29:G29"/>
    <mergeCell ref="F30:G30"/>
    <mergeCell ref="F31:G31"/>
    <mergeCell ref="F39:G39"/>
    <mergeCell ref="F40:G40"/>
    <mergeCell ref="F41:G41"/>
    <mergeCell ref="F32:G32"/>
    <mergeCell ref="F33:G33"/>
    <mergeCell ref="F34:G34"/>
    <mergeCell ref="F35:G35"/>
    <mergeCell ref="F36:G36"/>
    <mergeCell ref="F37:G37"/>
    <mergeCell ref="F38:G38"/>
    <mergeCell ref="D31:E4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" width="18.88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>
      <c r="A2" s="2" t="s">
        <v>14</v>
      </c>
      <c r="B2" s="2">
        <v>10.0</v>
      </c>
      <c r="C2" s="4">
        <f t="shared" ref="C2:C4" si="1">B2*$A$8</f>
        <v>1</v>
      </c>
      <c r="D2" s="2">
        <v>2.0</v>
      </c>
      <c r="E2" s="4">
        <f t="shared" ref="E2:E4" si="2">D2*$B$8</f>
        <v>10</v>
      </c>
      <c r="F2" s="2">
        <v>10.0</v>
      </c>
      <c r="G2" s="4">
        <f t="shared" ref="G2:G4" si="3">F2*$C$8</f>
        <v>0.5</v>
      </c>
      <c r="H2" s="2">
        <v>1.0</v>
      </c>
      <c r="I2" s="4">
        <f t="shared" ref="I2:I4" si="4">H2*$D$8</f>
        <v>0.5</v>
      </c>
      <c r="J2" s="4">
        <f t="shared" ref="J2:J4" si="5">C2+E2+G2+I2</f>
        <v>12</v>
      </c>
    </row>
    <row r="3">
      <c r="A3" s="2" t="s">
        <v>15</v>
      </c>
      <c r="B3" s="2">
        <v>4.0</v>
      </c>
      <c r="C3" s="4">
        <f t="shared" si="1"/>
        <v>0.4</v>
      </c>
      <c r="D3" s="2">
        <v>1.0</v>
      </c>
      <c r="E3" s="4">
        <f t="shared" si="2"/>
        <v>5</v>
      </c>
      <c r="F3" s="2">
        <v>2.0</v>
      </c>
      <c r="G3" s="4">
        <f t="shared" si="3"/>
        <v>0.1</v>
      </c>
      <c r="H3" s="2">
        <v>1.0</v>
      </c>
      <c r="I3" s="4">
        <f t="shared" si="4"/>
        <v>0.5</v>
      </c>
      <c r="J3" s="4">
        <f t="shared" si="5"/>
        <v>6</v>
      </c>
    </row>
    <row r="4">
      <c r="A4" s="2" t="s">
        <v>16</v>
      </c>
      <c r="B4" s="2">
        <v>0.0</v>
      </c>
      <c r="C4" s="4">
        <f t="shared" si="1"/>
        <v>0</v>
      </c>
      <c r="D4" s="2">
        <v>4.0</v>
      </c>
      <c r="E4" s="4">
        <f t="shared" si="2"/>
        <v>20</v>
      </c>
      <c r="F4" s="2">
        <v>0.0</v>
      </c>
      <c r="G4" s="4">
        <f t="shared" si="3"/>
        <v>0</v>
      </c>
      <c r="H4" s="2">
        <v>2.0</v>
      </c>
      <c r="I4" s="4">
        <f t="shared" si="4"/>
        <v>1</v>
      </c>
      <c r="J4" s="4">
        <f t="shared" si="5"/>
        <v>21</v>
      </c>
    </row>
    <row r="5">
      <c r="A5" s="1" t="s">
        <v>17</v>
      </c>
      <c r="B5" s="14">
        <f t="shared" ref="B5:J5" si="6">SUM(B2:B4)</f>
        <v>14</v>
      </c>
      <c r="C5" s="8">
        <f t="shared" si="6"/>
        <v>1.4</v>
      </c>
      <c r="D5" s="14">
        <f t="shared" si="6"/>
        <v>7</v>
      </c>
      <c r="E5" s="8">
        <f t="shared" si="6"/>
        <v>35</v>
      </c>
      <c r="F5" s="14">
        <f t="shared" si="6"/>
        <v>12</v>
      </c>
      <c r="G5" s="8">
        <f t="shared" si="6"/>
        <v>0.6</v>
      </c>
      <c r="H5" s="14">
        <f t="shared" si="6"/>
        <v>4</v>
      </c>
      <c r="I5" s="8">
        <f t="shared" si="6"/>
        <v>2</v>
      </c>
      <c r="J5" s="8">
        <f t="shared" si="6"/>
        <v>39</v>
      </c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</row>
    <row r="7">
      <c r="A7" s="1" t="s">
        <v>18</v>
      </c>
      <c r="B7" s="1" t="s">
        <v>19</v>
      </c>
      <c r="C7" s="1" t="s">
        <v>20</v>
      </c>
      <c r="D7" s="1" t="s">
        <v>21</v>
      </c>
      <c r="E7" s="12"/>
      <c r="F7" s="12"/>
      <c r="G7" s="12"/>
      <c r="H7" s="12"/>
      <c r="I7" s="12"/>
      <c r="J7" s="12"/>
    </row>
    <row r="8">
      <c r="A8" s="11">
        <v>0.1</v>
      </c>
      <c r="B8" s="11">
        <v>5.0</v>
      </c>
      <c r="C8" s="11">
        <v>0.05</v>
      </c>
      <c r="D8" s="11">
        <v>0.5</v>
      </c>
      <c r="E8" s="12"/>
      <c r="F8" s="12"/>
      <c r="G8" s="12"/>
      <c r="H8" s="12"/>
      <c r="I8" s="12"/>
      <c r="J8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