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431" codeName="{B1203076-2D4D-A25B-A398-973B695A806A}"/>
  <workbookPr date1904="1" codeName="ThisWorkbook"/>
  <mc:AlternateContent xmlns:mc="http://schemas.openxmlformats.org/markup-compatibility/2006">
    <mc:Choice Requires="x15">
      <x15ac:absPath xmlns:x15ac="http://schemas.microsoft.com/office/spreadsheetml/2010/11/ac" url="E:\Libraries\Projects\DataStax\Git\DSEDiagnosticApplication\"/>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Partitions" sheetId="12" r:id="rId20"/>
    <sheet name="Partitions by Node" sheetId="29" r:id="rId21"/>
    <sheet name="Droppable" sheetId="26" r:id="rId22"/>
    <sheet name="Application" sheetId="27" r:id="rId23"/>
    <sheet name="--Marker--" sheetId="42" r:id="rId24"/>
    <sheet name="CFStats" sheetId="4" r:id="rId25"/>
    <sheet name="NodeStats" sheetId="16" r:id="rId26"/>
  </sheets>
  <functionGroups builtInGroupCount="18"/>
  <definedNames>
    <definedName name="_xlnm._FilterDatabase" localSheetId="22" hidden="1">Application!$B$13:$M$13</definedName>
    <definedName name="_xlnm._FilterDatabase" localSheetId="24"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5" hidden="1">NodeStats!$A$1:$Q$1</definedName>
    <definedName name="_xlnm._FilterDatabase" localSheetId="1" hidden="1">Server!$A$2:$AT$2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7"/>
    <pivotCache cacheId="1" r:id="rId28"/>
    <pivotCache cacheId="2" r:id="rId29"/>
    <pivotCache cacheId="3" r:id="rId30"/>
  </pivotCaches>
  <extLst>
    <ext xmlns:x14="http://schemas.microsoft.com/office/spreadsheetml/2009/9/main" uri="{BBE1A952-AA13-448e-AADC-164F8A28A991}">
      <x14:slicerCaches>
        <x14:slicerCache r:id="rId31"/>
        <x14:slicerCache r:id="rId32"/>
        <x14:slicerCache r:id="rId33"/>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E14" i="15"/>
  <c r="F14" i="15" s="1"/>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<sst xmlns="http://schemas.openxmlformats.org/spreadsheetml/2006/main" count="131023" uniqueCount="1361">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</sst>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7">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0" fontId="7" fillId="8" borderId="0" xfId="0" applyNumberFormat="1" applyFont="1" applyFill="1" applyBorder="1"/>
    <xf numFmtId="0" fontId="8" fillId="0" borderId="0" xfId="0" applyNumberFormat="1" applyFont="1" applyFill="1" applyBorder="1"/>
  </cellXfs>
  <cellStyles count="2">
    <cellStyle name="Normal" xfId="0" builtinId="0"/>
    <cellStyle name="Normal 2" xfId="1" xr:uid="{00000000-0005-0000-0000-000001000000}"/>
  </cellStyles>
  <dxfs count="28">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1537.451374305558" createdVersion="6" refreshedVersion="6" minRefreshableVersion="3" recordCount="35" xr:uid="{F298BF28-5D89-4FA6-AD2E-601B877A87E7}">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A63C0-F2D1-4089-8DCD-8A3473C2D24F}"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1">
      <pivotArea dataOnly="0" labelOnly="1"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3.xml"/><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5.xml"/><Relationship Id="rId1" Type="http://schemas.openxmlformats.org/officeDocument/2006/relationships/pivotTable" Target="../pivotTables/pivotTable24.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4"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H5"/>
  <sheetViews>
    <sheetView tabSelected="1" workbookViewId="0">
      <selection activeCell="A28" sqref="A28"/>
    </sheetView>
  </sheetViews>
  <sheetFormatPr defaultRowHeight="15"/>
  <cols>
    <col min="1" max="16384" width="9.140625" style="156"/>
  </cols>
  <sheetData>
    <row r="5" spans="2:8" ht="18.75">
      <c r="B5" s="155" t="s">
        <v>215</v>
      </c>
      <c r="C5" s="155"/>
      <c r="D5" s="155"/>
      <c r="F5" s="155" t="s">
        <v>216</v>
      </c>
      <c r="G5" s="155"/>
      <c r="H5" s="155"/>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73" customWidth="1"/>
    <col min="6" max="6" width="23.42578125" style="73" customWidth="1"/>
    <col min="7" max="7" width="9.140625" customWidth="1"/>
    <col min="8" max="8" width="13.28515625" customWidth="1"/>
    <col min="9" max="9" width="12.42578125" customWidth="1"/>
    <col min="10" max="10" width="10.85546875" style="77" customWidth="1"/>
    <col min="11" max="11" width="9.140625" style="77" customWidth="1"/>
    <col min="12" max="12" width="10" style="77" customWidth="1"/>
    <col min="13" max="13" width="9.140625" style="77" customWidth="1"/>
    <col min="14" max="14" width="11.7109375" style="73" customWidth="1"/>
    <col min="15" max="15" width="9.140625" style="73" customWidth="1"/>
    <col min="16" max="16" width="10" style="73" customWidth="1"/>
    <col min="17" max="17" width="9.7109375" style="73" customWidth="1"/>
    <col min="18" max="19" width="9.140625" style="73" customWidth="1"/>
    <col min="20" max="20" width="18.140625" customWidth="1"/>
    <col min="21" max="21" width="9.28515625" customWidth="1"/>
    <col min="22" max="22" width="31.7109375" customWidth="1"/>
    <col min="23" max="23" width="18.28515625" customWidth="1"/>
    <col min="24" max="24" width="9.140625" style="77" customWidth="1"/>
    <col min="25" max="25" width="23" style="77" customWidth="1"/>
    <col min="26" max="26" width="16" customWidth="1"/>
    <col min="27" max="27" width="16.85546875" style="77" customWidth="1"/>
    <col min="28" max="28" width="17.42578125" style="77" customWidth="1"/>
    <col min="29" max="29" width="18.5703125" style="77" customWidth="1"/>
    <col min="30" max="30" width="11.5703125" style="77" customWidth="1"/>
    <col min="31" max="31" width="12.5703125" style="77" customWidth="1"/>
    <col min="32" max="32" width="13.140625" style="77" customWidth="1"/>
    <col min="33" max="33" width="9.140625" customWidth="1"/>
    <col min="34" max="34" width="12.5703125" customWidth="1"/>
    <col min="35" max="35" width="9.5703125" customWidth="1"/>
    <col min="36" max="37" width="9.140625" customWidth="1"/>
    <col min="38" max="38" width="10.42578125" customWidth="1"/>
    <col min="39" max="39" width="17.28515625" style="73" customWidth="1"/>
    <col min="40" max="40" width="15" style="73" customWidth="1"/>
    <col min="41" max="41" width="21.28515625" style="73" customWidth="1"/>
    <col min="42" max="42" width="21.140625" style="73" customWidth="1"/>
    <col min="43" max="43" width="16.42578125" style="73" customWidth="1"/>
    <col min="44" max="44" width="15.42578125" style="77" customWidth="1"/>
    <col min="45" max="45" width="18.5703125" style="77" customWidth="1"/>
    <col min="46" max="46" width="18.140625" style="77" customWidth="1"/>
  </cols>
  <sheetData>
    <row r="1" spans="1:46" s="70" customFormat="1">
      <c r="A1" s="74"/>
      <c r="B1" s="74"/>
      <c r="C1" s="74"/>
      <c r="D1" s="74"/>
      <c r="E1" s="74"/>
      <c r="F1" s="74"/>
      <c r="G1" s="74"/>
      <c r="H1" s="74"/>
      <c r="I1" s="74"/>
      <c r="J1" s="140" t="s">
        <v>93</v>
      </c>
      <c r="K1" s="138" t="s">
        <v>93</v>
      </c>
      <c r="L1" s="138" t="s">
        <v>93</v>
      </c>
      <c r="M1" s="139" t="s">
        <v>93</v>
      </c>
      <c r="N1" s="136" t="s">
        <v>94</v>
      </c>
      <c r="O1" s="137" t="s">
        <v>94</v>
      </c>
      <c r="P1" s="137" t="s">
        <v>94</v>
      </c>
      <c r="Q1" s="137" t="s">
        <v>94</v>
      </c>
      <c r="R1" s="137" t="s">
        <v>94</v>
      </c>
      <c r="S1" s="141" t="s">
        <v>94</v>
      </c>
      <c r="T1" s="133" t="s">
        <v>95</v>
      </c>
      <c r="U1" s="134" t="s">
        <v>95</v>
      </c>
      <c r="V1" s="134" t="s">
        <v>95</v>
      </c>
      <c r="W1" s="134" t="s">
        <v>95</v>
      </c>
      <c r="X1" s="142" t="s">
        <v>95</v>
      </c>
      <c r="Y1" s="143" t="s">
        <v>96</v>
      </c>
      <c r="Z1" s="134" t="s">
        <v>96</v>
      </c>
      <c r="AA1" s="138" t="s">
        <v>96</v>
      </c>
      <c r="AB1" s="142" t="s">
        <v>96</v>
      </c>
      <c r="AC1" s="143" t="s">
        <v>97</v>
      </c>
      <c r="AD1" s="138" t="s">
        <v>97</v>
      </c>
      <c r="AE1" s="138" t="s">
        <v>97</v>
      </c>
      <c r="AF1" s="139" t="s">
        <v>97</v>
      </c>
      <c r="AG1" s="133" t="s">
        <v>98</v>
      </c>
      <c r="AH1" s="134" t="s">
        <v>98</v>
      </c>
      <c r="AI1" s="134" t="s">
        <v>98</v>
      </c>
      <c r="AJ1" s="134" t="s">
        <v>98</v>
      </c>
      <c r="AK1" s="135" t="s">
        <v>98</v>
      </c>
      <c r="AL1" s="135" t="s">
        <v>98</v>
      </c>
      <c r="AM1" s="136" t="s">
        <v>99</v>
      </c>
      <c r="AN1" s="137" t="s">
        <v>99</v>
      </c>
      <c r="AO1" s="137" t="s">
        <v>99</v>
      </c>
      <c r="AP1" s="137" t="s">
        <v>99</v>
      </c>
      <c r="AQ1" s="137" t="s">
        <v>99</v>
      </c>
      <c r="AR1" s="138" t="s">
        <v>99</v>
      </c>
      <c r="AS1" s="138" t="s">
        <v>99</v>
      </c>
      <c r="AT1" s="139"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84" customWidth="1"/>
    <col min="8" max="8" width="19.85546875" style="86" customWidth="1"/>
    <col min="9" max="9" width="15.5703125" style="88" customWidth="1"/>
    <col min="10" max="10" width="15.5703125" style="122" customWidth="1"/>
    <col min="11" max="11" width="28.85546875" style="125" customWidth="1"/>
    <col min="12" max="12" width="27.85546875" style="125" customWidth="1"/>
    <col min="13" max="13" width="16.140625" style="88" customWidth="1"/>
    <col min="14" max="14" width="10.140625" customWidth="1"/>
    <col min="15" max="15" width="28" style="127" customWidth="1"/>
    <col min="16" max="16" width="29" style="127" customWidth="1"/>
    <col min="17" max="17" width="15" style="91" customWidth="1"/>
    <col min="18" max="18" width="25.28515625" style="91" customWidth="1"/>
    <col min="19" max="19" width="14.85546875" style="93" customWidth="1"/>
    <col min="20" max="20" width="27.140625" style="127" customWidth="1"/>
    <col min="21" max="21" width="27.42578125" style="127" customWidth="1"/>
    <col min="22" max="22" width="21.140625" style="91" customWidth="1"/>
    <col min="23" max="23" width="31.5703125" style="91" customWidth="1"/>
    <col min="24" max="24" width="18.85546875" style="93" customWidth="1"/>
    <col min="25" max="25" width="18.85546875" style="84" customWidth="1"/>
    <col min="26" max="26" width="22" style="93" customWidth="1"/>
    <col min="27" max="27" width="12" style="93" customWidth="1"/>
    <col min="28" max="28" width="16.85546875" style="84" customWidth="1"/>
    <col min="29" max="29" width="16.5703125" customWidth="1"/>
    <col min="30" max="30" width="21.42578125" customWidth="1"/>
    <col min="31" max="31" width="14.7109375" customWidth="1"/>
    <col min="32" max="32" width="13.7109375" customWidth="1"/>
    <col min="33" max="33" width="23.7109375" customWidth="1"/>
    <col min="34" max="34" width="124.7109375" customWidth="1"/>
    <col min="35" max="35" width="91.570312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1337</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27"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8.85546875" style="122" hidden="1" customWidth="1" outlineLevel="1"/>
    <col min="6" max="6" width="13.85546875" customWidth="1" collapsed="1"/>
    <col min="7" max="7" width="28.85546875" style="116" customWidth="1"/>
    <col min="8" max="8" width="29" style="116" customWidth="1"/>
    <col min="9" max="9" width="17.5703125" style="111" customWidth="1"/>
    <col min="10" max="10" width="28.85546875" style="116" hidden="1" customWidth="1" outlineLevel="1" collapsed="1"/>
    <col min="11" max="11" width="29" style="116" hidden="1" customWidth="1" outlineLevel="1" collapsed="1"/>
    <col min="12" max="12" width="19.85546875" style="111" hidden="1" customWidth="1" outlineLevel="1" collapsed="1"/>
    <col min="13" max="13" width="27" style="106" customWidth="1" collapsed="1"/>
    <col min="14" max="14" width="9.42578125" style="112" customWidth="1"/>
    <col min="15" max="15" width="15.42578125" style="114" customWidth="1"/>
    <col min="16" max="16" width="16.140625" style="109" customWidth="1"/>
    <col min="17" max="17" width="14.7109375" customWidth="1"/>
    <col min="18" max="19" width="19.7109375" style="116" customWidth="1"/>
    <col min="20" max="20" width="23.7109375" style="116" customWidth="1"/>
    <col min="21" max="21" width="22.85546875" style="116" customWidth="1"/>
    <col min="22" max="22" width="21.85546875" style="109" customWidth="1"/>
  </cols>
  <sheetData>
    <row r="1" spans="1:20" s="107" customFormat="1">
      <c r="A1" s="108" t="s">
        <v>0</v>
      </c>
      <c r="B1" s="108" t="s">
        <v>1</v>
      </c>
      <c r="C1" s="108" t="s">
        <v>2</v>
      </c>
      <c r="D1" s="108" t="s">
        <v>3</v>
      </c>
      <c r="E1" s="123" t="s">
        <v>1337</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1336</v>
      </c>
      <c r="R35" s="116">
        <v>42789.1158610532</v>
      </c>
      <c r="S35" s="116">
        <v>42795.935322824102</v>
      </c>
    </row>
  </sheetData>
  <conditionalFormatting sqref="A1:A1048576 Q1:Q1048576">
    <cfRule type="cellIs" dxfId="26" priority="2" operator="equal">
      <formula>"Duplicated"</formula>
    </cfRule>
    <cfRule type="cellIs" dxfId="25" priority="3" operator="equal">
      <formula>"Gap"</formula>
    </cfRule>
  </conditionalFormatting>
  <conditionalFormatting sqref="Q1:Q1048576">
    <cfRule type="cellIs" dxfId="24"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7C78-5F47-4CE7-8A73-7AC82CF9DEC4}">
  <dimension ref="A1:D15"/>
  <sheetViews>
    <sheetView workbookViewId="0">
      <selection activeCell="A21" sqref="A21"/>
    </sheetView>
  </sheetViews>
  <sheetFormatPr defaultRowHeight="15"/>
  <cols>
    <col min="1" max="1" width="15.5703125" bestFit="1" customWidth="1"/>
    <col min="2" max="2" width="13.42578125" bestFit="1" customWidth="1"/>
    <col min="3" max="3" width="12.7109375" bestFit="1" customWidth="1"/>
    <col min="4" max="4" width="12.14062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1336</v>
      </c>
      <c r="C4" s="130"/>
      <c r="D4" s="130"/>
    </row>
    <row r="5" spans="1:4">
      <c r="A5" s="130"/>
      <c r="B5" s="130"/>
      <c r="C5" s="130"/>
      <c r="D5" s="130"/>
    </row>
    <row r="6" spans="1:4">
      <c r="A6" s="118" t="s">
        <v>1352</v>
      </c>
      <c r="B6" s="130" t="s">
        <v>1353</v>
      </c>
      <c r="C6" s="130" t="s">
        <v>1354</v>
      </c>
      <c r="D6" s="130" t="s">
        <v>1355</v>
      </c>
    </row>
    <row r="7" spans="1:4">
      <c r="A7" s="1" t="s">
        <v>19</v>
      </c>
      <c r="B7" s="109"/>
      <c r="C7" s="109"/>
      <c r="D7" s="66"/>
    </row>
    <row r="8" spans="1:4">
      <c r="A8" s="132" t="s">
        <v>59</v>
      </c>
      <c r="B8" s="109">
        <v>7.2483449074074073</v>
      </c>
      <c r="C8" s="109">
        <v>7.2483449074074073</v>
      </c>
      <c r="D8" s="66">
        <v>1</v>
      </c>
    </row>
    <row r="9" spans="1:4">
      <c r="A9" s="1" t="s">
        <v>1356</v>
      </c>
      <c r="B9" s="109">
        <v>7.2483449074074073</v>
      </c>
      <c r="C9" s="109">
        <v>7.2483449074074073</v>
      </c>
      <c r="D9" s="66">
        <v>1</v>
      </c>
    </row>
    <row r="10" spans="1:4">
      <c r="A10" s="1" t="s">
        <v>47</v>
      </c>
      <c r="B10" s="109"/>
      <c r="C10" s="109"/>
      <c r="D10" s="66"/>
    </row>
    <row r="11" spans="1:4">
      <c r="A11" s="132" t="s">
        <v>46</v>
      </c>
      <c r="B11" s="109">
        <v>5.2931249999999999</v>
      </c>
      <c r="C11" s="109">
        <v>5.2931249999999999</v>
      </c>
      <c r="D11" s="66">
        <v>1</v>
      </c>
    </row>
    <row r="12" spans="1:4">
      <c r="A12" s="132" t="s">
        <v>71</v>
      </c>
      <c r="B12" s="109">
        <v>6.8866435185185182</v>
      </c>
      <c r="C12" s="109">
        <v>6.8866435185185182</v>
      </c>
      <c r="D12" s="66">
        <v>1</v>
      </c>
    </row>
    <row r="13" spans="1:4">
      <c r="A13" s="132" t="s">
        <v>82</v>
      </c>
      <c r="B13" s="109">
        <v>6.8194560185185189</v>
      </c>
      <c r="C13" s="109">
        <v>6.8194560185185189</v>
      </c>
      <c r="D13" s="66">
        <v>1</v>
      </c>
    </row>
    <row r="14" spans="1:4">
      <c r="A14" s="1" t="s">
        <v>1357</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4" customWidth="1"/>
    <col min="5" max="5" width="9.85546875" style="3" customWidth="1"/>
    <col min="6" max="7" width="11.28515625" style="3" customWidth="1"/>
    <col min="8" max="8" width="14.140625" style="29" customWidth="1"/>
    <col min="9" max="9" width="12.7109375" bestFit="1" customWidth="1"/>
    <col min="10" max="10" width="19.28515625" bestFit="1" customWidth="1"/>
    <col min="11" max="11" width="14.140625" customWidth="1"/>
    <col min="12" max="12" width="12.42578125" style="3" customWidth="1"/>
    <col min="13" max="13" width="11.285156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50" t="s">
        <v>504</v>
      </c>
      <c r="D4" s="14"/>
      <c r="E4" s="14"/>
      <c r="F4" s="14"/>
      <c r="G4" s="29"/>
      <c r="H4" s="11"/>
      <c r="L4" s="14"/>
      <c r="M4" s="14"/>
    </row>
    <row r="5" spans="1:13">
      <c r="A5" s="118" t="s">
        <v>224</v>
      </c>
      <c r="B5" s="50" t="s">
        <v>504</v>
      </c>
      <c r="D5" s="14"/>
      <c r="E5" s="14"/>
      <c r="F5" s="14"/>
      <c r="G5" s="29"/>
      <c r="H5" s="11"/>
      <c r="I5" s="118" t="s">
        <v>1</v>
      </c>
      <c r="J5" s="50" t="s">
        <v>504</v>
      </c>
      <c r="L5" s="14"/>
      <c r="M5" s="14"/>
    </row>
    <row r="6" spans="1:13">
      <c r="A6" s="118" t="s">
        <v>220</v>
      </c>
      <c r="B6" s="50" t="s">
        <v>238</v>
      </c>
      <c r="D6" s="14"/>
      <c r="E6" s="14"/>
      <c r="F6" s="14"/>
      <c r="G6" s="29"/>
      <c r="H6" s="11"/>
      <c r="I6" s="118" t="s">
        <v>220</v>
      </c>
      <c r="J6" s="50" t="s">
        <v>238</v>
      </c>
      <c r="L6" s="14"/>
      <c r="M6" s="14"/>
    </row>
    <row r="7" spans="1:13">
      <c r="D7" s="14"/>
      <c r="E7" s="14"/>
      <c r="F7" s="14"/>
      <c r="G7" s="29"/>
      <c r="H7" s="11"/>
      <c r="L7" s="14"/>
      <c r="M7" s="14"/>
    </row>
    <row r="8" spans="1:13" ht="60">
      <c r="A8" s="118" t="s">
        <v>711</v>
      </c>
      <c r="B8" s="12" t="s">
        <v>993</v>
      </c>
      <c r="C8" s="12" t="s">
        <v>994</v>
      </c>
      <c r="E8" s="15" t="s">
        <v>995</v>
      </c>
      <c r="F8" s="15" t="s">
        <v>996</v>
      </c>
      <c r="G8" s="29"/>
      <c r="H8" s="8" t="s">
        <v>511</v>
      </c>
      <c r="I8" s="118" t="s">
        <v>512</v>
      </c>
      <c r="J8" s="12" t="s">
        <v>993</v>
      </c>
      <c r="K8" s="12" t="s">
        <v>994</v>
      </c>
      <c r="L8" s="15" t="s">
        <v>995</v>
      </c>
      <c r="M8" s="15" t="s">
        <v>996</v>
      </c>
    </row>
    <row r="9" spans="1:13">
      <c r="A9" s="1" t="s">
        <v>1333</v>
      </c>
      <c r="B9" s="3"/>
      <c r="C9" s="3"/>
      <c r="D9" s="4">
        <f>C9/IF(B9=0,1,B9)</f>
        <v>0</v>
      </c>
      <c r="E9" s="3">
        <f>B9 / 1024</f>
        <v>0</v>
      </c>
      <c r="F9" s="3">
        <f>E9/1024</f>
        <v>0</v>
      </c>
      <c r="H9" s="9" t="e">
        <f>INDEX(Server!$B:$B,MATCH(I9,Server!$A:$A,0))</f>
        <v>#N/A</v>
      </c>
      <c r="I9" s="1" t="s">
        <v>1333</v>
      </c>
      <c r="J9" s="3"/>
      <c r="K9" s="3"/>
      <c r="L9" s="3">
        <f>J9 / 1024</f>
        <v>0</v>
      </c>
      <c r="M9" s="3">
        <f>L9/1024</f>
        <v>0</v>
      </c>
    </row>
    <row r="10" spans="1:13">
      <c r="A10" s="1" t="s">
        <v>18</v>
      </c>
      <c r="B10" s="3">
        <v>81515.041767122966</v>
      </c>
      <c r="C10" s="3">
        <v>807.07962145666306</v>
      </c>
      <c r="D10" s="37">
        <f t="shared" ref="D10:D15" si="0">C10/IF(B10=0,1,B10)</f>
        <v>9.9009900990099011E-3</v>
      </c>
      <c r="E10" s="3">
        <f t="shared" ref="E10:E15" si="1">B10 / 1024</f>
        <v>79.604532975706022</v>
      </c>
      <c r="F10" s="3">
        <f t="shared" ref="F10:F15" si="2">E10/1024</f>
        <v>7.7738801734087912E-2</v>
      </c>
      <c r="H10" s="9" t="str">
        <f>INDEX(Server!$B:$B,MATCH(I10,Server!$A:$A,0))</f>
        <v>Analytics</v>
      </c>
      <c r="I10" s="1" t="s">
        <v>18</v>
      </c>
      <c r="J10" s="3">
        <v>81515.041767122966</v>
      </c>
      <c r="K10" s="3">
        <v>807.07962145666306</v>
      </c>
      <c r="L10" s="3">
        <f t="shared" ref="L10:L15" si="3">J10 / 1024</f>
        <v>79.604532975706022</v>
      </c>
      <c r="M10" s="3">
        <f t="shared" ref="M10:M15" si="4">L10/1024</f>
        <v>7.7738801734087912E-2</v>
      </c>
    </row>
    <row r="11" spans="1:13">
      <c r="A11" s="1" t="s">
        <v>33</v>
      </c>
      <c r="B11" s="3">
        <v>86363.703470224995</v>
      </c>
      <c r="C11" s="3">
        <v>855.08617297252465</v>
      </c>
      <c r="D11" s="37">
        <f t="shared" si="0"/>
        <v>9.9009900990099011E-3</v>
      </c>
      <c r="E11" s="3">
        <f t="shared" si="1"/>
        <v>84.339554170141597</v>
      </c>
      <c r="F11" s="3">
        <f t="shared" si="2"/>
        <v>8.2362845869278903E-2</v>
      </c>
      <c r="H11" s="9" t="str">
        <f>INDEX(Server!$B:$B,MATCH(I11,Server!$A:$A,0))</f>
        <v>Analytics</v>
      </c>
      <c r="I11" s="1" t="s">
        <v>33</v>
      </c>
      <c r="J11" s="3">
        <v>86363.703470224995</v>
      </c>
      <c r="K11" s="3">
        <v>855.08617297252465</v>
      </c>
      <c r="L11" s="3">
        <f t="shared" si="3"/>
        <v>84.339554170141597</v>
      </c>
      <c r="M11" s="3">
        <f t="shared" si="4"/>
        <v>8.2362845869278903E-2</v>
      </c>
    </row>
    <row r="12" spans="1:13">
      <c r="A12" s="1" t="s">
        <v>59</v>
      </c>
      <c r="B12" s="3">
        <v>82382.476837160008</v>
      </c>
      <c r="C12" s="3">
        <v>823.82476837160004</v>
      </c>
      <c r="D12" s="37">
        <f t="shared" si="0"/>
        <v>0.01</v>
      </c>
      <c r="E12" s="3">
        <f t="shared" si="1"/>
        <v>80.45163753628907</v>
      </c>
      <c r="F12" s="3">
        <f t="shared" si="2"/>
        <v>7.8566052281532295E-2</v>
      </c>
      <c r="H12" s="9" t="str">
        <f>INDEX(Server!$B:$B,MATCH(I12,Server!$A:$A,0))</f>
        <v>Analytics</v>
      </c>
      <c r="I12" s="1" t="s">
        <v>59</v>
      </c>
      <c r="J12" s="3">
        <v>82382.476837160008</v>
      </c>
      <c r="K12" s="3">
        <v>823.82476837160004</v>
      </c>
      <c r="L12" s="3">
        <f t="shared" si="3"/>
        <v>80.45163753628907</v>
      </c>
      <c r="M12" s="3">
        <f t="shared" si="4"/>
        <v>7.8566052281532295E-2</v>
      </c>
    </row>
    <row r="13" spans="1:13">
      <c r="A13" s="1" t="s">
        <v>82</v>
      </c>
      <c r="B13" s="3">
        <v>264993.61406898603</v>
      </c>
      <c r="C13" s="3">
        <v>2324.5053865700529</v>
      </c>
      <c r="D13" s="37">
        <f t="shared" si="0"/>
        <v>8.771929824561403E-3</v>
      </c>
      <c r="E13" s="3">
        <f t="shared" si="1"/>
        <v>258.78282623924417</v>
      </c>
      <c r="F13" s="3">
        <f t="shared" si="2"/>
        <v>0.25271760374926189</v>
      </c>
      <c r="H13" s="9" t="str">
        <f>INDEX(Server!$B:$B,MATCH(I13,Server!$A:$A,0))</f>
        <v>Cassandra</v>
      </c>
      <c r="I13" s="1" t="s">
        <v>82</v>
      </c>
      <c r="J13" s="3">
        <v>264993.61406898603</v>
      </c>
      <c r="K13" s="3">
        <v>2324.5053865700529</v>
      </c>
      <c r="L13" s="3">
        <f t="shared" si="3"/>
        <v>258.78282623924417</v>
      </c>
      <c r="M13" s="3">
        <f t="shared" si="4"/>
        <v>0.25271760374926189</v>
      </c>
    </row>
    <row r="14" spans="1:13">
      <c r="A14" s="1" t="s">
        <v>46</v>
      </c>
      <c r="B14" s="3">
        <v>223324.95770359001</v>
      </c>
      <c r="C14" s="3">
        <v>1958.9908570490352</v>
      </c>
      <c r="D14" s="37">
        <f t="shared" si="0"/>
        <v>8.771929824561403E-3</v>
      </c>
      <c r="E14" s="3">
        <f t="shared" si="1"/>
        <v>218.09077900741212</v>
      </c>
      <c r="F14" s="3">
        <f t="shared" si="2"/>
        <v>0.2129792763744259</v>
      </c>
      <c r="H14" s="9" t="str">
        <f>INDEX(Server!$B:$B,MATCH(I14,Server!$A:$A,0))</f>
        <v>Cassandra</v>
      </c>
      <c r="I14" s="1" t="s">
        <v>46</v>
      </c>
      <c r="J14" s="3">
        <v>223324.95770359001</v>
      </c>
      <c r="K14" s="3">
        <v>1958.9908570490352</v>
      </c>
      <c r="L14" s="3">
        <f t="shared" si="3"/>
        <v>218.09077900741212</v>
      </c>
      <c r="M14" s="3">
        <f t="shared" si="4"/>
        <v>0.2129792763744259</v>
      </c>
    </row>
    <row r="15" spans="1:13">
      <c r="A15" s="1" t="s">
        <v>71</v>
      </c>
      <c r="B15" s="3">
        <v>260247.11876773793</v>
      </c>
      <c r="C15" s="3">
        <v>2282.869462874894</v>
      </c>
      <c r="D15" s="37">
        <f t="shared" si="0"/>
        <v>8.771929824561403E-3</v>
      </c>
      <c r="E15" s="3">
        <f t="shared" si="1"/>
        <v>254.14757692161908</v>
      </c>
      <c r="F15" s="3">
        <f t="shared" si="2"/>
        <v>0.24819099308751863</v>
      </c>
      <c r="H15" s="9" t="str">
        <f>INDEX(Server!$B:$B,MATCH(I15,Server!$A:$A,0))</f>
        <v>Cassandra</v>
      </c>
      <c r="I15" s="1" t="s">
        <v>71</v>
      </c>
      <c r="J15" s="3">
        <v>260247.11876773793</v>
      </c>
      <c r="K15" s="3">
        <v>2282.869462874894</v>
      </c>
      <c r="L15" s="3">
        <f t="shared" si="3"/>
        <v>254.14757692161908</v>
      </c>
      <c r="M15" s="3">
        <f t="shared" si="4"/>
        <v>0.24819099308751863</v>
      </c>
    </row>
    <row r="16" spans="1:13">
      <c r="A16" s="1" t="s">
        <v>520</v>
      </c>
      <c r="B16" s="3">
        <v>998826.91261482192</v>
      </c>
      <c r="C16" s="3">
        <v>1550.9734667932019</v>
      </c>
      <c r="E16" s="3">
        <f>B16 / 1024</f>
        <v>975.41690685041203</v>
      </c>
      <c r="F16" s="3">
        <f>E16/1024</f>
        <v>0.9525555730961055</v>
      </c>
      <c r="I16" s="1" t="s">
        <v>520</v>
      </c>
      <c r="J16" s="3">
        <v>998826.91261482192</v>
      </c>
      <c r="K16" s="3">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topLeftCell="B1" workbookViewId="0">
      <pane ySplit="1" topLeftCell="A2" activePane="bottomLeft" state="frozen"/>
      <selection pane="bottomLeft" activeCell="B1" sqref="B1"/>
    </sheetView>
  </sheetViews>
  <sheetFormatPr defaultRowHeight="15"/>
  <cols>
    <col min="1" max="1" width="34.5703125" customWidth="1"/>
    <col min="2" max="2" width="24.42578125" customWidth="1"/>
    <col min="3" max="3" width="14.140625" customWidth="1"/>
    <col min="4" max="4" width="19.5703125" style="64" customWidth="1"/>
    <col min="5" max="5" width="9.28515625" style="64" customWidth="1"/>
    <col min="6" max="6" width="9.140625" style="64" customWidth="1"/>
    <col min="7" max="7" width="11.28515625" style="64" customWidth="1"/>
    <col min="8" max="8" width="20" style="64" customWidth="1"/>
    <col min="9" max="10" width="14.140625" style="64" customWidth="1"/>
    <col min="11" max="11" width="17.5703125" style="64" customWidth="1"/>
    <col min="12" max="12" width="10.7109375" style="64" customWidth="1"/>
    <col min="13" max="14" width="9.140625" style="66" customWidth="1"/>
    <col min="15" max="19" width="9.14062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19" priority="3">
      <formula>M2 &gt; N2</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activeCell="K4" sqref="K4"/>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54" customWidth="1"/>
    <col min="10" max="10" width="13" style="54" customWidth="1"/>
    <col min="11" max="11" width="17.28515625" customWidth="1"/>
    <col min="12" max="12" width="18" style="57" customWidth="1"/>
    <col min="13" max="13" width="9.140625" customWidth="1"/>
    <col min="14" max="14" width="13.28515625" style="59" customWidth="1"/>
    <col min="15" max="15" width="11.5703125" style="59" customWidth="1"/>
    <col min="16" max="17" width="9.140625" style="59" customWidth="1"/>
    <col min="18" max="18" width="9.5703125" style="59" customWidth="1"/>
    <col min="19" max="21" width="9.140625" style="59" customWidth="1"/>
    <col min="22" max="22" width="14.140625" customWidth="1"/>
    <col min="23" max="23" width="34.5703125" customWidth="1"/>
    <col min="24" max="24" width="9.140625" customWidth="1"/>
  </cols>
  <sheetData>
    <row r="1" spans="1:25" s="52" customFormat="1">
      <c r="A1" s="56"/>
      <c r="B1" s="56"/>
      <c r="C1" s="56"/>
      <c r="D1" s="56"/>
      <c r="E1" s="56"/>
      <c r="F1" s="56"/>
      <c r="G1" s="56"/>
      <c r="H1" s="56"/>
      <c r="I1" s="144" t="s">
        <v>733</v>
      </c>
      <c r="J1" s="145" t="s">
        <v>733</v>
      </c>
      <c r="K1" s="135" t="s">
        <v>733</v>
      </c>
      <c r="L1" s="58"/>
      <c r="M1" s="61"/>
      <c r="N1" s="146" t="s">
        <v>734</v>
      </c>
      <c r="O1" s="147" t="s">
        <v>734</v>
      </c>
      <c r="P1" s="147" t="s">
        <v>734</v>
      </c>
      <c r="Q1" s="147" t="s">
        <v>734</v>
      </c>
      <c r="R1" s="147" t="s">
        <v>734</v>
      </c>
      <c r="S1" s="147" t="s">
        <v>734</v>
      </c>
      <c r="T1" s="147" t="s">
        <v>734</v>
      </c>
      <c r="U1" s="148"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39" bestFit="1" customWidth="1"/>
    <col min="6" max="6" width="24.28515625" style="43" bestFit="1" customWidth="1"/>
    <col min="8" max="8" width="36.7109375" bestFit="1" customWidth="1"/>
    <col min="9" max="9" width="17.7109375" bestFit="1" customWidth="1"/>
    <col min="10" max="10" width="26.85546875" bestFit="1" customWidth="1"/>
    <col min="11" max="11" width="24.28515625" style="21" bestFit="1" customWidth="1"/>
    <col min="12" max="12" width="6.5703125" style="21" customWidth="1"/>
    <col min="13" max="13" width="8.5703125" style="21" customWidth="1"/>
    <col min="14" max="14" width="11.42578125" customWidth="1"/>
    <col min="15" max="15" width="26" customWidth="1"/>
    <col min="16" max="16" width="20.42578125" customWidth="1"/>
    <col min="17" max="17" width="19.85546875" bestFit="1" customWidth="1"/>
  </cols>
  <sheetData>
    <row r="1" spans="1:17" s="19" customFormat="1">
      <c r="A1" s="11"/>
      <c r="B1" s="149" t="s">
        <v>706</v>
      </c>
      <c r="C1" s="150"/>
      <c r="D1" s="150"/>
      <c r="E1" s="150"/>
      <c r="F1" s="150"/>
      <c r="G1" s="150"/>
      <c r="H1" s="150"/>
      <c r="I1" s="150"/>
      <c r="J1" s="150"/>
      <c r="K1" s="150"/>
      <c r="M1" s="22"/>
      <c r="N1" s="149"/>
      <c r="O1" s="150"/>
      <c r="P1" s="150"/>
      <c r="Q1" s="150"/>
    </row>
    <row r="2" spans="1:17">
      <c r="A2" s="11"/>
      <c r="D2" s="20"/>
      <c r="E2" s="38"/>
      <c r="F2" s="42"/>
      <c r="G2" s="20"/>
      <c r="J2" s="20"/>
      <c r="K2" s="22"/>
      <c r="L2" s="22"/>
      <c r="M2" s="22"/>
      <c r="N2" s="32"/>
      <c r="O2" s="30"/>
      <c r="P2" s="27"/>
    </row>
    <row r="3" spans="1:17">
      <c r="A3" s="10"/>
      <c r="B3" s="118" t="s">
        <v>1</v>
      </c>
      <c r="C3" s="50" t="s">
        <v>504</v>
      </c>
      <c r="H3" s="118" t="s">
        <v>1</v>
      </c>
      <c r="I3" s="50" t="s">
        <v>504</v>
      </c>
      <c r="N3" s="32"/>
      <c r="O3" s="30"/>
      <c r="P3" s="28"/>
    </row>
    <row r="4" spans="1:17">
      <c r="A4" s="10"/>
      <c r="B4" s="118" t="s">
        <v>224</v>
      </c>
      <c r="C4" s="50" t="s">
        <v>504</v>
      </c>
      <c r="H4" s="118" t="s">
        <v>224</v>
      </c>
      <c r="I4" s="50" t="s">
        <v>504</v>
      </c>
      <c r="N4" s="32"/>
      <c r="O4" s="30"/>
      <c r="P4" s="28"/>
    </row>
    <row r="5" spans="1:17">
      <c r="A5" s="10"/>
      <c r="B5" s="118" t="s">
        <v>220</v>
      </c>
      <c r="C5" s="50" t="s">
        <v>249</v>
      </c>
      <c r="H5" s="118" t="s">
        <v>220</v>
      </c>
      <c r="I5" s="50" t="s">
        <v>248</v>
      </c>
      <c r="N5" s="32"/>
      <c r="O5" s="30"/>
      <c r="P5" s="28"/>
    </row>
    <row r="6" spans="1:17">
      <c r="A6" s="10"/>
      <c r="N6" s="28"/>
      <c r="O6" s="28"/>
      <c r="P6" s="28"/>
    </row>
    <row r="7" spans="1:17">
      <c r="A7" s="8" t="s">
        <v>738</v>
      </c>
      <c r="B7" s="118" t="s">
        <v>711</v>
      </c>
      <c r="C7" s="50" t="s">
        <v>1277</v>
      </c>
      <c r="D7" s="50" t="s">
        <v>1287</v>
      </c>
      <c r="E7" s="50" t="s">
        <v>106</v>
      </c>
      <c r="F7" s="50" t="s">
        <v>712</v>
      </c>
      <c r="H7" s="118" t="s">
        <v>711</v>
      </c>
      <c r="I7" s="50" t="s">
        <v>1288</v>
      </c>
      <c r="J7" s="50" t="s">
        <v>1289</v>
      </c>
      <c r="K7" s="50"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50">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50">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50">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50">
        <v>2781</v>
      </c>
    </row>
    <row r="12" spans="1:17">
      <c r="A12" s="7" t="e">
        <f>INDEX(CQLDDL!$G:$G,MATCH(SUBSTITUTE(B12," (index)", ""),CQLDDL!$C:$C,0))</f>
        <v>#N/A</v>
      </c>
      <c r="B12" s="1" t="s">
        <v>331</v>
      </c>
      <c r="C12" s="5"/>
      <c r="D12" s="5"/>
      <c r="E12" s="5"/>
      <c r="F12" s="5"/>
      <c r="H12" s="1" t="s">
        <v>331</v>
      </c>
      <c r="I12" s="66">
        <v>0</v>
      </c>
      <c r="J12" s="66">
        <v>0</v>
      </c>
      <c r="K12" s="50">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50">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50">
        <v>4290276</v>
      </c>
    </row>
    <row r="15" spans="1:17">
      <c r="A15" s="7" t="e">
        <f>INDEX(CQLDDL!$G:$G,MATCH(SUBSTITUTE(B15," (index)", ""),CQLDDL!$C:$C,0))</f>
        <v>#N/A</v>
      </c>
      <c r="B15" s="1" t="s">
        <v>393</v>
      </c>
      <c r="C15" s="5"/>
      <c r="D15" s="5"/>
      <c r="E15" s="5"/>
      <c r="F15" s="5"/>
      <c r="H15" s="1" t="s">
        <v>393</v>
      </c>
      <c r="I15" s="66">
        <v>0</v>
      </c>
      <c r="J15" s="66">
        <v>0</v>
      </c>
      <c r="K15" s="50">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50">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50">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50">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50">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50">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50">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50">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50">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50">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50">
        <v>784</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50">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50">
        <v>1400779</v>
      </c>
    </row>
    <row r="30" spans="1:11">
      <c r="A30" s="7" t="e">
        <f>INDEX(CQLDDL!$G:$G,MATCH(SUBSTITUTE(B30," (index)", ""),CQLDDL!$C:$C,0))</f>
        <v>#N/A</v>
      </c>
      <c r="B30" s="1" t="s">
        <v>416</v>
      </c>
      <c r="C30" s="5"/>
      <c r="D30" s="5"/>
      <c r="E30" s="5"/>
      <c r="F30" s="5"/>
      <c r="H30" s="1" t="s">
        <v>416</v>
      </c>
      <c r="I30" s="66">
        <v>0</v>
      </c>
      <c r="J30" s="66">
        <v>0</v>
      </c>
      <c r="K30" s="50">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50">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50">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50">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50">
        <v>45</v>
      </c>
    </row>
    <row r="35" spans="1:11">
      <c r="A35" s="7" t="e">
        <f>INDEX(CQLDDL!$G:$G,MATCH(SUBSTITUTE(B35," (index)", ""),CQLDDL!$C:$C,0))</f>
        <v>#N/A</v>
      </c>
      <c r="B35" s="1" t="s">
        <v>1333</v>
      </c>
      <c r="C35" s="5"/>
      <c r="D35" s="5"/>
      <c r="E35" s="5"/>
      <c r="F35" s="5"/>
      <c r="H35" s="1" t="s">
        <v>1333</v>
      </c>
      <c r="I35" s="66"/>
      <c r="J35" s="66"/>
      <c r="K35" s="50"/>
    </row>
    <row r="36" spans="1:11">
      <c r="B36" s="1" t="s">
        <v>520</v>
      </c>
      <c r="C36" s="5">
        <v>20.036000000000001</v>
      </c>
      <c r="D36" s="5">
        <v>1.6E-2</v>
      </c>
      <c r="E36" s="5">
        <v>1.4066080402010048</v>
      </c>
      <c r="F36" s="5">
        <v>2.9829660211865354</v>
      </c>
      <c r="H36" s="1" t="s">
        <v>520</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29" customWidth="1"/>
    <col min="2" max="2" width="9.140625" style="21" customWidth="1"/>
    <col min="3" max="3" width="12.7109375" style="21" bestFit="1" customWidth="1"/>
    <col min="4" max="4" width="19.140625"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7.7109375" style="21" bestFit="1" customWidth="1"/>
    <col min="11" max="11" width="8" style="21" customWidth="1"/>
    <col min="12" max="12" width="12.7109375" style="21" bestFit="1" customWidth="1"/>
    <col min="13" max="13" width="17.85546875" style="21" bestFit="1" customWidth="1"/>
    <col min="14" max="14" width="11.5703125" style="21" bestFit="1" customWidth="1"/>
    <col min="15" max="15" width="17.5703125" style="21" bestFit="1" customWidth="1"/>
    <col min="16" max="16" width="19.5703125" style="21" bestFit="1" customWidth="1"/>
    <col min="17" max="17" width="6.8554687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3">
      <c r="A1" s="11"/>
      <c r="B1" s="11"/>
      <c r="C1" s="149" t="s">
        <v>706</v>
      </c>
      <c r="D1" s="150"/>
      <c r="E1" s="150"/>
      <c r="F1" s="150"/>
      <c r="G1" s="150"/>
      <c r="H1" s="150"/>
      <c r="I1" s="150"/>
      <c r="J1" s="150"/>
      <c r="K1" s="22"/>
      <c r="L1" s="149" t="s">
        <v>1276</v>
      </c>
      <c r="M1" s="150"/>
      <c r="N1" s="150"/>
      <c r="O1" s="150"/>
      <c r="P1" s="150"/>
      <c r="Q1" s="150"/>
      <c r="R1" s="150"/>
      <c r="S1" s="150"/>
      <c r="T1" s="149"/>
      <c r="U1" s="150"/>
      <c r="V1" s="150"/>
      <c r="W1" s="150"/>
    </row>
    <row r="2" spans="1:23">
      <c r="A2" s="11"/>
      <c r="B2" s="11"/>
      <c r="C2"/>
      <c r="D2"/>
      <c r="E2" s="11"/>
      <c r="F2" s="11"/>
      <c r="G2" s="11"/>
      <c r="H2" s="11"/>
      <c r="I2" s="151"/>
      <c r="J2" s="151"/>
      <c r="L2" s="149"/>
      <c r="M2" s="150"/>
      <c r="N2" s="150"/>
      <c r="O2" s="150"/>
      <c r="P2" s="150"/>
      <c r="Q2" s="150"/>
      <c r="R2" s="150"/>
      <c r="S2" s="150"/>
      <c r="T2" s="149"/>
      <c r="U2" s="150"/>
      <c r="V2" s="150"/>
      <c r="W2" s="150"/>
    </row>
    <row r="3" spans="1:23">
      <c r="A3" s="11"/>
      <c r="B3" s="11"/>
      <c r="C3"/>
      <c r="D3"/>
      <c r="E3" s="11"/>
      <c r="F3" s="11"/>
      <c r="G3" s="11"/>
      <c r="H3" s="11"/>
      <c r="I3" s="151"/>
      <c r="J3" s="151"/>
      <c r="L3" s="149"/>
      <c r="M3" s="150"/>
      <c r="N3" s="150"/>
      <c r="O3" s="150"/>
      <c r="P3" s="150"/>
      <c r="Q3" s="150"/>
      <c r="R3" s="150"/>
      <c r="S3" s="150"/>
      <c r="T3" s="149"/>
      <c r="U3" s="150"/>
      <c r="V3" s="150"/>
      <c r="W3" s="150"/>
    </row>
    <row r="4" spans="1:23">
      <c r="A4" s="11"/>
      <c r="B4" s="11"/>
      <c r="C4" s="118" t="s">
        <v>1</v>
      </c>
      <c r="D4" s="50" t="s">
        <v>504</v>
      </c>
      <c r="I4" s="118" t="s">
        <v>1</v>
      </c>
      <c r="J4" s="50" t="s">
        <v>504</v>
      </c>
      <c r="L4" s="11"/>
      <c r="M4" s="11"/>
      <c r="R4" s="11"/>
      <c r="S4" s="11"/>
    </row>
    <row r="5" spans="1:23">
      <c r="A5" s="11"/>
      <c r="B5" s="11"/>
      <c r="C5" s="118" t="s">
        <v>224</v>
      </c>
      <c r="D5" s="50" t="s">
        <v>504</v>
      </c>
      <c r="I5" s="118" t="s">
        <v>224</v>
      </c>
      <c r="J5" s="50" t="s">
        <v>504</v>
      </c>
      <c r="L5" s="118" t="s">
        <v>1</v>
      </c>
      <c r="M5" s="120" t="s">
        <v>505</v>
      </c>
      <c r="R5" s="118" t="s">
        <v>1</v>
      </c>
      <c r="S5" s="120" t="s">
        <v>505</v>
      </c>
    </row>
    <row r="6" spans="1:23">
      <c r="A6" s="11"/>
      <c r="B6" s="11"/>
      <c r="C6" s="118" t="s">
        <v>220</v>
      </c>
      <c r="D6" s="50" t="s">
        <v>249</v>
      </c>
      <c r="I6" s="118" t="s">
        <v>220</v>
      </c>
      <c r="J6" s="50" t="s">
        <v>248</v>
      </c>
      <c r="L6" s="118" t="s">
        <v>220</v>
      </c>
      <c r="M6" s="120" t="s">
        <v>505</v>
      </c>
      <c r="R6" s="118" t="s">
        <v>220</v>
      </c>
      <c r="S6" s="120" t="s">
        <v>505</v>
      </c>
    </row>
    <row r="7" spans="1:23">
      <c r="A7" s="11"/>
      <c r="B7" s="11"/>
    </row>
    <row r="8" spans="1:23">
      <c r="A8" s="8" t="s">
        <v>511</v>
      </c>
      <c r="B8" s="8" t="s">
        <v>164</v>
      </c>
      <c r="C8" s="118" t="s">
        <v>512</v>
      </c>
      <c r="D8" s="50" t="s">
        <v>1277</v>
      </c>
      <c r="E8" s="50" t="s">
        <v>1278</v>
      </c>
      <c r="F8" s="50" t="s">
        <v>106</v>
      </c>
      <c r="G8" s="50"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36" customWidth="1"/>
    <col min="11" max="11" width="11.28515625" style="36" customWidth="1"/>
    <col min="12" max="12" width="12.7109375" style="36" bestFit="1" customWidth="1"/>
    <col min="13" max="13" width="26" style="36" bestFit="1" customWidth="1"/>
    <col min="14" max="14" width="20.42578125" style="36" bestFit="1" customWidth="1"/>
    <col min="15" max="15" width="19.85546875" style="36" bestFit="1" customWidth="1"/>
    <col min="16" max="16" width="6.5703125" customWidth="1"/>
    <col min="17" max="17" width="15.5703125" bestFit="1" customWidth="1"/>
    <col min="18" max="18" width="22.85546875" bestFit="1" customWidth="1"/>
    <col min="19" max="20" width="11.28515625" bestFit="1" customWidth="1"/>
    <col min="21" max="21" width="10.7109375" style="36"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1"/>
      <c r="B1" s="149" t="s">
        <v>1300</v>
      </c>
      <c r="C1" s="150"/>
      <c r="D1" s="150"/>
      <c r="E1" s="150"/>
      <c r="F1" s="150"/>
      <c r="G1" s="150"/>
      <c r="H1" s="150"/>
      <c r="I1" s="150"/>
      <c r="J1" s="150"/>
      <c r="K1" s="150"/>
      <c r="L1" s="150"/>
      <c r="M1" s="150"/>
      <c r="N1" s="150"/>
      <c r="O1" s="150"/>
      <c r="P1" s="150"/>
      <c r="Q1" s="150"/>
      <c r="R1" s="150"/>
      <c r="S1" s="34"/>
      <c r="T1" s="34"/>
      <c r="U1" s="35"/>
    </row>
    <row r="2" spans="1:21">
      <c r="A2" s="11"/>
      <c r="D2" s="33"/>
      <c r="E2" s="32"/>
      <c r="I2" s="33"/>
      <c r="J2" s="35"/>
      <c r="K2" s="35"/>
      <c r="L2"/>
      <c r="M2"/>
      <c r="N2" s="28"/>
      <c r="O2" s="21"/>
      <c r="P2" s="32"/>
      <c r="S2" s="33"/>
    </row>
    <row r="3" spans="1:21">
      <c r="A3" s="10"/>
      <c r="B3" s="118" t="s">
        <v>1</v>
      </c>
      <c r="C3" s="50" t="s">
        <v>504</v>
      </c>
      <c r="D3" s="32"/>
      <c r="E3" s="32"/>
      <c r="G3" s="118" t="s">
        <v>1</v>
      </c>
      <c r="H3" s="50" t="s">
        <v>504</v>
      </c>
      <c r="I3" s="32"/>
      <c r="L3"/>
      <c r="M3"/>
      <c r="N3" s="27"/>
      <c r="O3" s="28"/>
      <c r="P3" s="32"/>
      <c r="Q3" s="118" t="s">
        <v>1</v>
      </c>
      <c r="R3" s="50" t="s">
        <v>504</v>
      </c>
      <c r="S3" s="32"/>
    </row>
    <row r="4" spans="1:21">
      <c r="A4" s="10"/>
      <c r="B4" s="118" t="s">
        <v>224</v>
      </c>
      <c r="C4" s="50" t="s">
        <v>504</v>
      </c>
      <c r="D4" s="32"/>
      <c r="E4" s="32"/>
      <c r="G4" s="118" t="s">
        <v>224</v>
      </c>
      <c r="H4" s="50" t="s">
        <v>504</v>
      </c>
      <c r="I4" s="32"/>
      <c r="L4" s="118" t="s">
        <v>1</v>
      </c>
      <c r="M4" s="50" t="s">
        <v>504</v>
      </c>
      <c r="N4" s="28"/>
      <c r="O4" s="28"/>
      <c r="P4" s="32"/>
      <c r="Q4" s="118" t="s">
        <v>224</v>
      </c>
      <c r="R4" s="50" t="s">
        <v>504</v>
      </c>
      <c r="S4" s="32"/>
    </row>
    <row r="5" spans="1:21">
      <c r="A5" s="10"/>
      <c r="B5" s="118" t="s">
        <v>220</v>
      </c>
      <c r="C5" s="50" t="s">
        <v>235</v>
      </c>
      <c r="D5" s="32"/>
      <c r="E5" s="32"/>
      <c r="G5" s="118" t="s">
        <v>220</v>
      </c>
      <c r="H5" s="50" t="s">
        <v>375</v>
      </c>
      <c r="I5" s="32"/>
      <c r="L5" s="118" t="s">
        <v>224</v>
      </c>
      <c r="M5" s="50" t="s">
        <v>504</v>
      </c>
      <c r="N5" s="28"/>
      <c r="O5" s="28"/>
      <c r="P5" s="32"/>
      <c r="Q5" s="118" t="s">
        <v>220</v>
      </c>
      <c r="R5" s="50" t="s">
        <v>375</v>
      </c>
      <c r="S5" s="32"/>
    </row>
    <row r="6" spans="1:21">
      <c r="A6" s="10"/>
      <c r="B6" s="32"/>
      <c r="C6" s="32"/>
      <c r="D6" s="32"/>
      <c r="E6" s="32"/>
      <c r="G6" s="32"/>
      <c r="H6" s="32"/>
      <c r="I6" s="32"/>
      <c r="L6" s="118" t="s">
        <v>220</v>
      </c>
      <c r="M6" s="50" t="s">
        <v>235</v>
      </c>
      <c r="N6" s="28"/>
      <c r="O6" s="28"/>
      <c r="P6" s="32"/>
      <c r="Q6" s="32"/>
      <c r="R6" s="32"/>
      <c r="S6" s="32"/>
    </row>
    <row r="7" spans="1:21">
      <c r="A7" s="8" t="s">
        <v>738</v>
      </c>
      <c r="B7" s="118" t="s">
        <v>711</v>
      </c>
      <c r="C7" s="50" t="s">
        <v>1301</v>
      </c>
      <c r="D7" s="50" t="s">
        <v>1302</v>
      </c>
      <c r="E7" s="50" t="s">
        <v>1303</v>
      </c>
      <c r="G7" s="118" t="s">
        <v>711</v>
      </c>
      <c r="H7" s="50" t="s">
        <v>1304</v>
      </c>
      <c r="I7" s="50"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50" t="s">
        <v>1307</v>
      </c>
      <c r="N8" s="50" t="s">
        <v>1302</v>
      </c>
      <c r="O8" s="50" t="s">
        <v>1303</v>
      </c>
      <c r="Q8" s="1" t="s">
        <v>372</v>
      </c>
      <c r="R8" s="50"/>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50"/>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topLeftCell="A10" workbookViewId="0">
      <selection activeCell="B33" sqref="B33"/>
    </sheetView>
  </sheetViews>
  <sheetFormatPr defaultRowHeight="15"/>
  <cols>
    <col min="1" max="1" width="31.42578125" style="7" customWidth="1"/>
    <col min="2" max="2" width="36.7109375" bestFit="1" customWidth="1"/>
    <col min="3" max="3" width="20" bestFit="1" customWidth="1"/>
    <col min="4" max="4" width="5.5703125" customWidth="1"/>
    <col min="5" max="5" width="8.28515625" style="39" bestFit="1" customWidth="1"/>
    <col min="6" max="6" width="24.28515625" style="43" bestFit="1" customWidth="1"/>
    <col min="8" max="8" width="36.7109375" bestFit="1" customWidth="1"/>
    <col min="9" max="9" width="18.42578125" bestFit="1" customWidth="1"/>
    <col min="10" max="10" width="28.5703125" bestFit="1" customWidth="1"/>
    <col min="11" max="11" width="27" style="21" bestFit="1" customWidth="1"/>
    <col min="12" max="12" width="6.85546875" style="21" customWidth="1"/>
    <col min="13" max="13" width="9.28515625" customWidth="1"/>
  </cols>
  <sheetData>
    <row r="1" spans="1:38" s="11" customFormat="1">
      <c r="A1" s="10"/>
      <c r="B1" s="149" t="s">
        <v>706</v>
      </c>
      <c r="C1" s="150"/>
      <c r="D1" s="150"/>
      <c r="E1" s="150"/>
      <c r="F1" s="150"/>
      <c r="G1" s="150"/>
      <c r="H1" s="150"/>
      <c r="I1" s="150"/>
      <c r="J1" s="150"/>
      <c r="K1" s="150"/>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1" t="s">
        <v>504</v>
      </c>
      <c r="H3" s="118" t="s">
        <v>1</v>
      </c>
      <c r="I3" s="50" t="s">
        <v>504</v>
      </c>
    </row>
    <row r="4" spans="1:38">
      <c r="A4" s="10"/>
      <c r="B4" s="118" t="s">
        <v>224</v>
      </c>
      <c r="C4" s="131" t="s">
        <v>504</v>
      </c>
      <c r="H4" s="118" t="s">
        <v>224</v>
      </c>
      <c r="I4" s="50" t="s">
        <v>504</v>
      </c>
    </row>
    <row r="5" spans="1:38">
      <c r="A5" s="10"/>
      <c r="B5" s="118" t="s">
        <v>220</v>
      </c>
      <c r="C5" s="131" t="s">
        <v>251</v>
      </c>
      <c r="H5" s="118" t="s">
        <v>220</v>
      </c>
      <c r="I5" s="50" t="s">
        <v>250</v>
      </c>
    </row>
    <row r="6" spans="1:38">
      <c r="A6" s="10"/>
    </row>
    <row r="7" spans="1:38">
      <c r="A7" s="8" t="s">
        <v>738</v>
      </c>
      <c r="B7" s="118" t="s">
        <v>711</v>
      </c>
      <c r="C7" s="131" t="s">
        <v>1277</v>
      </c>
      <c r="D7" s="131" t="s">
        <v>1278</v>
      </c>
      <c r="E7" s="131" t="s">
        <v>106</v>
      </c>
      <c r="F7" s="131" t="s">
        <v>712</v>
      </c>
      <c r="H7" s="118" t="s">
        <v>711</v>
      </c>
      <c r="I7" s="50" t="s">
        <v>1297</v>
      </c>
      <c r="J7" s="50" t="s">
        <v>1298</v>
      </c>
      <c r="K7" s="50"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50">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50">
        <v>270133</v>
      </c>
      <c r="L9" s="2"/>
      <c r="M9" s="2"/>
    </row>
    <row r="10" spans="1:38">
      <c r="A10" s="7" t="e">
        <f>INDEX(CQLDDL!$G:$G,MATCH(SUBSTITUTE(B10," (index)", ""),CQLDDL!$C:$C,0))</f>
        <v>#N/A</v>
      </c>
      <c r="B10" s="1" t="s">
        <v>327</v>
      </c>
      <c r="C10" s="5"/>
      <c r="D10" s="5"/>
      <c r="E10" s="5"/>
      <c r="F10" s="5"/>
      <c r="H10" s="1" t="s">
        <v>327</v>
      </c>
      <c r="I10" s="66">
        <v>0</v>
      </c>
      <c r="J10" s="66">
        <v>0</v>
      </c>
      <c r="K10" s="50">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50">
        <v>146978636</v>
      </c>
    </row>
    <row r="12" spans="1:38">
      <c r="A12" s="7" t="e">
        <f>INDEX(CQLDDL!$G:$G,MATCH(SUBSTITUTE(B12," (index)", ""),CQLDDL!$C:$C,0))</f>
        <v>#N/A</v>
      </c>
      <c r="B12" s="1" t="s">
        <v>331</v>
      </c>
      <c r="C12" s="5"/>
      <c r="D12" s="5"/>
      <c r="E12" s="5"/>
      <c r="F12" s="5"/>
      <c r="H12" s="1" t="s">
        <v>331</v>
      </c>
      <c r="I12" s="66">
        <v>0</v>
      </c>
      <c r="J12" s="66">
        <v>0</v>
      </c>
      <c r="K12" s="50">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50">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50">
        <v>14111</v>
      </c>
    </row>
    <row r="15" spans="1:38">
      <c r="A15" s="7" t="e">
        <f>INDEX(CQLDDL!$G:$G,MATCH(SUBSTITUTE(B15," (index)", ""),CQLDDL!$C:$C,0))</f>
        <v>#N/A</v>
      </c>
      <c r="B15" s="1" t="s">
        <v>393</v>
      </c>
      <c r="C15" s="5"/>
      <c r="D15" s="5"/>
      <c r="E15" s="5"/>
      <c r="F15" s="5"/>
      <c r="H15" s="1" t="s">
        <v>393</v>
      </c>
      <c r="I15" s="66">
        <v>0</v>
      </c>
      <c r="J15" s="66">
        <v>0</v>
      </c>
      <c r="K15" s="50">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50">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50">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50">
        <v>3014620700</v>
      </c>
    </row>
    <row r="19" spans="1:11">
      <c r="A19" s="7" t="e">
        <f>INDEX(CQLDDL!$G:$G,MATCH(SUBSTITUTE(B19," (index)", ""),CQLDDL!$C:$C,0))</f>
        <v>#N/A</v>
      </c>
      <c r="B19" s="1" t="s">
        <v>289</v>
      </c>
      <c r="C19" s="5"/>
      <c r="D19" s="5"/>
      <c r="E19" s="5"/>
      <c r="F19" s="5"/>
      <c r="H19" s="1" t="s">
        <v>289</v>
      </c>
      <c r="I19" s="66">
        <v>0</v>
      </c>
      <c r="J19" s="66">
        <v>0</v>
      </c>
      <c r="K19" s="50">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50">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50">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50">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50">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50">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50">
        <v>879538</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50">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50">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50">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50">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50">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50">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50">
        <v>255399</v>
      </c>
    </row>
    <row r="35" spans="1:11">
      <c r="A35" s="7" t="e">
        <f>INDEX(CQLDDL!$G:$G,MATCH(SUBSTITUTE(B35," (index)", ""),CQLDDL!$C:$C,0))</f>
        <v>#N/A</v>
      </c>
      <c r="B35" s="1" t="s">
        <v>1333</v>
      </c>
      <c r="C35" s="5"/>
      <c r="D35" s="5"/>
      <c r="E35" s="5"/>
      <c r="F35" s="5"/>
      <c r="H35" s="1" t="s">
        <v>1333</v>
      </c>
      <c r="I35" s="66"/>
      <c r="J35" s="66"/>
      <c r="K35" s="50"/>
    </row>
    <row r="36" spans="1:11">
      <c r="B36" s="1" t="s">
        <v>520</v>
      </c>
      <c r="C36" s="5">
        <v>2.1720000000000002</v>
      </c>
      <c r="D36" s="5">
        <v>0.01</v>
      </c>
      <c r="E36" s="5">
        <v>8.1377729257641848E-2</v>
      </c>
      <c r="F36" s="5">
        <v>0.17410885801277279</v>
      </c>
      <c r="H36" s="1" t="s">
        <v>520</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29" customWidth="1"/>
    <col min="2" max="2" width="11.140625" style="21" customWidth="1"/>
    <col min="3" max="3" width="12.7109375" style="21" bestFit="1" customWidth="1"/>
    <col min="4" max="4" width="20"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8.42578125" style="21" bestFit="1" customWidth="1"/>
    <col min="11" max="11" width="7.42578125" style="21" customWidth="1"/>
    <col min="12" max="12" width="12.7109375" style="21" bestFit="1" customWidth="1"/>
    <col min="13" max="14" width="17.85546875" style="21" bestFit="1" customWidth="1"/>
    <col min="15" max="15" width="17.5703125" style="21" bestFit="1" customWidth="1"/>
    <col min="16" max="16" width="19.5703125" style="21" bestFit="1" customWidth="1"/>
    <col min="17" max="17" width="7.4257812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1">
      <c r="A1" s="11"/>
      <c r="B1" s="11"/>
      <c r="C1" s="149" t="s">
        <v>706</v>
      </c>
      <c r="D1" s="150"/>
      <c r="E1" s="150"/>
      <c r="F1" s="150"/>
      <c r="G1" s="150"/>
      <c r="H1" s="150"/>
      <c r="I1" s="150"/>
      <c r="J1" s="150"/>
      <c r="K1" s="22"/>
      <c r="L1" s="149" t="s">
        <v>1291</v>
      </c>
      <c r="M1" s="150"/>
      <c r="N1" s="150"/>
      <c r="O1" s="150"/>
      <c r="P1" s="150"/>
      <c r="Q1" s="150"/>
      <c r="R1" s="150"/>
      <c r="S1" s="150"/>
      <c r="T1" s="149"/>
      <c r="U1" s="150"/>
    </row>
    <row r="2" spans="1:21" s="11" customFormat="1">
      <c r="C2"/>
      <c r="D2"/>
      <c r="I2" s="151"/>
      <c r="J2" s="151"/>
      <c r="K2" s="21"/>
      <c r="L2" s="149"/>
      <c r="M2" s="150"/>
      <c r="N2" s="150"/>
      <c r="O2" s="150"/>
      <c r="P2" s="150"/>
      <c r="Q2" s="150"/>
      <c r="R2" s="150"/>
      <c r="S2" s="150"/>
      <c r="T2" s="149"/>
      <c r="U2" s="150"/>
    </row>
    <row r="3" spans="1:21" s="11" customFormat="1">
      <c r="C3"/>
      <c r="D3"/>
      <c r="I3" s="151"/>
      <c r="J3" s="151"/>
      <c r="K3" s="21"/>
      <c r="L3" s="149"/>
      <c r="M3" s="150"/>
      <c r="N3" s="150"/>
      <c r="O3" s="150"/>
      <c r="P3" s="150"/>
      <c r="Q3" s="150"/>
      <c r="R3" s="150"/>
      <c r="S3" s="150"/>
      <c r="T3" s="149"/>
      <c r="U3" s="150"/>
    </row>
    <row r="4" spans="1:21">
      <c r="A4" s="11"/>
      <c r="B4" s="11"/>
      <c r="C4" s="118" t="s">
        <v>1</v>
      </c>
      <c r="D4" s="50" t="s">
        <v>504</v>
      </c>
      <c r="I4" s="118" t="s">
        <v>1</v>
      </c>
      <c r="J4" s="50" t="s">
        <v>504</v>
      </c>
      <c r="L4" s="11"/>
      <c r="M4" s="11"/>
    </row>
    <row r="5" spans="1:21">
      <c r="A5" s="11"/>
      <c r="B5" s="11"/>
      <c r="C5" s="118" t="s">
        <v>224</v>
      </c>
      <c r="D5" s="50" t="s">
        <v>504</v>
      </c>
      <c r="I5" s="118" t="s">
        <v>224</v>
      </c>
      <c r="J5" s="50" t="s">
        <v>504</v>
      </c>
      <c r="L5" s="118" t="s">
        <v>1</v>
      </c>
      <c r="M5" s="120" t="s">
        <v>505</v>
      </c>
      <c r="R5" s="118" t="s">
        <v>1</v>
      </c>
      <c r="S5" s="50" t="s">
        <v>504</v>
      </c>
    </row>
    <row r="6" spans="1:21">
      <c r="A6" s="11"/>
      <c r="B6" s="11"/>
      <c r="C6" s="118" t="s">
        <v>220</v>
      </c>
      <c r="D6" s="50" t="s">
        <v>251</v>
      </c>
      <c r="I6" s="118" t="s">
        <v>220</v>
      </c>
      <c r="J6" s="50" t="s">
        <v>250</v>
      </c>
      <c r="L6" s="118" t="s">
        <v>220</v>
      </c>
      <c r="M6" s="120" t="s">
        <v>505</v>
      </c>
      <c r="R6" s="118" t="s">
        <v>220</v>
      </c>
      <c r="S6" s="50" t="s">
        <v>505</v>
      </c>
    </row>
    <row r="7" spans="1:21">
      <c r="A7" s="11"/>
      <c r="B7" s="11"/>
    </row>
    <row r="8" spans="1:21">
      <c r="A8" s="8" t="s">
        <v>511</v>
      </c>
      <c r="B8" s="8" t="s">
        <v>164</v>
      </c>
      <c r="C8" s="118" t="s">
        <v>512</v>
      </c>
      <c r="D8" s="50" t="s">
        <v>1277</v>
      </c>
      <c r="E8" s="50" t="s">
        <v>1278</v>
      </c>
      <c r="F8" s="50" t="s">
        <v>106</v>
      </c>
      <c r="G8" s="50"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D7" sqref="D7"/>
    </sheetView>
  </sheetViews>
  <sheetFormatPr defaultRowHeight="15"/>
  <cols>
    <col min="1" max="1" width="36.7109375" style="44" bestFit="1" customWidth="1"/>
    <col min="2" max="2" width="24.42578125" style="44" bestFit="1" customWidth="1"/>
    <col min="3" max="3" width="8.85546875" style="44"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52" t="s">
        <v>706</v>
      </c>
      <c r="B1" s="153"/>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50"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50"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50"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1358</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D9" sqref="D9"/>
    </sheetView>
  </sheetViews>
  <sheetFormatPr defaultRowHeight="15"/>
  <cols>
    <col min="1" max="1" width="12.7109375" style="44" bestFit="1" customWidth="1"/>
    <col min="2" max="2" width="24.42578125" style="44" bestFit="1" customWidth="1"/>
    <col min="3" max="3" width="8.85546875" style="44"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50"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50"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50"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1358</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0" customFormat="1"/>
    <row r="2" spans="1:7" s="19" customFormat="1">
      <c r="A2" s="149" t="s">
        <v>706</v>
      </c>
      <c r="B2" s="150"/>
      <c r="C2" s="150"/>
      <c r="D2" s="150"/>
      <c r="E2" s="150"/>
      <c r="F2" s="150"/>
      <c r="G2" s="150"/>
    </row>
    <row r="3" spans="1:7">
      <c r="C3" s="20"/>
      <c r="D3" s="18"/>
      <c r="G3" s="31"/>
    </row>
    <row r="4" spans="1:7">
      <c r="A4" s="118" t="s">
        <v>1</v>
      </c>
      <c r="B4" s="50" t="s">
        <v>504</v>
      </c>
      <c r="E4" s="118" t="s">
        <v>1</v>
      </c>
      <c r="F4" s="50" t="s">
        <v>504</v>
      </c>
      <c r="G4" s="32"/>
    </row>
    <row r="5" spans="1:7">
      <c r="A5" s="118" t="s">
        <v>224</v>
      </c>
      <c r="B5" s="50" t="s">
        <v>504</v>
      </c>
      <c r="E5" s="118" t="s">
        <v>224</v>
      </c>
      <c r="F5" s="50" t="s">
        <v>504</v>
      </c>
      <c r="G5" s="32"/>
    </row>
    <row r="6" spans="1:7">
      <c r="A6" s="118" t="s">
        <v>220</v>
      </c>
      <c r="B6" s="50" t="s">
        <v>266</v>
      </c>
      <c r="E6" s="118" t="s">
        <v>220</v>
      </c>
      <c r="F6" s="50" t="s">
        <v>264</v>
      </c>
      <c r="G6" s="32"/>
    </row>
    <row r="7" spans="1:7">
      <c r="E7" s="32"/>
      <c r="F7" s="32"/>
      <c r="G7" s="32"/>
    </row>
    <row r="8" spans="1:7">
      <c r="A8" s="118" t="s">
        <v>711</v>
      </c>
      <c r="B8" s="50" t="s">
        <v>1294</v>
      </c>
      <c r="C8" s="50" t="s">
        <v>712</v>
      </c>
      <c r="D8" t="s">
        <v>1295</v>
      </c>
      <c r="E8" s="118" t="s">
        <v>711</v>
      </c>
      <c r="F8" s="50" t="s">
        <v>1296</v>
      </c>
      <c r="G8" s="50"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29"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19" customFormat="1">
      <c r="A1" s="11"/>
      <c r="B1" s="11"/>
      <c r="C1" s="149" t="s">
        <v>706</v>
      </c>
      <c r="D1" s="150"/>
      <c r="E1" s="150"/>
      <c r="F1" s="150"/>
      <c r="G1" s="150"/>
      <c r="H1" s="150"/>
      <c r="I1" s="150"/>
    </row>
    <row r="2" spans="1:9">
      <c r="A2" s="11"/>
      <c r="B2" s="11"/>
      <c r="E2" s="20"/>
      <c r="I2" s="31"/>
    </row>
    <row r="3" spans="1:9">
      <c r="A3" s="11"/>
      <c r="B3" s="11"/>
      <c r="I3" s="32"/>
    </row>
    <row r="4" spans="1:9">
      <c r="A4" s="11"/>
      <c r="B4" s="11"/>
      <c r="C4" s="118" t="s">
        <v>1</v>
      </c>
      <c r="D4" s="50" t="s">
        <v>504</v>
      </c>
      <c r="G4" s="118" t="s">
        <v>1</v>
      </c>
      <c r="H4" s="50" t="s">
        <v>504</v>
      </c>
      <c r="I4" s="32"/>
    </row>
    <row r="5" spans="1:9">
      <c r="A5" s="11"/>
      <c r="B5" s="11"/>
      <c r="C5" s="118" t="s">
        <v>224</v>
      </c>
      <c r="D5" s="50" t="s">
        <v>504</v>
      </c>
      <c r="G5" s="118" t="s">
        <v>224</v>
      </c>
      <c r="H5" s="50" t="s">
        <v>504</v>
      </c>
      <c r="I5" s="32"/>
    </row>
    <row r="6" spans="1:9">
      <c r="A6" s="11"/>
      <c r="B6" s="11"/>
      <c r="C6" s="118" t="s">
        <v>220</v>
      </c>
      <c r="D6" s="50" t="s">
        <v>266</v>
      </c>
      <c r="G6" s="118" t="s">
        <v>220</v>
      </c>
      <c r="H6" s="50" t="s">
        <v>264</v>
      </c>
      <c r="I6" s="32"/>
    </row>
    <row r="7" spans="1:9">
      <c r="A7" s="11"/>
      <c r="B7" s="11"/>
      <c r="G7" s="32"/>
      <c r="H7" s="32"/>
      <c r="I7" s="32"/>
    </row>
    <row r="8" spans="1:9">
      <c r="A8" s="8" t="s">
        <v>511</v>
      </c>
      <c r="B8" s="8" t="s">
        <v>164</v>
      </c>
      <c r="C8" s="118" t="s">
        <v>512</v>
      </c>
      <c r="D8" s="50" t="s">
        <v>1294</v>
      </c>
      <c r="E8" s="50" t="s">
        <v>712</v>
      </c>
      <c r="F8" t="s">
        <v>1295</v>
      </c>
      <c r="G8" s="118" t="s">
        <v>512</v>
      </c>
      <c r="H8" s="50" t="s">
        <v>1296</v>
      </c>
      <c r="I8" s="50"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4" bestFit="1" customWidth="1"/>
    <col min="9" max="9" width="36.7109375" bestFit="1" customWidth="1"/>
    <col min="10" max="10" width="27.42578125" bestFit="1" customWidth="1"/>
    <col min="11" max="11" width="12" bestFit="1" customWidth="1"/>
    <col min="12" max="12" width="12.85546875" customWidth="1"/>
  </cols>
  <sheetData>
    <row r="1" spans="1:13" s="10" customFormat="1"/>
    <row r="2" spans="1:13" s="11" customFormat="1">
      <c r="A2" s="149" t="s">
        <v>706</v>
      </c>
      <c r="B2" s="151"/>
      <c r="C2" s="151"/>
      <c r="D2" s="151"/>
      <c r="E2" s="151"/>
      <c r="F2" s="151"/>
      <c r="G2" s="151"/>
      <c r="H2" s="151"/>
      <c r="I2" s="151"/>
      <c r="J2" s="151"/>
      <c r="K2" s="151"/>
      <c r="L2" s="151"/>
    </row>
    <row r="3" spans="1:13" s="11" customFormat="1">
      <c r="G3" s="13"/>
    </row>
    <row r="4" spans="1:13">
      <c r="A4" s="118" t="s">
        <v>1</v>
      </c>
      <c r="B4" s="50" t="s">
        <v>504</v>
      </c>
      <c r="D4" s="4"/>
      <c r="E4" s="118" t="s">
        <v>1</v>
      </c>
      <c r="F4" s="50" t="s">
        <v>504</v>
      </c>
      <c r="I4" s="118" t="s">
        <v>1</v>
      </c>
      <c r="J4" s="50" t="s">
        <v>504</v>
      </c>
      <c r="M4" s="4"/>
    </row>
    <row r="5" spans="1:13">
      <c r="A5" s="118" t="s">
        <v>224</v>
      </c>
      <c r="B5" s="50" t="s">
        <v>504</v>
      </c>
      <c r="D5" s="4"/>
      <c r="E5" s="118" t="s">
        <v>224</v>
      </c>
      <c r="F5" s="50" t="s">
        <v>504</v>
      </c>
      <c r="I5" s="118" t="s">
        <v>224</v>
      </c>
      <c r="J5" s="50" t="s">
        <v>504</v>
      </c>
      <c r="M5" s="4"/>
    </row>
    <row r="6" spans="1:13">
      <c r="A6" s="118" t="s">
        <v>220</v>
      </c>
      <c r="B6" s="50" t="s">
        <v>261</v>
      </c>
      <c r="D6" s="4"/>
      <c r="E6" s="118" t="s">
        <v>220</v>
      </c>
      <c r="F6" s="50" t="s">
        <v>262</v>
      </c>
      <c r="I6" s="118" t="s">
        <v>220</v>
      </c>
      <c r="J6" s="50" t="s">
        <v>243</v>
      </c>
      <c r="M6" s="4"/>
    </row>
    <row r="7" spans="1:13">
      <c r="D7" s="4"/>
      <c r="M7" s="4"/>
    </row>
    <row r="8" spans="1:13" ht="45">
      <c r="A8" s="118" t="s">
        <v>711</v>
      </c>
      <c r="B8" s="12" t="s">
        <v>708</v>
      </c>
      <c r="C8" s="12" t="s">
        <v>712</v>
      </c>
      <c r="D8" s="4"/>
      <c r="E8" s="118" t="s">
        <v>711</v>
      </c>
      <c r="F8" s="12" t="s">
        <v>709</v>
      </c>
      <c r="G8" s="12" t="s">
        <v>710</v>
      </c>
      <c r="I8" s="118" t="s">
        <v>711</v>
      </c>
      <c r="J8" t="s">
        <v>1360</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E9" sqref="E9"/>
    </sheetView>
  </sheetViews>
  <sheetFormatPr defaultRowHeight="15"/>
  <cols>
    <col min="1" max="1" width="14.140625" style="29"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4" bestFit="1" customWidth="1"/>
    <col min="10" max="10" width="12.7109375" bestFit="1" customWidth="1"/>
    <col min="11" max="11" width="27.42578125" bestFit="1" customWidth="1"/>
    <col min="12" max="12" width="12" bestFit="1" customWidth="1"/>
    <col min="13" max="13" width="12.85546875" customWidth="1"/>
  </cols>
  <sheetData>
    <row r="1" spans="1:24" s="19" customFormat="1">
      <c r="A1" s="11"/>
      <c r="B1" s="154" t="s">
        <v>706</v>
      </c>
      <c r="C1" s="150"/>
      <c r="D1" s="150"/>
      <c r="E1" s="150"/>
      <c r="F1" s="150"/>
      <c r="G1" s="150"/>
      <c r="H1" s="150"/>
      <c r="I1" s="150"/>
      <c r="J1" s="150"/>
      <c r="K1" s="150"/>
      <c r="L1" s="150"/>
      <c r="M1" s="150"/>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50" t="s">
        <v>504</v>
      </c>
      <c r="E4" s="4"/>
      <c r="F4" s="118" t="s">
        <v>1</v>
      </c>
      <c r="G4" s="50" t="s">
        <v>504</v>
      </c>
      <c r="J4" s="118" t="s">
        <v>1</v>
      </c>
      <c r="K4" s="131" t="s">
        <v>504</v>
      </c>
      <c r="L4" s="23"/>
      <c r="N4" s="23"/>
      <c r="O4" s="23"/>
      <c r="P4" s="23"/>
      <c r="Q4" s="23"/>
      <c r="R4" s="23"/>
      <c r="S4" s="23"/>
      <c r="T4" s="23"/>
      <c r="U4" s="23"/>
      <c r="V4" s="23"/>
      <c r="W4" s="23"/>
      <c r="X4" s="23"/>
    </row>
    <row r="5" spans="1:24">
      <c r="A5" s="11"/>
      <c r="B5" s="118" t="s">
        <v>224</v>
      </c>
      <c r="C5" s="50" t="s">
        <v>504</v>
      </c>
      <c r="E5" s="4"/>
      <c r="F5" s="118" t="s">
        <v>224</v>
      </c>
      <c r="G5" s="50" t="s">
        <v>504</v>
      </c>
      <c r="J5" s="118" t="s">
        <v>224</v>
      </c>
      <c r="K5" s="131" t="s">
        <v>504</v>
      </c>
      <c r="N5" s="4"/>
    </row>
    <row r="6" spans="1:24">
      <c r="A6" s="11"/>
      <c r="B6" s="118" t="s">
        <v>220</v>
      </c>
      <c r="C6" s="50" t="s">
        <v>261</v>
      </c>
      <c r="E6" s="4"/>
      <c r="F6" s="118" t="s">
        <v>220</v>
      </c>
      <c r="G6" s="50" t="s">
        <v>262</v>
      </c>
      <c r="J6" s="118" t="s">
        <v>220</v>
      </c>
      <c r="K6" s="131" t="s">
        <v>243</v>
      </c>
      <c r="N6" s="4"/>
    </row>
    <row r="7" spans="1:24">
      <c r="A7" s="11"/>
      <c r="E7" s="4"/>
      <c r="N7" s="4"/>
    </row>
    <row r="8" spans="1:24" ht="45">
      <c r="A8" s="8" t="s">
        <v>511</v>
      </c>
      <c r="B8" s="118" t="s">
        <v>512</v>
      </c>
      <c r="C8" s="12" t="s">
        <v>708</v>
      </c>
      <c r="D8" s="12" t="s">
        <v>709</v>
      </c>
      <c r="E8" s="4"/>
      <c r="F8" s="118" t="s">
        <v>512</v>
      </c>
      <c r="G8" s="12" t="s">
        <v>709</v>
      </c>
      <c r="H8" s="12" t="s">
        <v>710</v>
      </c>
      <c r="J8" s="118" t="s">
        <v>512</v>
      </c>
      <c r="K8" t="s">
        <v>1359</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5"/>
  <cols>
    <col min="1" max="1" width="14.140625" style="29"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7.8554687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47"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16" customFormat="1">
      <c r="A1" s="11"/>
    </row>
    <row r="2" spans="1:20" s="16" customFormat="1">
      <c r="A2" s="11"/>
    </row>
    <row r="3" spans="1:20" s="16" customFormat="1">
      <c r="A3" s="11"/>
    </row>
    <row r="4" spans="1:20" s="25" customFormat="1">
      <c r="A4" s="11"/>
      <c r="B4" s="16"/>
      <c r="C4" s="149" t="s">
        <v>503</v>
      </c>
      <c r="D4" s="149"/>
      <c r="E4" s="149"/>
      <c r="F4" s="149"/>
      <c r="G4" s="149"/>
      <c r="H4" s="149"/>
      <c r="I4" s="149"/>
      <c r="J4" s="149"/>
      <c r="K4" s="149"/>
      <c r="L4" s="149"/>
      <c r="M4" s="149"/>
      <c r="N4" s="149"/>
      <c r="O4" s="149"/>
      <c r="P4" s="149"/>
      <c r="Q4" s="149"/>
      <c r="R4" s="149"/>
      <c r="S4" s="149"/>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5"/>
  <cols>
    <col min="1" max="1" width="32.85546875" customWidth="1"/>
    <col min="2" max="2" width="21.85546875" customWidth="1"/>
    <col min="3" max="3" width="13.140625" customWidth="1"/>
    <col min="4" max="4" width="19.5703125" customWidth="1"/>
    <col min="5" max="6" width="14" customWidth="1"/>
    <col min="7" max="7" width="22.140625" customWidth="1"/>
    <col min="8" max="8" width="20" customWidth="1"/>
    <col min="9" max="9" width="21.42578125" customWidth="1"/>
    <col min="10" max="10" width="19" customWidth="1"/>
    <col min="11" max="11" width="18.28515625" customWidth="1"/>
    <col min="12" max="12" width="12.5703125" customWidth="1"/>
    <col min="13" max="13" width="15.7109375" customWidth="1"/>
  </cols>
  <sheetData>
    <row r="1" spans="1:13">
      <c r="A1" s="6" t="s">
        <v>502</v>
      </c>
    </row>
    <row r="13" spans="1:13" s="113" customFormat="1">
      <c r="A13" s="128"/>
      <c r="B13" s="113" t="s">
        <v>1338</v>
      </c>
      <c r="C13" s="113" t="s">
        <v>1339</v>
      </c>
      <c r="D13" s="113" t="s">
        <v>1340</v>
      </c>
      <c r="E13" s="113" t="s">
        <v>1</v>
      </c>
      <c r="F13" s="113" t="s">
        <v>512</v>
      </c>
      <c r="G13" s="113" t="s">
        <v>1341</v>
      </c>
      <c r="H13" s="113" t="s">
        <v>1342</v>
      </c>
      <c r="I13" s="113" t="s">
        <v>1343</v>
      </c>
      <c r="J13" s="113" t="s">
        <v>1344</v>
      </c>
      <c r="K13" s="113" t="s">
        <v>1345</v>
      </c>
      <c r="L13" s="113" t="s">
        <v>1346</v>
      </c>
      <c r="M13" s="113" t="s">
        <v>1347</v>
      </c>
    </row>
    <row r="14" spans="1:13">
      <c r="B14" s="129" t="s">
        <v>1348</v>
      </c>
      <c r="C14" s="129">
        <v>49690346</v>
      </c>
      <c r="D14" s="129" t="s">
        <v>1349</v>
      </c>
      <c r="E14" s="129"/>
      <c r="F14" s="112"/>
      <c r="G14" s="112">
        <v>1</v>
      </c>
      <c r="H14" s="112">
        <v>18</v>
      </c>
      <c r="I14" s="112">
        <v>8</v>
      </c>
      <c r="J14" s="112">
        <v>0</v>
      </c>
      <c r="K14" s="112">
        <v>0</v>
      </c>
      <c r="L14" s="112">
        <v>0</v>
      </c>
      <c r="M14" s="112">
        <v>0</v>
      </c>
    </row>
    <row r="15" spans="1:13">
      <c r="B15" s="129" t="s">
        <v>1350</v>
      </c>
      <c r="C15" s="129">
        <v>49690346</v>
      </c>
      <c r="D15" s="129" t="s">
        <v>1349</v>
      </c>
      <c r="E15" s="129"/>
      <c r="F15" s="112"/>
      <c r="G15" s="112">
        <v>1</v>
      </c>
      <c r="H15" s="112">
        <v>8</v>
      </c>
      <c r="I15" s="112">
        <v>6</v>
      </c>
      <c r="J15" s="112">
        <v>0</v>
      </c>
      <c r="K15" s="112">
        <v>0</v>
      </c>
      <c r="L15" s="112">
        <v>0</v>
      </c>
      <c r="M15" s="112">
        <v>0</v>
      </c>
    </row>
    <row r="16" spans="1:13">
      <c r="B16" s="129" t="s">
        <v>1351</v>
      </c>
      <c r="C16" s="129">
        <v>49690346</v>
      </c>
      <c r="D16" s="129" t="s">
        <v>1349</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99" customWidth="1"/>
    <col min="10" max="10" width="9.140625" customWidth="1"/>
    <col min="11" max="11" width="25.425781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sheetData>
  <autoFilter ref="A1:K1" xr:uid="{00000000-0009-0000-0000-000034000000}"/>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02" customWidth="1"/>
    <col min="6" max="6" width="10.7109375" style="102" customWidth="1"/>
    <col min="7" max="7" width="13.28515625" style="102" customWidth="1"/>
    <col min="8" max="8" width="10.5703125" style="102" customWidth="1"/>
    <col min="9" max="9" width="17.7109375" style="102" customWidth="1"/>
    <col min="10" max="10" width="11.28515625" style="102" customWidth="1"/>
    <col min="11" max="11" width="14.85546875" style="102" customWidth="1"/>
    <col min="12" max="12" width="14.5703125" style="102" customWidth="1"/>
    <col min="13" max="13" width="11.7109375" style="104" customWidth="1"/>
    <col min="14" max="14" width="28.42578125" style="104" customWidth="1"/>
    <col min="15" max="15" width="31.14062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2017-10-06T15:55:24Z</dcterms:modified>
</cp:coreProperties>
</file>