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tuff\Obsidian\FGV\1o Período\Introdução à Ciência de Dados\excel\lista_01\"/>
    </mc:Choice>
  </mc:AlternateContent>
  <xr:revisionPtr revIDLastSave="0" documentId="13_ncr:1_{2F5F0055-9FFC-444A-94FA-FAF49137E6E8}" xr6:coauthVersionLast="45" xr6:coauthVersionMax="45" xr10:uidLastSave="{00000000-0000-0000-0000-000000000000}"/>
  <bookViews>
    <workbookView xWindow="-108" yWindow="-108" windowWidth="23256" windowHeight="12576" activeTab="1" xr2:uid="{59002E4E-9E17-4567-B7FD-69EB050BB36E}"/>
  </bookViews>
  <sheets>
    <sheet name="Tarefa1" sheetId="2" r:id="rId1"/>
    <sheet name="tabela" sheetId="1" r:id="rId2"/>
    <sheet name="formatacao" sheetId="3" r:id="rId3"/>
    <sheet name="FilmesMarvel" sheetId="7" r:id="rId4"/>
    <sheet name="Auxiliar" sheetId="8" r:id="rId5"/>
  </sheets>
  <definedNames>
    <definedName name="DadosExternos_1" localSheetId="3" hidden="1">FilmesMarvel!$A$1:$D$15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B6" i="8"/>
  <c r="B5" i="8"/>
  <c r="B4" i="8"/>
  <c r="B3" i="8"/>
  <c r="B2" i="8"/>
  <c r="B1" i="8"/>
  <c r="P16" i="1" l="1"/>
  <c r="B16" i="1"/>
  <c r="I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8DAE7D-E951-42C7-91B8-56EBCB146BDC}" keepAlive="1" name="Consulta - base_dados_marvel CSV" description="Conexão com a consulta 'base_dados_marvel CSV' na pasta de trabalho." type="5" refreshedVersion="6" background="1" saveData="1">
    <dbPr connection="Provider=Microsoft.Mashup.OleDb.1;Data Source=$Workbook$;Location=base_dados_marvel CSV;Extended Properties=&quot;&quot;" command="SELECT * FROM [base_dados_marvel CSV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<sst xmlns="http://schemas.openxmlformats.org/spreadsheetml/2006/main" count="81" uniqueCount="72">
  <si>
    <t>Tarefa 1 - Monitoria de Excel</t>
  </si>
  <si>
    <t>Data de Entrega: 05/04/2024 23:59</t>
  </si>
  <si>
    <t>Instruções:</t>
  </si>
  <si>
    <t>1 - Preencha suas informações abaixo</t>
  </si>
  <si>
    <t>2 - Responda as questões nos locais indicados</t>
  </si>
  <si>
    <t>3 - Salve o arquivo no formato SeuNomeSobrenome (Ex: LuisBueno)</t>
  </si>
  <si>
    <t>4 - Envie o arquivo para o email luisbuenopro@gmail.com com o título Tarefa 1 - Monitoria de Excel SeuNomeSobrenome</t>
  </si>
  <si>
    <t>Observações:</t>
  </si>
  <si>
    <t>Essa primeira tarefa é para nivelar o nível de excel da turma, se não conseguir realizar algum exercício anote ao lado se a matéria não foi passado ou não entendeu corretamente (posso considerar repassar pelo tema se a turma não tiver entendido).</t>
  </si>
  <si>
    <t>A tarefa pode ser feita em conjunto, o importante é realizarem e tentarem entender as dificuldades até o momento. Entretanto cada um deverá enviar o próprio arquivo para que eu possa contabilizar quem está acompanhando o curso regularmente.</t>
  </si>
  <si>
    <t>Nome:</t>
  </si>
  <si>
    <t>Matrícula:</t>
  </si>
  <si>
    <t>a) Gere uma tabela com os dados do arquivo "base_dados_marvel.csv" (em outra folha nesse mesmo arquivo)</t>
  </si>
  <si>
    <t>b) Mude o nome da tabela para "FilmesMarvel" e troque o design da planilha para algum a sua escolha</t>
  </si>
  <si>
    <t>c) Crie fórmulas para procurar na tabela as informações indicadas ao receber o nome do filme (listado na célula abaixo)</t>
  </si>
  <si>
    <t>Filme</t>
  </si>
  <si>
    <t>Avengers: Infinity War</t>
  </si>
  <si>
    <t>Ano</t>
  </si>
  <si>
    <t>Fim de semana de abertura (Milhões)</t>
  </si>
  <si>
    <t>Total (Bilhões)</t>
  </si>
  <si>
    <t>d) Filtre a tabela para depois do ano de 2010</t>
  </si>
  <si>
    <t>Dica: Construa uma tabela com os tipos de resumo disponíveis e o número correspondente ao lado</t>
  </si>
  <si>
    <t>Resumo</t>
  </si>
  <si>
    <t>Fórmula</t>
  </si>
  <si>
    <t>CONT.NÚM</t>
  </si>
  <si>
    <t>Desafio: Crie uma fórmula com subtotal (na célula indicada) que receba o tipo de resumo (listado na célula abaixo) e busque o resumo na coluna "Total (Bilhões)"</t>
  </si>
  <si>
    <t xml:space="preserve"> A tabela abaixo representa a ligação de um produto com seu ID respectivo, formate a coluna de ID seguindo as segundas instruções:</t>
  </si>
  <si>
    <t>a) Crie um formato personalizado para que sempre sejam exibido 3 dígitos (Complete com 0 a esquerda) e o texto ID a esquerda do número</t>
  </si>
  <si>
    <t>Exemplo:</t>
  </si>
  <si>
    <t>Entrada:</t>
  </si>
  <si>
    <t>Saída:</t>
  </si>
  <si>
    <t>ID001</t>
  </si>
  <si>
    <t>ID011</t>
  </si>
  <si>
    <t>ID111</t>
  </si>
  <si>
    <t>b) Crie uma formatação condicional seguindo as instruções a seguir (lembre-se de ordenar colocando as condições mais específicas como prioridade)</t>
  </si>
  <si>
    <t>Condição</t>
  </si>
  <si>
    <t>Cor</t>
  </si>
  <si>
    <t>Entre 1 e 300</t>
  </si>
  <si>
    <t>Entre 301 e 600</t>
  </si>
  <si>
    <t>Entre 601 e 999</t>
  </si>
  <si>
    <t>Entre 100 e 200</t>
  </si>
  <si>
    <t>Exatamente 500</t>
  </si>
  <si>
    <t>c) Crie a validação de dados para que só possam ser inseridos números inteiros entre 1 e 999 e exiba a mensagem "Somente entre 1 e 999" (sem título) em caso de erro</t>
  </si>
  <si>
    <t>ID</t>
  </si>
  <si>
    <t>Produto</t>
  </si>
  <si>
    <t>Bucket</t>
  </si>
  <si>
    <t>Caneca Dice</t>
  </si>
  <si>
    <t>Caneca Topology</t>
  </si>
  <si>
    <t>Camisa Bald Comics</t>
  </si>
  <si>
    <t>Botom IF</t>
  </si>
  <si>
    <t>OBS: Sinta-se a vontade de trocar os valores do ID para realizar testes, pois serão trocados ao realizar a correção</t>
  </si>
  <si>
    <t>Henrique Coelho Beltrão</t>
  </si>
  <si>
    <t>Nome</t>
  </si>
  <si>
    <t>The Avengers</t>
  </si>
  <si>
    <t>Black Panther</t>
  </si>
  <si>
    <t>Avengers: Age of Ultron</t>
  </si>
  <si>
    <t>Captain America: Civil War</t>
  </si>
  <si>
    <t>Iron Man 3</t>
  </si>
  <si>
    <t>Spider-Man 3</t>
  </si>
  <si>
    <t>Guardians of the Galaxy Vol. 2</t>
  </si>
  <si>
    <t>Deadpool</t>
  </si>
  <si>
    <t>Iron Man 2</t>
  </si>
  <si>
    <t>Spider-Man 2</t>
  </si>
  <si>
    <t>Thor: Ragnarok</t>
  </si>
  <si>
    <t>Spider-Man: Homecoming</t>
  </si>
  <si>
    <t>Spider-Man</t>
  </si>
  <si>
    <t>MÉDIA</t>
  </si>
  <si>
    <t>CONT.VALORES</t>
  </si>
  <si>
    <t>MÁXIMO</t>
  </si>
  <si>
    <t>MÍNIMO</t>
  </si>
  <si>
    <t>SOMA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</si>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</sst>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ID&quot;000"/>
  </numFmts>
  <fonts count="12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0"/>
      <color rgb="FF002060"/>
      <name val="Arial"/>
      <family val="2"/>
    </font>
    <font>
      <sz val="11"/>
      <color rgb="FF002060"/>
      <name val="Arial"/>
      <family val="2"/>
    </font>
    <font>
      <sz val="14"/>
      <color rgb="FF002060"/>
      <name val="Arial"/>
      <family val="2"/>
    </font>
    <font>
      <b/>
      <sz val="20"/>
      <color rgb="FF0070C0"/>
      <name val="Arial"/>
      <family val="2"/>
    </font>
    <font>
      <b/>
      <sz val="16"/>
      <color theme="1"/>
      <name val="Arial"/>
      <family val="2"/>
    </font>
    <font>
      <b/>
      <sz val="12"/>
      <color rgb="FF0070C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6032593768116"/>
        <bgColor theme="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/>
      <right/>
      <top style="double">
        <color rgb="FF0070C0"/>
      </top>
      <bottom/>
      <diagonal/>
    </border>
    <border>
      <left/>
      <right/>
      <top/>
      <bottom style="double">
        <color rgb="FF0070C0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2">
    <xf numFmtId="0" fontId="0" fillId="0" borderId="0"/>
    <xf numFmtId="0" fontId="11" fillId="11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Border="1" applyAlignment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3" xfId="0" applyFont="1" applyFill="1" applyBorder="1"/>
    <xf numFmtId="0" fontId="2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8" fillId="5" borderId="12" xfId="0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164" fontId="1" fillId="2" borderId="0" xfId="0" applyNumberFormat="1" applyFont="1" applyFill="1" applyAlignment="1">
      <alignment vertical="center" wrapText="1"/>
    </xf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3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8" fillId="5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NumberFormat="1" applyFont="1"/>
    <xf numFmtId="0" fontId="11" fillId="11" borderId="0" xfId="1"/>
  </cellXfs>
  <cellStyles count="2">
    <cellStyle name="20% - Ênfase2" xfId="1" builtinId="34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6BF7A3C-CBF8-4859-8CC7-EF9D0AA881E1}" autoFormatId="16" applyNumberFormats="0" applyBorderFormats="0" applyFontFormats="0" applyPatternFormats="0" applyAlignmentFormats="0" applyWidthHeightFormats="0">
  <queryTableRefresh nextId="5">
    <queryTableFields count="4">
      <queryTableField id="1" name="Nome" tableColumnId="1"/>
      <queryTableField id="2" name="Ano" tableColumnId="2"/>
      <queryTableField id="3" name="Fim de semana de abertura (Milhões)" tableColumnId="3"/>
      <queryTableField id="4" name="Total (Bilhões)" tableColumnId="4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77550-38C3-45EC-BDDA-F8C8A8DC5504}" name="base_dados_marvel_CSV" displayName="base_dados_marvel_CSV" ref="A1:D15" tableType="queryTable" totalsRowShown="0" headerRowDxfId="0">
  <autoFilter ref="A1:D15" xr:uid="{CB5F1889-B77F-4640-99D5-9240E61B1C88}">
    <filterColumn colId="1">
      <customFilters>
        <customFilter operator="greaterThan" val="2010"/>
      </customFilters>
    </filterColumn>
  </autoFilter>
  <sortState xmlns:xlrd2="http://schemas.microsoft.com/office/spreadsheetml/2017/richdata2" ref="A2:D15">
    <sortCondition ref="B1:B15"/>
  </sortState>
  <tableColumns count="4">
    <tableColumn id="1" xr3:uid="{136B016F-1ED4-47E8-A5EF-25BF363A6EA5}" uniqueName="1" name="Nome" queryTableFieldId="1" dataDxfId="1"/>
    <tableColumn id="2" xr3:uid="{E6E6577A-6896-4ABC-B277-7A9847AE4CEA}" uniqueName="2" name="Ano" queryTableFieldId="2"/>
    <tableColumn id="3" xr3:uid="{A4A50D9D-640F-453A-9278-D832573B9F90}" uniqueName="3" name="Fim de semana de abertura (Milhões)" queryTableFieldId="3"/>
    <tableColumn id="4" xr3:uid="{5347306B-285B-49F2-B860-5B30A62CF930}" uniqueName="4" name="Total (Bilhões)" queryTableField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9A8E-0FF2-440E-9413-F264CEDE3F1E}">
  <dimension ref="A1:V22"/>
  <sheetViews>
    <sheetView showGridLines="0" showRowColHeaders="0" zoomScale="85" zoomScaleNormal="85" workbookViewId="0">
      <selection activeCell="E20" sqref="E20:U20"/>
    </sheetView>
  </sheetViews>
  <sheetFormatPr defaultColWidth="0" defaultRowHeight="13.8" zeroHeight="1"/>
  <cols>
    <col min="1" max="22" width="9.09765625" style="4" customWidth="1"/>
    <col min="23" max="16384" width="9.09765625" style="4" hidden="1"/>
  </cols>
  <sheetData>
    <row r="1" spans="2:21" ht="14.4" thickBot="1"/>
    <row r="2" spans="2:21" ht="60" customHeight="1" thickTop="1" thickBot="1">
      <c r="B2" s="18" t="e" vm="1">
        <v>#VALUE!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2:21" ht="15" thickTop="1" thickBot="1"/>
    <row r="4" spans="2:21" ht="25.2" thickTop="1">
      <c r="B4" s="5"/>
      <c r="C4" s="5"/>
      <c r="D4" s="5"/>
      <c r="E4" s="5"/>
      <c r="F4" s="5"/>
      <c r="G4" s="5"/>
      <c r="H4" s="19" t="s">
        <v>0</v>
      </c>
      <c r="I4" s="19"/>
      <c r="J4" s="19"/>
      <c r="K4" s="19"/>
      <c r="L4" s="19"/>
      <c r="M4" s="19"/>
      <c r="N4" s="19"/>
      <c r="O4" s="19"/>
      <c r="P4" s="5"/>
      <c r="Q4" s="5"/>
      <c r="R4" s="5"/>
      <c r="S4" s="5"/>
      <c r="T4" s="5"/>
      <c r="U4" s="5"/>
    </row>
    <row r="5" spans="2:21" ht="24.6">
      <c r="B5" s="6"/>
      <c r="C5" s="6"/>
      <c r="D5" s="6"/>
      <c r="E5" s="6"/>
      <c r="F5" s="6"/>
      <c r="G5" s="6"/>
      <c r="H5" s="20" t="s">
        <v>1</v>
      </c>
      <c r="I5" s="20"/>
      <c r="J5" s="20"/>
      <c r="K5" s="20"/>
      <c r="L5" s="20"/>
      <c r="M5" s="20"/>
      <c r="N5" s="20"/>
      <c r="O5" s="20"/>
      <c r="P5" s="6"/>
      <c r="Q5" s="6"/>
      <c r="R5" s="6"/>
      <c r="S5" s="6"/>
      <c r="T5" s="6"/>
      <c r="U5" s="6"/>
    </row>
    <row r="6" spans="2:21" ht="24.6">
      <c r="B6" s="17" t="s">
        <v>2</v>
      </c>
      <c r="C6" s="17"/>
      <c r="D6" s="17"/>
      <c r="E6" s="17"/>
      <c r="F6" s="17"/>
      <c r="G6" s="17"/>
      <c r="H6" s="17"/>
      <c r="I6" s="17"/>
      <c r="J6" s="3"/>
      <c r="K6" s="3"/>
      <c r="L6" s="3"/>
      <c r="M6" s="3"/>
      <c r="N6" s="3"/>
      <c r="O6" s="3"/>
      <c r="P6" s="6"/>
      <c r="Q6" s="6"/>
      <c r="R6" s="6"/>
      <c r="S6" s="6"/>
      <c r="T6" s="6"/>
      <c r="U6" s="6"/>
    </row>
    <row r="7" spans="2:21" ht="17.399999999999999">
      <c r="B7" s="21" t="s">
        <v>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2:21" ht="17.399999999999999">
      <c r="B8" s="21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2:21" ht="17.399999999999999">
      <c r="B9" s="21" t="s">
        <v>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2:21" ht="17.399999999999999">
      <c r="B10" s="21" t="s">
        <v>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2:21" ht="17.399999999999999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2:21" ht="24.6">
      <c r="B12" s="17" t="s">
        <v>7</v>
      </c>
      <c r="C12" s="17"/>
      <c r="D12" s="17"/>
      <c r="E12" s="17"/>
      <c r="F12" s="17"/>
      <c r="G12" s="17"/>
      <c r="H12" s="17"/>
      <c r="I12" s="1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ht="36" customHeight="1">
      <c r="B13" s="24" t="s">
        <v>8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2:21" ht="36" customHeight="1">
      <c r="B14" s="24" t="s">
        <v>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2:21" ht="14.4" thickBo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ht="15" thickTop="1" thickBo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ht="14.4" thickTop="1"/>
    <row r="18" spans="2:21" ht="24.6">
      <c r="B18" s="22" t="s">
        <v>10</v>
      </c>
      <c r="C18" s="22"/>
      <c r="D18" s="22"/>
      <c r="E18" s="23" t="s">
        <v>51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2:21" ht="15" customHeight="1">
      <c r="B19" s="8"/>
      <c r="C19" s="8"/>
      <c r="D19" s="8"/>
      <c r="E19" s="3"/>
      <c r="F19" s="3"/>
      <c r="G19" s="3"/>
      <c r="H19" s="3"/>
      <c r="I19" s="3"/>
    </row>
    <row r="20" spans="2:21" ht="24.6">
      <c r="B20" s="22" t="s">
        <v>11</v>
      </c>
      <c r="C20" s="22"/>
      <c r="D20" s="22"/>
      <c r="E20" s="23">
        <v>241708023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2:21" ht="14.4" thickBo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ht="14.4" thickTop="1"/>
  </sheetData>
  <sheetProtection algorithmName="SHA-512" hashValue="QTWAnJF2UDvmFMI+7Y3riiB730P5NDGlsSH7aIQIWEQcvHFvQ/42mIJL5SRhG90m7go+wUCUWG1GL4g5EvuULA==" saltValue="2HoVIeQXGnVKi5ZfzA8X9g==" spinCount="100000" sheet="1" objects="1" scenarios="1" selectLockedCells="1"/>
  <mergeCells count="16">
    <mergeCell ref="B18:D18"/>
    <mergeCell ref="E18:U18"/>
    <mergeCell ref="E20:U20"/>
    <mergeCell ref="B13:U13"/>
    <mergeCell ref="B14:U14"/>
    <mergeCell ref="B20:D20"/>
    <mergeCell ref="B12:I12"/>
    <mergeCell ref="B2:U2"/>
    <mergeCell ref="H4:O4"/>
    <mergeCell ref="H5:O5"/>
    <mergeCell ref="B6:I6"/>
    <mergeCell ref="B7:U7"/>
    <mergeCell ref="B8:U8"/>
    <mergeCell ref="B9:U9"/>
    <mergeCell ref="B11:U11"/>
    <mergeCell ref="B10:U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9F59-1308-4027-8876-33044D6F02EF}">
  <dimension ref="A2:V30"/>
  <sheetViews>
    <sheetView tabSelected="1" workbookViewId="0">
      <selection activeCell="I9" sqref="I9:M11"/>
    </sheetView>
  </sheetViews>
  <sheetFormatPr defaultColWidth="0" defaultRowHeight="13.8"/>
  <cols>
    <col min="1" max="22" width="9.09765625" style="1" customWidth="1"/>
    <col min="23" max="16384" width="9.09765625" style="1" hidden="1"/>
  </cols>
  <sheetData>
    <row r="2" spans="2:20">
      <c r="B2" s="26" t="s">
        <v>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"/>
    </row>
    <row r="3" spans="2:20">
      <c r="B3" s="26" t="s">
        <v>13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"/>
    </row>
    <row r="4" spans="2:20">
      <c r="B4" s="26" t="s">
        <v>14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"/>
    </row>
    <row r="5" spans="2:20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>
      <c r="B6" s="2"/>
      <c r="C6" s="2"/>
      <c r="D6" s="2"/>
      <c r="E6" s="2"/>
      <c r="F6" s="2"/>
      <c r="G6" s="2"/>
      <c r="H6" s="2"/>
      <c r="I6" s="2"/>
      <c r="J6" s="27" t="s">
        <v>15</v>
      </c>
      <c r="K6" s="27"/>
      <c r="L6" s="27"/>
      <c r="M6" s="2"/>
      <c r="N6" s="2"/>
      <c r="O6" s="2"/>
      <c r="P6" s="2"/>
      <c r="Q6" s="2"/>
      <c r="R6" s="2"/>
      <c r="S6" s="2"/>
      <c r="T6" s="2"/>
    </row>
    <row r="7" spans="2:20">
      <c r="B7" s="2"/>
      <c r="C7" s="2"/>
      <c r="D7" s="2"/>
      <c r="E7" s="2"/>
      <c r="F7" s="2"/>
      <c r="G7" s="2"/>
      <c r="H7" s="2"/>
      <c r="I7" s="2"/>
      <c r="J7" s="27"/>
      <c r="K7" s="27"/>
      <c r="L7" s="27"/>
      <c r="M7" s="2"/>
      <c r="N7" s="2"/>
      <c r="O7" s="2"/>
      <c r="P7" s="2"/>
      <c r="Q7" s="2"/>
      <c r="R7" s="2"/>
      <c r="S7" s="2"/>
      <c r="T7" s="2"/>
    </row>
    <row r="8" spans="2:20" ht="14.4" thickBot="1">
      <c r="B8" s="2"/>
      <c r="C8" s="2"/>
      <c r="D8" s="2"/>
      <c r="E8" s="2"/>
      <c r="F8" s="2"/>
      <c r="G8" s="2"/>
      <c r="H8" s="2"/>
      <c r="I8" s="2"/>
      <c r="J8" s="27"/>
      <c r="K8" s="27"/>
      <c r="L8" s="27"/>
      <c r="M8" s="2"/>
      <c r="N8" s="2"/>
      <c r="O8" s="2"/>
      <c r="P8" s="2"/>
      <c r="Q8" s="2"/>
      <c r="R8" s="2"/>
      <c r="S8" s="2"/>
      <c r="T8" s="2"/>
    </row>
    <row r="9" spans="2:20" ht="14.4" thickTop="1">
      <c r="B9" s="2"/>
      <c r="C9" s="2"/>
      <c r="D9" s="2"/>
      <c r="E9" s="2"/>
      <c r="F9" s="2"/>
      <c r="G9" s="2"/>
      <c r="H9" s="2"/>
      <c r="I9" s="28" t="s">
        <v>65</v>
      </c>
      <c r="J9" s="29"/>
      <c r="K9" s="29"/>
      <c r="L9" s="29"/>
      <c r="M9" s="30"/>
      <c r="N9" s="2"/>
      <c r="O9" s="2"/>
      <c r="P9" s="2"/>
      <c r="Q9" s="2"/>
      <c r="R9" s="2"/>
      <c r="S9" s="2"/>
      <c r="T9" s="2"/>
    </row>
    <row r="10" spans="2:20">
      <c r="B10" s="2"/>
      <c r="C10" s="2"/>
      <c r="D10" s="2"/>
      <c r="E10" s="2"/>
      <c r="F10" s="2"/>
      <c r="G10" s="2"/>
      <c r="H10" s="2"/>
      <c r="I10" s="31"/>
      <c r="J10" s="32"/>
      <c r="K10" s="32"/>
      <c r="L10" s="32"/>
      <c r="M10" s="33"/>
      <c r="N10" s="2"/>
      <c r="O10" s="2"/>
      <c r="P10" s="2"/>
      <c r="Q10" s="2"/>
      <c r="R10" s="2"/>
      <c r="S10" s="2"/>
      <c r="T10" s="2"/>
    </row>
    <row r="11" spans="2:20" ht="14.4" thickBot="1">
      <c r="B11" s="2"/>
      <c r="C11" s="2"/>
      <c r="D11" s="2"/>
      <c r="E11" s="2"/>
      <c r="F11" s="2"/>
      <c r="G11" s="2"/>
      <c r="H11" s="2"/>
      <c r="I11" s="34"/>
      <c r="J11" s="35"/>
      <c r="K11" s="35"/>
      <c r="L11" s="35"/>
      <c r="M11" s="36"/>
      <c r="N11" s="2"/>
      <c r="O11" s="2"/>
      <c r="P11" s="2"/>
      <c r="Q11" s="2"/>
      <c r="R11" s="2"/>
      <c r="S11" s="2"/>
      <c r="T11" s="2"/>
    </row>
    <row r="12" spans="2:20" ht="14.4" thickTop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>
      <c r="B13" s="2"/>
      <c r="C13" s="25" t="s">
        <v>17</v>
      </c>
      <c r="D13" s="25"/>
      <c r="E13" s="25"/>
      <c r="F13" s="2"/>
      <c r="G13" s="2"/>
      <c r="H13" s="2"/>
      <c r="I13" s="25" t="s">
        <v>18</v>
      </c>
      <c r="J13" s="25"/>
      <c r="K13" s="25"/>
      <c r="L13" s="25"/>
      <c r="M13" s="25"/>
      <c r="N13" s="2"/>
      <c r="O13" s="2"/>
      <c r="P13" s="25" t="s">
        <v>19</v>
      </c>
      <c r="Q13" s="25"/>
      <c r="R13" s="25"/>
      <c r="S13" s="25"/>
      <c r="T13" s="25"/>
    </row>
    <row r="14" spans="2:20">
      <c r="B14" s="2"/>
      <c r="C14" s="25"/>
      <c r="D14" s="25"/>
      <c r="E14" s="25"/>
      <c r="F14" s="2"/>
      <c r="G14" s="2"/>
      <c r="H14" s="2"/>
      <c r="I14" s="25"/>
      <c r="J14" s="25"/>
      <c r="K14" s="25"/>
      <c r="L14" s="25"/>
      <c r="M14" s="25"/>
      <c r="N14" s="2"/>
      <c r="O14" s="2"/>
      <c r="P14" s="25"/>
      <c r="Q14" s="25"/>
      <c r="R14" s="25"/>
      <c r="S14" s="25"/>
      <c r="T14" s="25"/>
    </row>
    <row r="15" spans="2:20" ht="14.4" thickBot="1">
      <c r="B15" s="2"/>
      <c r="C15" s="25"/>
      <c r="D15" s="25"/>
      <c r="E15" s="25"/>
      <c r="F15" s="2"/>
      <c r="G15" s="2"/>
      <c r="H15" s="2"/>
      <c r="I15" s="25"/>
      <c r="J15" s="25"/>
      <c r="K15" s="25"/>
      <c r="L15" s="25"/>
      <c r="M15" s="25"/>
      <c r="N15" s="2"/>
      <c r="O15" s="2"/>
      <c r="P15" s="25"/>
      <c r="Q15" s="25"/>
      <c r="R15" s="25"/>
      <c r="S15" s="25"/>
      <c r="T15" s="25"/>
    </row>
    <row r="16" spans="2:20" ht="14.4" thickTop="1">
      <c r="B16" s="28">
        <f>VLOOKUP(tabela!I9,FilmesMarvel!A2:D15, 2, FALSE)</f>
        <v>2002</v>
      </c>
      <c r="C16" s="29"/>
      <c r="D16" s="29"/>
      <c r="E16" s="29"/>
      <c r="F16" s="30"/>
      <c r="G16" s="2"/>
      <c r="H16" s="2"/>
      <c r="I16" s="28">
        <f>VLOOKUP(tabela!I9,FilmesMarvel!A2:D15, 3, FALSE)</f>
        <v>114.8</v>
      </c>
      <c r="J16" s="29"/>
      <c r="K16" s="29"/>
      <c r="L16" s="29"/>
      <c r="M16" s="30"/>
      <c r="N16" s="2"/>
      <c r="O16" s="2"/>
      <c r="P16" s="28">
        <f>VLOOKUP(tabela!I9,FilmesMarvel!A2:D15, 4, FALSE)</f>
        <v>0.82169999999999999</v>
      </c>
      <c r="Q16" s="29"/>
      <c r="R16" s="29"/>
      <c r="S16" s="29"/>
      <c r="T16" s="30"/>
    </row>
    <row r="17" spans="2:20">
      <c r="B17" s="31"/>
      <c r="C17" s="32"/>
      <c r="D17" s="32"/>
      <c r="E17" s="32"/>
      <c r="F17" s="33"/>
      <c r="G17" s="2"/>
      <c r="H17" s="2"/>
      <c r="I17" s="31"/>
      <c r="J17" s="32"/>
      <c r="K17" s="32"/>
      <c r="L17" s="32"/>
      <c r="M17" s="33"/>
      <c r="N17" s="2"/>
      <c r="O17" s="2"/>
      <c r="P17" s="31"/>
      <c r="Q17" s="32"/>
      <c r="R17" s="32"/>
      <c r="S17" s="32"/>
      <c r="T17" s="33"/>
    </row>
    <row r="18" spans="2:20" ht="14.4" thickBot="1">
      <c r="B18" s="34"/>
      <c r="C18" s="35"/>
      <c r="D18" s="35"/>
      <c r="E18" s="35"/>
      <c r="F18" s="36"/>
      <c r="G18" s="2"/>
      <c r="H18" s="2"/>
      <c r="I18" s="34"/>
      <c r="J18" s="35"/>
      <c r="K18" s="35"/>
      <c r="L18" s="35"/>
      <c r="M18" s="36"/>
      <c r="N18" s="2"/>
      <c r="O18" s="2"/>
      <c r="P18" s="34"/>
      <c r="Q18" s="35"/>
      <c r="R18" s="35"/>
      <c r="S18" s="35"/>
      <c r="T18" s="36"/>
    </row>
    <row r="19" spans="2:20" ht="14.4" thickTop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>
      <c r="B20" s="26" t="s">
        <v>20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"/>
    </row>
    <row r="21" spans="2:20">
      <c r="B21" s="26" t="s">
        <v>25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"/>
    </row>
    <row r="22" spans="2:20">
      <c r="B22" s="26" t="s">
        <v>21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"/>
    </row>
    <row r="23" spans="2:20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>
      <c r="B24" s="2"/>
      <c r="C24" s="27" t="s">
        <v>22</v>
      </c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7" t="s">
        <v>23</v>
      </c>
      <c r="R24" s="27"/>
      <c r="S24" s="27"/>
      <c r="T24" s="2"/>
    </row>
    <row r="25" spans="2:20">
      <c r="B25" s="2"/>
      <c r="C25" s="27"/>
      <c r="D25" s="27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7"/>
      <c r="R25" s="27"/>
      <c r="S25" s="27"/>
      <c r="T25" s="2"/>
    </row>
    <row r="26" spans="2:20" ht="14.4" thickBot="1">
      <c r="B26" s="2"/>
      <c r="C26" s="27"/>
      <c r="D26" s="27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7"/>
      <c r="R26" s="27"/>
      <c r="S26" s="27"/>
      <c r="T26" s="2"/>
    </row>
    <row r="27" spans="2:20" ht="14.4" thickTop="1">
      <c r="B27" s="28" t="s">
        <v>68</v>
      </c>
      <c r="C27" s="29"/>
      <c r="D27" s="29"/>
      <c r="E27" s="29"/>
      <c r="F27" s="30"/>
      <c r="G27" s="2"/>
      <c r="H27" s="2"/>
      <c r="I27" s="2"/>
      <c r="J27" s="2"/>
      <c r="K27" s="2"/>
      <c r="L27" s="2"/>
      <c r="M27" s="2"/>
      <c r="N27" s="2"/>
      <c r="O27" s="2"/>
      <c r="P27" s="28">
        <f>VLOOKUP(B27, Auxiliar!A1:B6, 2, FALSE)</f>
        <v>1.6</v>
      </c>
      <c r="Q27" s="29"/>
      <c r="R27" s="29"/>
      <c r="S27" s="29"/>
      <c r="T27" s="30"/>
    </row>
    <row r="28" spans="2:20">
      <c r="B28" s="31"/>
      <c r="C28" s="32"/>
      <c r="D28" s="32"/>
      <c r="E28" s="32"/>
      <c r="F28" s="33"/>
      <c r="G28" s="2"/>
      <c r="H28" s="2"/>
      <c r="I28" s="2"/>
      <c r="J28" s="2"/>
      <c r="K28" s="2"/>
      <c r="L28" s="2"/>
      <c r="M28" s="2"/>
      <c r="N28" s="2"/>
      <c r="O28" s="2"/>
      <c r="P28" s="31"/>
      <c r="Q28" s="32"/>
      <c r="R28" s="32"/>
      <c r="S28" s="32"/>
      <c r="T28" s="33"/>
    </row>
    <row r="29" spans="2:20" ht="14.4" thickBot="1">
      <c r="B29" s="34"/>
      <c r="C29" s="35"/>
      <c r="D29" s="35"/>
      <c r="E29" s="35"/>
      <c r="F29" s="36"/>
      <c r="G29" s="2"/>
      <c r="H29" s="2"/>
      <c r="I29" s="2"/>
      <c r="J29" s="2"/>
      <c r="K29" s="2"/>
      <c r="L29" s="2"/>
      <c r="M29" s="2"/>
      <c r="N29" s="2"/>
      <c r="O29" s="2"/>
      <c r="P29" s="34"/>
      <c r="Q29" s="35"/>
      <c r="R29" s="35"/>
      <c r="S29" s="35"/>
      <c r="T29" s="36"/>
    </row>
    <row r="30" spans="2:20" ht="14.4" thickTop="1"/>
  </sheetData>
  <mergeCells count="18">
    <mergeCell ref="C24:E26"/>
    <mergeCell ref="Q24:S26"/>
    <mergeCell ref="B27:F29"/>
    <mergeCell ref="P27:T29"/>
    <mergeCell ref="B16:F18"/>
    <mergeCell ref="I16:M18"/>
    <mergeCell ref="P16:T18"/>
    <mergeCell ref="B20:S20"/>
    <mergeCell ref="B21:S21"/>
    <mergeCell ref="B22:S22"/>
    <mergeCell ref="C13:E15"/>
    <mergeCell ref="I13:M15"/>
    <mergeCell ref="P13:T15"/>
    <mergeCell ref="B2:S2"/>
    <mergeCell ref="B3:S3"/>
    <mergeCell ref="B4:S4"/>
    <mergeCell ref="J6:L8"/>
    <mergeCell ref="I9:M11"/>
  </mergeCells>
  <dataValidations count="2">
    <dataValidation type="list" allowBlank="1" showInputMessage="1" showErrorMessage="1" sqref="B27:F29" xr:uid="{B3D65C8B-1C9B-4F56-951A-6A5E98CC0458}">
      <formula1>"MÉDIA,CONT.NÚM,CONT.VALORES,MÁXIMO,MÍNIMO,SOMA"</formula1>
    </dataValidation>
    <dataValidation type="list" allowBlank="1" showInputMessage="1" showErrorMessage="1" sqref="I9:M11" xr:uid="{D019C6AD-8078-43BA-98FA-3FA984ACBF28}">
      <formula1>"Avengers: Infinity War,The Avengers,Black Panther,Avengers: Age of Ultron,Captain America: Civil War,Iron Man 3,Spider-Man 3,Guardians of,the Galaxy Vol. 2,Deadpool,Iron Man 2,Spider-Man 2,Thor: Ragnarok,Spider-Man: Homecoming,Spider-Man"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C7F-4C1A-4585-9661-B30BB668D0BA}">
  <dimension ref="A2:S27"/>
  <sheetViews>
    <sheetView workbookViewId="0">
      <selection activeCell="I21" sqref="I21"/>
    </sheetView>
  </sheetViews>
  <sheetFormatPr defaultColWidth="0" defaultRowHeight="13.8"/>
  <cols>
    <col min="1" max="19" width="9.09765625" style="1" customWidth="1"/>
    <col min="20" max="16384" width="9.09765625" style="1" hidden="1"/>
  </cols>
  <sheetData>
    <row r="2" spans="2:19"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>
      <c r="B3" s="26" t="s">
        <v>27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>
      <c r="B4" s="39" t="s">
        <v>28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2:19">
      <c r="B5" s="10"/>
      <c r="C5" s="10"/>
      <c r="D5" s="10"/>
      <c r="E5" s="10"/>
      <c r="F5" s="2"/>
      <c r="G5" s="40" t="s">
        <v>29</v>
      </c>
      <c r="H5" s="40"/>
      <c r="I5" s="16">
        <v>1</v>
      </c>
      <c r="J5" s="2"/>
      <c r="K5" s="40" t="s">
        <v>30</v>
      </c>
      <c r="L5" s="40"/>
      <c r="M5" s="11" t="s">
        <v>31</v>
      </c>
      <c r="N5" s="10"/>
      <c r="O5" s="10"/>
      <c r="P5" s="10"/>
      <c r="Q5" s="10"/>
      <c r="R5" s="10"/>
      <c r="S5" s="10"/>
    </row>
    <row r="6" spans="2:19">
      <c r="B6" s="10"/>
      <c r="C6" s="10"/>
      <c r="D6" s="10"/>
      <c r="E6" s="10"/>
      <c r="F6" s="2"/>
      <c r="G6" s="40" t="s">
        <v>29</v>
      </c>
      <c r="H6" s="40"/>
      <c r="I6" s="16">
        <v>11</v>
      </c>
      <c r="J6" s="2"/>
      <c r="K6" s="40" t="s">
        <v>30</v>
      </c>
      <c r="L6" s="40"/>
      <c r="M6" s="11" t="s">
        <v>32</v>
      </c>
      <c r="N6" s="10"/>
      <c r="O6" s="10"/>
      <c r="P6" s="10"/>
      <c r="Q6" s="10"/>
      <c r="R6" s="10"/>
      <c r="S6" s="10"/>
    </row>
    <row r="7" spans="2:19">
      <c r="B7" s="2"/>
      <c r="C7" s="2"/>
      <c r="D7" s="2"/>
      <c r="E7" s="2"/>
      <c r="F7" s="2"/>
      <c r="G7" s="40" t="s">
        <v>29</v>
      </c>
      <c r="H7" s="40"/>
      <c r="I7" s="16">
        <v>111</v>
      </c>
      <c r="J7" s="2"/>
      <c r="K7" s="40" t="s">
        <v>30</v>
      </c>
      <c r="L7" s="40"/>
      <c r="M7" s="11" t="s">
        <v>33</v>
      </c>
      <c r="N7" s="2"/>
      <c r="O7" s="2"/>
      <c r="P7" s="2"/>
      <c r="Q7" s="2"/>
      <c r="R7" s="2"/>
      <c r="S7" s="2"/>
    </row>
    <row r="8" spans="2:19">
      <c r="B8" s="2"/>
      <c r="C8" s="2"/>
      <c r="D8" s="2"/>
      <c r="E8" s="2"/>
      <c r="F8" s="2"/>
      <c r="G8" s="12"/>
      <c r="H8" s="12"/>
      <c r="I8" s="10"/>
      <c r="J8" s="2"/>
      <c r="K8" s="12"/>
      <c r="L8" s="12"/>
      <c r="M8" s="11"/>
      <c r="N8" s="2"/>
      <c r="O8" s="2"/>
      <c r="P8" s="2"/>
      <c r="Q8" s="2"/>
      <c r="R8" s="2"/>
      <c r="S8" s="2"/>
    </row>
    <row r="9" spans="2:19">
      <c r="B9" s="26" t="s">
        <v>34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B11" s="2"/>
      <c r="C11" s="2"/>
      <c r="D11" s="2"/>
      <c r="E11" s="2"/>
      <c r="F11" s="2"/>
      <c r="G11" s="2"/>
      <c r="H11" s="2"/>
      <c r="I11" s="41" t="s">
        <v>35</v>
      </c>
      <c r="J11" s="41"/>
      <c r="K11" s="41" t="s">
        <v>36</v>
      </c>
      <c r="L11" s="41"/>
      <c r="M11" s="41" t="s">
        <v>71</v>
      </c>
      <c r="N11" s="41"/>
      <c r="O11" s="2"/>
      <c r="P11" s="2"/>
      <c r="Q11" s="2"/>
      <c r="R11" s="2"/>
      <c r="S11" s="2"/>
    </row>
    <row r="12" spans="2:19">
      <c r="B12" s="2"/>
      <c r="C12" s="2"/>
      <c r="D12" s="2"/>
      <c r="E12" s="2"/>
      <c r="F12" s="2"/>
      <c r="G12" s="2"/>
      <c r="H12" s="2"/>
      <c r="I12" s="37" t="s">
        <v>37</v>
      </c>
      <c r="J12" s="37"/>
      <c r="K12" s="38"/>
      <c r="L12" s="38"/>
      <c r="M12" s="37">
        <v>250</v>
      </c>
      <c r="N12" s="37"/>
      <c r="O12" s="2"/>
      <c r="P12" s="2"/>
      <c r="Q12" s="2"/>
      <c r="R12" s="2"/>
      <c r="S12" s="2"/>
    </row>
    <row r="13" spans="2:19">
      <c r="B13" s="2"/>
      <c r="C13" s="2"/>
      <c r="D13" s="2"/>
      <c r="E13" s="2"/>
      <c r="F13" s="2"/>
      <c r="G13" s="2"/>
      <c r="H13" s="2"/>
      <c r="I13" s="37" t="s">
        <v>38</v>
      </c>
      <c r="J13" s="37"/>
      <c r="K13" s="42"/>
      <c r="L13" s="42"/>
      <c r="M13" s="37">
        <v>450</v>
      </c>
      <c r="N13" s="37"/>
      <c r="O13" s="2"/>
      <c r="P13" s="2"/>
      <c r="Q13" s="2"/>
      <c r="R13" s="2"/>
      <c r="S13" s="2"/>
    </row>
    <row r="14" spans="2:19">
      <c r="B14" s="2"/>
      <c r="C14" s="2"/>
      <c r="D14" s="2"/>
      <c r="E14" s="2"/>
      <c r="F14" s="2"/>
      <c r="G14" s="2"/>
      <c r="H14" s="2"/>
      <c r="I14" s="37" t="s">
        <v>39</v>
      </c>
      <c r="J14" s="37"/>
      <c r="K14" s="43"/>
      <c r="L14" s="43"/>
      <c r="M14" s="37">
        <v>750</v>
      </c>
      <c r="N14" s="37"/>
      <c r="O14" s="2"/>
      <c r="P14" s="2"/>
      <c r="Q14" s="2"/>
      <c r="R14" s="2"/>
      <c r="S14" s="2"/>
    </row>
    <row r="15" spans="2:19">
      <c r="B15" s="2"/>
      <c r="C15" s="2"/>
      <c r="D15" s="2"/>
      <c r="E15" s="2"/>
      <c r="F15" s="2"/>
      <c r="G15" s="2"/>
      <c r="H15" s="2"/>
      <c r="I15" s="37" t="s">
        <v>40</v>
      </c>
      <c r="J15" s="37"/>
      <c r="K15" s="44"/>
      <c r="L15" s="44"/>
      <c r="M15" s="37">
        <v>150</v>
      </c>
      <c r="N15" s="37"/>
      <c r="O15" s="2"/>
      <c r="P15" s="2"/>
      <c r="Q15" s="2"/>
      <c r="R15" s="2"/>
      <c r="S15" s="2"/>
    </row>
    <row r="16" spans="2:19">
      <c r="B16" s="2"/>
      <c r="C16" s="2"/>
      <c r="D16" s="2"/>
      <c r="E16" s="2"/>
      <c r="F16" s="2"/>
      <c r="G16" s="2"/>
      <c r="H16" s="2"/>
      <c r="I16" s="37" t="s">
        <v>41</v>
      </c>
      <c r="J16" s="37"/>
      <c r="K16" s="45"/>
      <c r="L16" s="45"/>
      <c r="M16" s="37">
        <v>500</v>
      </c>
      <c r="N16" s="37"/>
      <c r="O16" s="2"/>
      <c r="P16" s="2"/>
      <c r="Q16" s="2"/>
      <c r="R16" s="2"/>
      <c r="S16" s="2"/>
    </row>
    <row r="17" spans="2:19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>
      <c r="B18" s="26" t="s">
        <v>42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>
      <c r="B20" s="2"/>
      <c r="C20" s="2"/>
      <c r="D20" s="2"/>
      <c r="E20" s="2"/>
      <c r="F20" s="2"/>
      <c r="G20" s="2"/>
      <c r="H20" s="2"/>
      <c r="I20" s="13" t="s">
        <v>43</v>
      </c>
      <c r="J20" s="46" t="s">
        <v>44</v>
      </c>
      <c r="K20" s="46"/>
      <c r="L20" s="46"/>
      <c r="M20" s="2"/>
      <c r="N20" s="2"/>
      <c r="O20" s="2"/>
      <c r="P20" s="2"/>
      <c r="Q20" s="2"/>
      <c r="R20" s="2"/>
      <c r="S20" s="2"/>
    </row>
    <row r="21" spans="2:19">
      <c r="B21" s="2"/>
      <c r="C21" s="2"/>
      <c r="D21" s="2"/>
      <c r="E21" s="2"/>
      <c r="F21" s="2"/>
      <c r="G21" s="2"/>
      <c r="H21" s="2"/>
      <c r="I21" s="14">
        <v>500</v>
      </c>
      <c r="J21" s="37" t="s">
        <v>45</v>
      </c>
      <c r="K21" s="37"/>
      <c r="L21" s="37"/>
      <c r="M21" s="2"/>
      <c r="N21" s="2"/>
      <c r="O21" s="2"/>
      <c r="P21" s="2"/>
      <c r="Q21" s="2"/>
      <c r="R21" s="2"/>
      <c r="S21" s="2"/>
    </row>
    <row r="22" spans="2:19">
      <c r="B22" s="2"/>
      <c r="C22" s="2"/>
      <c r="D22" s="2"/>
      <c r="E22" s="2"/>
      <c r="F22" s="2"/>
      <c r="G22" s="2"/>
      <c r="H22" s="2"/>
      <c r="I22" s="14">
        <v>150</v>
      </c>
      <c r="J22" s="37" t="s">
        <v>46</v>
      </c>
      <c r="K22" s="37"/>
      <c r="L22" s="37"/>
      <c r="M22" s="2"/>
      <c r="N22" s="2"/>
      <c r="O22" s="2"/>
      <c r="P22" s="2"/>
      <c r="Q22" s="2"/>
      <c r="R22" s="2"/>
      <c r="S22" s="2"/>
    </row>
    <row r="23" spans="2:19">
      <c r="B23" s="2"/>
      <c r="C23" s="2"/>
      <c r="D23" s="2"/>
      <c r="E23" s="2"/>
      <c r="F23" s="2"/>
      <c r="G23" s="2"/>
      <c r="H23" s="2"/>
      <c r="I23" s="14">
        <v>300</v>
      </c>
      <c r="J23" s="37" t="s">
        <v>47</v>
      </c>
      <c r="K23" s="37"/>
      <c r="L23" s="37"/>
      <c r="M23" s="2"/>
      <c r="N23" s="2"/>
      <c r="O23" s="2"/>
      <c r="P23" s="2"/>
      <c r="Q23" s="2"/>
      <c r="R23" s="2"/>
      <c r="S23" s="2"/>
    </row>
    <row r="24" spans="2:19">
      <c r="B24" s="2"/>
      <c r="C24" s="2"/>
      <c r="D24" s="2"/>
      <c r="E24" s="2"/>
      <c r="F24" s="2"/>
      <c r="G24" s="2"/>
      <c r="H24" s="2"/>
      <c r="I24" s="14">
        <v>200</v>
      </c>
      <c r="J24" s="37" t="s">
        <v>48</v>
      </c>
      <c r="K24" s="37"/>
      <c r="L24" s="37"/>
      <c r="M24" s="2"/>
      <c r="N24" s="2"/>
      <c r="O24" s="2"/>
      <c r="P24" s="2"/>
      <c r="Q24" s="2"/>
      <c r="R24" s="2"/>
      <c r="S24" s="2"/>
    </row>
    <row r="25" spans="2:19">
      <c r="B25" s="2"/>
      <c r="C25" s="2"/>
      <c r="D25" s="2"/>
      <c r="E25" s="2"/>
      <c r="F25" s="2"/>
      <c r="G25" s="2"/>
      <c r="H25" s="2"/>
      <c r="I25" s="14">
        <v>999</v>
      </c>
      <c r="J25" s="37" t="s">
        <v>49</v>
      </c>
      <c r="K25" s="37"/>
      <c r="L25" s="37"/>
      <c r="M25" s="2"/>
      <c r="N25" s="2"/>
      <c r="O25" s="2"/>
      <c r="P25" s="2"/>
      <c r="Q25" s="2"/>
      <c r="R25" s="2"/>
      <c r="S25" s="2"/>
    </row>
    <row r="27" spans="2:19">
      <c r="B27" s="26" t="s">
        <v>50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</sheetData>
  <protectedRanges>
    <protectedRange sqref="I21:I24" name="Intervalo1"/>
  </protectedRanges>
  <mergeCells count="36">
    <mergeCell ref="J23:L23"/>
    <mergeCell ref="J24:L24"/>
    <mergeCell ref="J25:L25"/>
    <mergeCell ref="B27:S27"/>
    <mergeCell ref="I16:J16"/>
    <mergeCell ref="K16:L16"/>
    <mergeCell ref="B18:S18"/>
    <mergeCell ref="J20:L20"/>
    <mergeCell ref="J21:L21"/>
    <mergeCell ref="J22:L22"/>
    <mergeCell ref="I11:J11"/>
    <mergeCell ref="K11:L11"/>
    <mergeCell ref="M11:N11"/>
    <mergeCell ref="M12:N12"/>
    <mergeCell ref="I13:J13"/>
    <mergeCell ref="K13:L13"/>
    <mergeCell ref="G6:H6"/>
    <mergeCell ref="K6:L6"/>
    <mergeCell ref="G7:H7"/>
    <mergeCell ref="K7:L7"/>
    <mergeCell ref="B9:S9"/>
    <mergeCell ref="B2:S2"/>
    <mergeCell ref="B3:S3"/>
    <mergeCell ref="B4:S4"/>
    <mergeCell ref="G5:H5"/>
    <mergeCell ref="K5:L5"/>
    <mergeCell ref="M13:N13"/>
    <mergeCell ref="M14:N14"/>
    <mergeCell ref="M15:N15"/>
    <mergeCell ref="M16:N16"/>
    <mergeCell ref="I12:J12"/>
    <mergeCell ref="K12:L12"/>
    <mergeCell ref="I14:J14"/>
    <mergeCell ref="K14:L14"/>
    <mergeCell ref="I15:J15"/>
    <mergeCell ref="K15:L15"/>
  </mergeCells>
  <conditionalFormatting sqref="I11:N16">
    <cfRule type="cellIs" dxfId="6" priority="1" operator="equal">
      <formula>500</formula>
    </cfRule>
    <cfRule type="cellIs" dxfId="5" priority="2" operator="between">
      <formula>100</formula>
      <formula>200</formula>
    </cfRule>
    <cfRule type="cellIs" dxfId="4" priority="3" operator="between">
      <formula>1</formula>
      <formula>300</formula>
    </cfRule>
    <cfRule type="cellIs" dxfId="3" priority="4" operator="between">
      <formula>301</formula>
      <formula>600</formula>
    </cfRule>
    <cfRule type="cellIs" dxfId="2" priority="5" operator="between">
      <formula>601</formula>
      <formula>999</formula>
    </cfRule>
  </conditionalFormatting>
  <dataValidations count="1">
    <dataValidation type="decimal" errorStyle="warning" allowBlank="1" showInputMessage="1" showErrorMessage="1" error="Somente entre 1 e 999" sqref="I20:L25" xr:uid="{DC11D130-7E04-4A55-9AB8-E60093E95861}">
      <formula1>1</formula1>
      <formula2>999</formula2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3539-5605-4452-B2BC-67F8E028A719}">
  <dimension ref="A1:D15"/>
  <sheetViews>
    <sheetView workbookViewId="0">
      <selection activeCell="D15" sqref="D15"/>
    </sheetView>
  </sheetViews>
  <sheetFormatPr defaultRowHeight="13.8"/>
  <cols>
    <col min="1" max="1" width="25.59765625" bestFit="1" customWidth="1"/>
    <col min="2" max="2" width="6.3984375" bestFit="1" customWidth="1"/>
    <col min="3" max="3" width="35.8984375" customWidth="1"/>
    <col min="4" max="4" width="15.59765625" bestFit="1" customWidth="1"/>
  </cols>
  <sheetData>
    <row r="1" spans="1:4">
      <c r="A1" s="47" t="s">
        <v>52</v>
      </c>
      <c r="B1" s="47" t="s">
        <v>17</v>
      </c>
      <c r="C1" s="47" t="s">
        <v>18</v>
      </c>
      <c r="D1" s="47" t="s">
        <v>19</v>
      </c>
    </row>
    <row r="2" spans="1:4" hidden="1">
      <c r="A2" s="15" t="s">
        <v>65</v>
      </c>
      <c r="B2">
        <v>2002</v>
      </c>
      <c r="C2">
        <v>114.8</v>
      </c>
      <c r="D2">
        <v>0.82169999999999999</v>
      </c>
    </row>
    <row r="3" spans="1:4" hidden="1">
      <c r="A3" s="15" t="s">
        <v>62</v>
      </c>
      <c r="B3">
        <v>2004</v>
      </c>
      <c r="C3">
        <v>125.5</v>
      </c>
      <c r="D3">
        <v>0.78380000000000005</v>
      </c>
    </row>
    <row r="4" spans="1:4" hidden="1">
      <c r="A4" s="15" t="s">
        <v>58</v>
      </c>
      <c r="B4">
        <v>2007</v>
      </c>
      <c r="C4">
        <v>151.1</v>
      </c>
      <c r="D4">
        <v>0.89090000000000003</v>
      </c>
    </row>
    <row r="5" spans="1:4" hidden="1">
      <c r="A5" s="15" t="s">
        <v>61</v>
      </c>
      <c r="B5">
        <v>2010</v>
      </c>
      <c r="C5">
        <v>128.12</v>
      </c>
      <c r="D5">
        <v>0.62390000000000001</v>
      </c>
    </row>
    <row r="6" spans="1:4">
      <c r="A6" s="48" t="s">
        <v>53</v>
      </c>
      <c r="B6" s="47">
        <v>2012</v>
      </c>
      <c r="C6" s="47">
        <v>207.44</v>
      </c>
      <c r="D6" s="47">
        <v>1.5189999999999999</v>
      </c>
    </row>
    <row r="7" spans="1:4">
      <c r="A7" s="48" t="s">
        <v>57</v>
      </c>
      <c r="B7" s="47">
        <v>2013</v>
      </c>
      <c r="C7" s="47">
        <v>174.15</v>
      </c>
      <c r="D7" s="47">
        <v>1.2150000000000001</v>
      </c>
    </row>
    <row r="8" spans="1:4">
      <c r="A8" s="48" t="s">
        <v>55</v>
      </c>
      <c r="B8" s="47">
        <v>2015</v>
      </c>
      <c r="C8" s="47">
        <v>191.27</v>
      </c>
      <c r="D8" s="47">
        <v>1.405</v>
      </c>
    </row>
    <row r="9" spans="1:4">
      <c r="A9" s="48" t="s">
        <v>56</v>
      </c>
      <c r="B9" s="47">
        <v>2016</v>
      </c>
      <c r="C9" s="47">
        <v>179.14</v>
      </c>
      <c r="D9" s="47">
        <v>1.1319999999999999</v>
      </c>
    </row>
    <row r="10" spans="1:4">
      <c r="A10" s="48" t="s">
        <v>60</v>
      </c>
      <c r="B10" s="47">
        <v>2016</v>
      </c>
      <c r="C10" s="47">
        <v>132.43</v>
      </c>
      <c r="D10" s="47">
        <v>0.78310000000000002</v>
      </c>
    </row>
    <row r="11" spans="1:4">
      <c r="A11" s="48" t="s">
        <v>59</v>
      </c>
      <c r="B11" s="47">
        <v>2017</v>
      </c>
      <c r="C11" s="47">
        <v>146.51</v>
      </c>
      <c r="D11" s="47">
        <v>0.86380000000000001</v>
      </c>
    </row>
    <row r="12" spans="1:4">
      <c r="A12" s="48" t="s">
        <v>63</v>
      </c>
      <c r="B12" s="47">
        <v>2017</v>
      </c>
      <c r="C12" s="47">
        <v>121.01</v>
      </c>
      <c r="D12" s="47">
        <v>0.85399999999999998</v>
      </c>
    </row>
    <row r="13" spans="1:4">
      <c r="A13" s="48" t="s">
        <v>64</v>
      </c>
      <c r="B13" s="47">
        <v>2017</v>
      </c>
      <c r="C13" s="47">
        <v>117.03</v>
      </c>
      <c r="D13" s="47">
        <v>0.88019999999999998</v>
      </c>
    </row>
    <row r="14" spans="1:4">
      <c r="A14" s="48" t="s">
        <v>16</v>
      </c>
      <c r="B14" s="47">
        <v>2018</v>
      </c>
      <c r="C14" s="47">
        <v>257.7</v>
      </c>
      <c r="D14" s="47">
        <v>1.6</v>
      </c>
    </row>
    <row r="15" spans="1:4">
      <c r="A15" s="48" t="s">
        <v>54</v>
      </c>
      <c r="B15" s="47">
        <v>2018</v>
      </c>
      <c r="C15" s="47">
        <v>201.8</v>
      </c>
      <c r="D15" s="47">
        <v>1.1850000000000001</v>
      </c>
    </row>
  </sheetData>
  <phoneticPr fontId="10" type="noConversion"/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C811-49E0-4CD7-A43D-7C4549519D0D}">
  <dimension ref="A1:B6"/>
  <sheetViews>
    <sheetView workbookViewId="0"/>
  </sheetViews>
  <sheetFormatPr defaultRowHeight="13.8"/>
  <cols>
    <col min="1" max="1" width="16.19921875" customWidth="1"/>
    <col min="2" max="2" width="17.3984375" customWidth="1"/>
    <col min="4" max="4" width="10.8984375" customWidth="1"/>
    <col min="5" max="5" width="15.5" customWidth="1"/>
    <col min="6" max="6" width="9.3984375" customWidth="1"/>
    <col min="8" max="8" width="6.8984375" customWidth="1"/>
  </cols>
  <sheetData>
    <row r="1" spans="1:2">
      <c r="A1" s="49" t="s">
        <v>66</v>
      </c>
      <c r="B1" s="49">
        <f>AVERAGE(base_dados_marvel_CSV[Total (Bilhões)])</f>
        <v>1.0398142857142856</v>
      </c>
    </row>
    <row r="2" spans="1:2">
      <c r="A2" s="49" t="s">
        <v>24</v>
      </c>
      <c r="B2" s="49">
        <f>COUNT(base_dados_marvel_CSV[[#All],[Total (Bilhões)]])</f>
        <v>14</v>
      </c>
    </row>
    <row r="3" spans="1:2">
      <c r="A3" s="49" t="s">
        <v>67</v>
      </c>
      <c r="B3" s="49">
        <f>COUNTA(base_dados_marvel_CSV[[#All],[Total (Bilhões)]])</f>
        <v>15</v>
      </c>
    </row>
    <row r="4" spans="1:2">
      <c r="A4" s="49" t="s">
        <v>68</v>
      </c>
      <c r="B4" s="49">
        <f>MAX(base_dados_marvel_CSV[[#All],[Total (Bilhões)]])</f>
        <v>1.6</v>
      </c>
    </row>
    <row r="5" spans="1:2">
      <c r="A5" s="49" t="s">
        <v>69</v>
      </c>
      <c r="B5" s="49">
        <f>MIN(base_dados_marvel_CSV[[#All],[Total (Bilhões)]])</f>
        <v>0.62390000000000001</v>
      </c>
    </row>
    <row r="6" spans="1:2">
      <c r="A6" s="49" t="s">
        <v>70</v>
      </c>
      <c r="B6" s="49">
        <f>SUM(base_dados_marvel_CSV[[#All],[Total (Bilhões)]])</f>
        <v>14.557399999999999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V Y G F W G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V Y G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B h V h Q i D 8 s f Q E A A E U C A A A T A B w A R m 9 y b X V s Y X M v U 2 V j d G l v b j E u b S C i G A A o o B Q A A A A A A A A A A A A A A A A A A A A A A A A A A A B 1 k M F q G z E Q h u 8 G v 8 O g X N a w L H F I Q 4 n Z g 7 u u 0 x 6 a B r z k k g 1 G X o 1 r g a Q J G q 1 x M H m X Q g 6 B Q o 9 9 g n 2 x a N c p C b T R R f D P 6 N f 3 / 4 x 1 0 O R g c b j H k + F g O O C N 9 K j g S K w k 4 1 J J R b y 0 0 m / R Q L G 4 F p C D w T A c Q D x z c g G j U P A 2 m 1 H d W H Q h m W u D W d F N X O B E z M 6 r R W j W 6 + r 7 i r X S 0 l X z i + t q T H C F v v 1 N i q q v L n h S T f v U P h K 0 P 6 H Q 7 S 9 X a w k K Y d Z 9 X + G u R l M Z z U E u j 8 f V P 2 B Z B M t 2 h s U o v Z m h 0 V Y H 9 L m Y i B Q K M o 1 1 n J + m 8 N n V p L T 7 k Z 9 8 P D v + c D t K D y G O R C F X 2 D 5 J s y G G K 0 + W t j p 6 d 0 l L u Y p h e i 3 g F 5 Q K P S d 9 6 h R u X u S p M Y t a G u k 5 D 7 7 B N 7 6 l v i O Y m s g S W V / t S i 8 d r 8 n b A 1 t 5 f 4 e c v E u R 7 v f i k i z G L C F u Q s B d e E h h L 6 a O o h b L O z v N O o 9 e n G v b 1 c Z o p e s L j K Y + N F 5 C 8 k 2 b T f s H e f T X y T U 2 D v t n J Q V p I P n 0 z s r D a D j Q 7 v + x J s 9 Q S w E C L Q A U A A I A C A B V g Y V Y Y X n S C 6 c A A A D 4 A A A A E g A A A A A A A A A A A A A A A A A A A A A A Q 2 9 u Z m l n L 1 B h Y 2 t h Z 2 U u e G 1 s U E s B A i 0 A F A A C A A g A V Y G F W A / K 6 a u k A A A A 6 Q A A A B M A A A A A A A A A A A A A A A A A 8 w A A A F t D b 2 5 0 Z W 5 0 X 1 R 5 c G V z X S 5 4 b W x Q S w E C L Q A U A A I A C A B V g Y V Y U I g / L H 0 B A A B F A g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w A A A A A A A A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2 R h Z G 9 z X 2 1 h c n Z l b C U y M E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f Z G F k b 3 N f b W F y d m V s X 0 N T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x O T o x M D o 0 M y 4 0 O D g z N T E y W i I g L z 4 8 R W 5 0 c n k g V H l w Z T 0 i R m l s b E N v b H V t b l R 5 c G V z I i B W Y W x 1 Z T 0 i c 0 J n T U Z C U T 0 9 I i A v P j x F b n R y e S B U e X B l P S J G a W x s Q 2 9 s d W 1 u T m F t Z X M i I F Z h b H V l P S J z W y Z x d W 9 0 O 0 5 v b W U m c X V v d D s s J n F 1 b 3 Q 7 Q W 5 v J n F 1 b 3 Q 7 L C Z x d W 9 0 O 0 Z p b S B k Z S B z Z W 1 h b m E g Z G U g Y W J l c n R 1 c m E g K E 1 p b G j D t W V z K S Z x d W 9 0 O y w m c X V v d D t U b 3 R h b C A o Q m l s a M O 1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k Y W R v c 1 9 t Y X J 2 Z W w g Q 1 N W L 1 R p c G 8 g Q W x 0 Z X J h Z G 8 u e 0 5 v b W U s M H 0 m c X V v d D s s J n F 1 b 3 Q 7 U 2 V j d G l v b j E v Y m F z Z V 9 k Y W R v c 1 9 t Y X J 2 Z W w g Q 1 N W L 1 R p c G 8 g Q W x 0 Z X J h Z G 8 u e 0 F u b y w x f S Z x d W 9 0 O y w m c X V v d D t T Z W N 0 a W 9 u M S 9 i Y X N l X 2 R h Z G 9 z X 2 1 h c n Z l b C B D U 1 Y v V G l w b y B B b H R l c m F k b y 5 7 R m l t I G R l I H N l b W F u Y S B k Z S B h Y m V y d H V y Y S A o T W l s a M O 1 Z X M p L D J 9 J n F 1 b 3 Q 7 L C Z x d W 9 0 O 1 N l Y 3 R p b 2 4 x L 2 J h c 2 V f Z G F k b 3 N f b W F y d m V s I E N T V i 9 U a X B v I E F s d G V y Y W R v L n t U b 3 R h b C A o Q m l s a M O 1 Z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c 2 V f Z G F k b 3 N f b W F y d m V s I E N T V i 9 U a X B v I E F s d G V y Y W R v L n t O b 2 1 l L D B 9 J n F 1 b 3 Q 7 L C Z x d W 9 0 O 1 N l Y 3 R p b 2 4 x L 2 J h c 2 V f Z G F k b 3 N f b W F y d m V s I E N T V i 9 U a X B v I E F s d G V y Y W R v L n t B b m 8 s M X 0 m c X V v d D s s J n F 1 b 3 Q 7 U 2 V j d G l v b j E v Y m F z Z V 9 k Y W R v c 1 9 t Y X J 2 Z W w g Q 1 N W L 1 R p c G 8 g Q W x 0 Z X J h Z G 8 u e 0 Z p b S B k Z S B z Z W 1 h b m E g Z G U g Y W J l c n R 1 c m E g K E 1 p b G j D t W V z K S w y f S Z x d W 9 0 O y w m c X V v d D t T Z W N 0 a W 9 u M S 9 i Y X N l X 2 R h Z G 9 z X 2 1 h c n Z l b C B D U 1 Y v V G l w b y B B b H R l c m F k b y 5 7 V G 9 0 Y W w g K E J p b G j D t W V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k Y W R v c 1 9 t Y X J 2 Z W w l M j B D U 1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R h Z G 9 z X 2 1 h c n Z l b C U y M E N T V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k Y W R v c 1 9 t Y X J 2 Z W w l M j B D U 1 Y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+ v x i A F p 1 D s N Q E K 2 k r R f g A A A A A A g A A A A A A E G Y A A A A B A A A g A A A A d m O J t 5 9 5 J L 6 + S j 4 s w 4 1 q B W v 4 B g Q g K M m Q N N 7 E I H i 5 u F s A A A A A D o A A A A A C A A A g A A A A 0 r F C 4 e B X 8 l N b v C 9 J K D P a S a P 0 U x t W 8 c p Y p C W + S S 5 f m q p Q A A A A n J k E K G Y O n / C R h a V 5 c t A B c M 1 F y d T 3 C k N w + i N 3 R B + N 4 S P f + n t B L p b g b + q o D t a s 9 r o k B v H P L q j e 9 p p Y G e y k i 4 E U 3 o a N + J P a 7 9 P u Y G 0 V B I S Z H 7 N A A A A A M U e X U w 1 E e b C h h X 6 8 U n y x s 1 4 7 / l d X X P 6 v 8 O + q Q 3 + S G n J M Z f 5 Q 8 Z M 6 v A r F 1 Z k k h L z R F P O p l v k 0 + 8 M B H X f 1 a z C r q A = = < / D a t a M a s h u p > 
</file>

<file path=customXml/itemProps1.xml><?xml version="1.0" encoding="utf-8"?>
<ds:datastoreItem xmlns:ds="http://schemas.openxmlformats.org/officeDocument/2006/customXml" ds:itemID="{A3741211-C93F-4186-A109-C834AED999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Tarefa1</vt:lpstr>
      <vt:lpstr>tabela</vt:lpstr>
      <vt:lpstr>formatacao</vt:lpstr>
      <vt:lpstr>FilmesMarvel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Henrique Domingues Bueno</dc:creator>
  <cp:lastModifiedBy>Usuário</cp:lastModifiedBy>
  <dcterms:created xsi:type="dcterms:W3CDTF">2024-03-22T14:14:57Z</dcterms:created>
  <dcterms:modified xsi:type="dcterms:W3CDTF">2024-04-05T20:40:35Z</dcterms:modified>
</cp:coreProperties>
</file>