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Exercise\"/>
    </mc:Choice>
  </mc:AlternateContent>
  <xr:revisionPtr revIDLastSave="0" documentId="13_ncr:1_{C5A6F8A2-CF84-4631-ADCF-509773B60043}" xr6:coauthVersionLast="47" xr6:coauthVersionMax="47" xr10:uidLastSave="{00000000-0000-0000-0000-000000000000}"/>
  <bookViews>
    <workbookView xWindow="-120" yWindow="-120" windowWidth="20730" windowHeight="11160" firstSheet="6" activeTab="6" xr2:uid="{F58F16DF-85EA-40D2-9C59-7089D7E05D29}"/>
  </bookViews>
  <sheets>
    <sheet name="Max-Min" sheetId="1" r:id="rId1"/>
    <sheet name="IF-IFS" sheetId="2" r:id="rId2"/>
    <sheet name="LEN" sheetId="3" r:id="rId3"/>
    <sheet name="Left Right" sheetId="4" r:id="rId4"/>
    <sheet name="DatetoText" sheetId="6" r:id="rId5"/>
    <sheet name="TRIM" sheetId="7" r:id="rId6"/>
    <sheet name="Concatenate" sheetId="8" r:id="rId7"/>
    <sheet name="Substitute" sheetId="9" r:id="rId8"/>
    <sheet name="SUMIF-SUMIFS" sheetId="10" r:id="rId9"/>
    <sheet name="COUNTIF-COUNTIFS" sheetId="11" r:id="rId10"/>
    <sheet name="DAYS-NETWWORKDAYS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2" l="1"/>
  <c r="L4" i="12"/>
  <c r="L5" i="12"/>
  <c r="L6" i="12"/>
  <c r="L7" i="12"/>
  <c r="L8" i="12"/>
  <c r="L9" i="12"/>
  <c r="L10" i="12"/>
  <c r="L2" i="12"/>
  <c r="K3" i="12"/>
  <c r="K4" i="12"/>
  <c r="K5" i="12"/>
  <c r="K6" i="12"/>
  <c r="K7" i="12"/>
  <c r="K8" i="12"/>
  <c r="K9" i="12"/>
  <c r="K10" i="12"/>
  <c r="K2" i="12"/>
  <c r="M4" i="11"/>
  <c r="M2" i="11"/>
  <c r="L2" i="11"/>
  <c r="K2" i="11"/>
  <c r="K13" i="10"/>
  <c r="K10" i="10"/>
  <c r="M2" i="10"/>
  <c r="M6" i="10"/>
  <c r="M4" i="10"/>
  <c r="K2" i="10"/>
  <c r="M2" i="9" a="1"/>
  <c r="M2" i="9" s="1"/>
  <c r="K2" i="9" a="1"/>
  <c r="K2" i="9" s="1"/>
  <c r="O2" i="9" a="1"/>
  <c r="O2" i="9" s="1"/>
  <c r="A13" i="9" a="1"/>
  <c r="A13" i="9" s="1"/>
  <c r="L3" i="8"/>
  <c r="L4" i="8"/>
  <c r="L5" i="8"/>
  <c r="L6" i="8"/>
  <c r="L7" i="8"/>
  <c r="L8" i="8"/>
  <c r="L9" i="8"/>
  <c r="L10" i="8"/>
  <c r="L2" i="8"/>
  <c r="K3" i="8"/>
  <c r="K4" i="8"/>
  <c r="K5" i="8"/>
  <c r="K6" i="8"/>
  <c r="K7" i="8"/>
  <c r="K8" i="8"/>
  <c r="K9" i="8"/>
  <c r="K10" i="8"/>
  <c r="K2" i="8"/>
  <c r="K2" i="7" a="1"/>
  <c r="K2" i="7" s="1"/>
  <c r="K12" i="12"/>
  <c r="N2" i="11"/>
  <c r="N6" i="10"/>
  <c r="M12" i="9"/>
  <c r="K12" i="8"/>
  <c r="L7" i="11"/>
  <c r="C13" i="9"/>
  <c r="N4" i="11"/>
  <c r="P12" i="9"/>
  <c r="K5" i="11"/>
  <c r="L13" i="10"/>
  <c r="N4" i="10"/>
  <c r="J12" i="9"/>
  <c r="L2" i="7"/>
  <c r="L10" i="10"/>
  <c r="N2" i="10"/>
  <c r="L12" i="12"/>
  <c r="L2" i="10"/>
  <c r="M12" i="8"/>
  <c r="A14" i="6" l="1" a="1"/>
  <c r="A14" i="6" s="1"/>
  <c r="P13" i="6" a="1"/>
  <c r="P13" i="6" s="1"/>
  <c r="K13" i="6" a="1"/>
  <c r="K13" i="6" s="1"/>
  <c r="P2" i="6" a="1"/>
  <c r="P2" i="6" s="1"/>
  <c r="K2" i="6" a="1"/>
  <c r="K2" i="6" s="1"/>
  <c r="N2" i="4" a="1"/>
  <c r="N2" i="4" s="1"/>
  <c r="K2" i="4" a="1"/>
  <c r="K2" i="4" s="1"/>
  <c r="A13" i="3" a="1"/>
  <c r="A13" i="3" s="1"/>
  <c r="K2" i="2" a="1"/>
  <c r="K2" i="2" s="1"/>
  <c r="L2" i="2" a="1"/>
  <c r="L2" i="2" s="1"/>
  <c r="A16" i="1"/>
  <c r="A15" i="1"/>
  <c r="A13" i="1"/>
  <c r="A12" i="1"/>
  <c r="L13" i="6"/>
  <c r="Q13" i="6"/>
  <c r="B13" i="1"/>
  <c r="L2" i="4"/>
  <c r="B15" i="1"/>
  <c r="Q2" i="6"/>
  <c r="B16" i="1"/>
  <c r="D13" i="3"/>
  <c r="F14" i="2"/>
  <c r="B14" i="6"/>
  <c r="F12" i="2"/>
  <c r="L2" i="6"/>
  <c r="B12" i="1"/>
  <c r="O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<sst xmlns="http://schemas.openxmlformats.org/spreadsheetml/2006/main" count="530" uniqueCount="68">
  <si>
    <t>EmployeeID</t>
  </si>
  <si>
    <t>First Name</t>
  </si>
  <si>
    <t>Last Name</t>
  </si>
  <si>
    <t>Age</t>
  </si>
  <si>
    <t>Gender</t>
  </si>
  <si>
    <t>Job Type</t>
  </si>
  <si>
    <t>Salary</t>
  </si>
  <si>
    <t>Start Date</t>
  </si>
  <si>
    <t>End Date</t>
  </si>
  <si>
    <t>aji</t>
  </si>
  <si>
    <t>massa</t>
  </si>
  <si>
    <t>rania</t>
  </si>
  <si>
    <t>pratiwi</t>
  </si>
  <si>
    <t>dilla</t>
  </si>
  <si>
    <t>nori</t>
  </si>
  <si>
    <t>aroma</t>
  </si>
  <si>
    <t>riri</t>
  </si>
  <si>
    <t>anisa</t>
  </si>
  <si>
    <t>panjul</t>
  </si>
  <si>
    <t>bejo</t>
  </si>
  <si>
    <t>tejo</t>
  </si>
  <si>
    <t>suharman</t>
  </si>
  <si>
    <t>rasya</t>
  </si>
  <si>
    <t>tania</t>
  </si>
  <si>
    <t>mumu</t>
  </si>
  <si>
    <t>rama</t>
  </si>
  <si>
    <t>muna</t>
  </si>
  <si>
    <t>male</t>
  </si>
  <si>
    <t>female</t>
  </si>
  <si>
    <t>Salesman</t>
  </si>
  <si>
    <t>Receptionist</t>
  </si>
  <si>
    <t>Accountant</t>
  </si>
  <si>
    <t>HR</t>
  </si>
  <si>
    <t>Regional Manager</t>
  </si>
  <si>
    <t>Supplier Relation</t>
  </si>
  <si>
    <t xml:space="preserve">        &gt; maksimum salary</t>
  </si>
  <si>
    <t xml:space="preserve">   &gt; minimum salary</t>
  </si>
  <si>
    <t>&gt; minimum age</t>
  </si>
  <si>
    <t>&gt; maksimum age</t>
  </si>
  <si>
    <t>Generation</t>
  </si>
  <si>
    <t>Clotest</t>
  </si>
  <si>
    <t xml:space="preserve"> </t>
  </si>
  <si>
    <t>number of character</t>
  </si>
  <si>
    <t>nickname from left</t>
  </si>
  <si>
    <t>nickname from right</t>
  </si>
  <si>
    <t>TEXT(H2)</t>
  </si>
  <si>
    <t>TEXT(I2)</t>
  </si>
  <si>
    <t>year (I2)</t>
  </si>
  <si>
    <t>year (H2)</t>
  </si>
  <si>
    <t>period time of work</t>
  </si>
  <si>
    <t>TRIM(C2)</t>
  </si>
  <si>
    <t xml:space="preserve">Description : Removes all spaces from text except for single spaces between words </t>
  </si>
  <si>
    <t>Fullname</t>
  </si>
  <si>
    <t>Email</t>
  </si>
  <si>
    <t>with 1 instance</t>
  </si>
  <si>
    <t>with 2 instance</t>
  </si>
  <si>
    <t>with NO instance</t>
  </si>
  <si>
    <t>SUM (salary)</t>
  </si>
  <si>
    <t>SUMIF(salary)</t>
  </si>
  <si>
    <t>SUMIFS(Salary)</t>
  </si>
  <si>
    <t xml:space="preserve">desciption : salary of male accountant </t>
  </si>
  <si>
    <t>description : salary of female Salesman aged over 50</t>
  </si>
  <si>
    <t>COUNT</t>
  </si>
  <si>
    <t>COUNTIF</t>
  </si>
  <si>
    <t>COUNTIFS</t>
  </si>
  <si>
    <t>deskripsi : berapa banyak karyawan dengan id &gt; 1005, berusia &lt;50 tahun, dan seorang wanita</t>
  </si>
  <si>
    <t>DAYS</t>
  </si>
  <si>
    <t>NETWORKDAYS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</si>
</sst>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14" fontId="0" fillId="0" borderId="7" xfId="0" applyNumberFormat="1" applyBorder="1"/>
    <xf numFmtId="14" fontId="0" fillId="0" borderId="8" xfId="0" applyNumberFormat="1" applyBorder="1"/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3B450-0173-4912-9126-2E5DA1449D4E}">
  <dimension ref="A1:L16"/>
  <sheetViews>
    <sheetView showGridLines="0" workbookViewId="0">
      <selection activeCell="I15" sqref="I15"/>
    </sheetView>
  </sheetViews>
  <sheetFormatPr defaultRowHeight="15" x14ac:dyDescent="0.25"/>
  <cols>
    <col min="1" max="1" width="11.7109375" bestFit="1" customWidth="1"/>
    <col min="2" max="2" width="10.5703125" bestFit="1" customWidth="1"/>
    <col min="3" max="3" width="10.140625" bestFit="1" customWidth="1"/>
    <col min="4" max="4" width="7" style="1" customWidth="1"/>
    <col min="5" max="5" width="7.5703125" bestFit="1" customWidth="1"/>
    <col min="6" max="6" width="17" bestFit="1" customWidth="1"/>
    <col min="7" max="7" width="6.28515625" bestFit="1" customWidth="1"/>
    <col min="8" max="9" width="10.7109375" bestFit="1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12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</row>
    <row r="3" spans="1:12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</row>
    <row r="4" spans="1:12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</row>
    <row r="5" spans="1:12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</row>
    <row r="6" spans="1:12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</row>
    <row r="7" spans="1:12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</row>
    <row r="8" spans="1:12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</row>
    <row r="9" spans="1:12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</row>
    <row r="10" spans="1:12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</row>
    <row r="12" spans="1:12" x14ac:dyDescent="0.25">
      <c r="A12" s="2">
        <f>MAX(G1:G10)</f>
        <v>65000</v>
      </c>
      <c r="B12" t="str">
        <f ca="1">_xlfn.FORMULATEXT(A12)</f>
        <v>=MAX(G1:G10)</v>
      </c>
      <c r="D12" s="1" t="s">
        <v>35</v>
      </c>
    </row>
    <row r="13" spans="1:12" x14ac:dyDescent="0.25">
      <c r="A13" s="2">
        <f>MIN(G1:G10)</f>
        <v>36000</v>
      </c>
      <c r="B13" t="str">
        <f ca="1">_xlfn.FORMULATEXT(A13)</f>
        <v>=MIN(G1:G10)</v>
      </c>
      <c r="D13" s="1" t="s">
        <v>36</v>
      </c>
    </row>
    <row r="14" spans="1:12" x14ac:dyDescent="0.25">
      <c r="L14" t="s">
        <v>41</v>
      </c>
    </row>
    <row r="15" spans="1:12" x14ac:dyDescent="0.25">
      <c r="A15" s="2">
        <f>MAX(D1:D10)</f>
        <v>56</v>
      </c>
      <c r="B15" t="str">
        <f ca="1">_xlfn.FORMULATEXT(A15)</f>
        <v>=MAX(D1:D10)</v>
      </c>
      <c r="D15" s="1" t="s">
        <v>38</v>
      </c>
    </row>
    <row r="16" spans="1:12" x14ac:dyDescent="0.25">
      <c r="A16" s="2">
        <f>MIN(D1:D10)</f>
        <v>17</v>
      </c>
      <c r="B16" t="str">
        <f ca="1">_xlfn.FORMULATEXT(A16)</f>
        <v>=MIN(D1:D10)</v>
      </c>
      <c r="D1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80C5-B0C0-4AAD-A729-827E00023423}">
  <dimension ref="A1:L14"/>
  <sheetViews>
    <sheetView showGridLines="0" workbookViewId="0">
      <selection activeCell="G18" sqref="G18"/>
    </sheetView>
  </sheetViews>
  <sheetFormatPr defaultRowHeight="15" x14ac:dyDescent="0.25"/>
  <cols>
    <col min="6" max="6" width="17" bestFit="1" customWidth="1"/>
    <col min="8" max="9" width="10.7109375" bestFit="1" customWidth="1"/>
    <col min="11" max="11" width="10.85546875" customWidth="1"/>
    <col min="12" max="12" width="11.5703125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K1" s="3" t="s">
        <v>40</v>
      </c>
      <c r="L1" s="4" t="s">
        <v>39</v>
      </c>
    </row>
    <row r="2" spans="1:12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  <c r="K2" s="3" t="str" cm="1">
        <f t="array" ref="K2:K10">IF(E2:E10 ="male", "pant", "skirt")</f>
        <v>pant</v>
      </c>
      <c r="L2" s="4" t="str" cm="1">
        <f t="array" ref="L2:L10">_xlfn.IFS(D2:D10 &gt; 50,"silent",D2:D10 &gt; 40, "boomber", D2:D10 &gt; 30, "milenial", D2:D10 &gt; 20," gen Z", D2:D10&gt;10, "gen alpha")</f>
        <v>milenial</v>
      </c>
    </row>
    <row r="3" spans="1:12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  <c r="K3" s="3" t="str">
        <v>pant</v>
      </c>
      <c r="L3" s="4" t="str">
        <v xml:space="preserve"> gen Z</v>
      </c>
    </row>
    <row r="4" spans="1:12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  <c r="K4" s="3" t="str">
        <v>skirt</v>
      </c>
      <c r="L4" s="4" t="str">
        <v>silent</v>
      </c>
    </row>
    <row r="5" spans="1:12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  <c r="K5" s="3" t="str">
        <v>skirt</v>
      </c>
      <c r="L5" s="4" t="str">
        <v xml:space="preserve"> gen Z</v>
      </c>
    </row>
    <row r="6" spans="1:12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  <c r="K6" s="3" t="str">
        <v>skirt</v>
      </c>
      <c r="L6" s="4" t="str">
        <v>gen alpha</v>
      </c>
    </row>
    <row r="7" spans="1:12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  <c r="K7" s="3" t="str">
        <v>skirt</v>
      </c>
      <c r="L7" s="4" t="str">
        <v>boomber</v>
      </c>
    </row>
    <row r="8" spans="1:12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  <c r="K8" s="3" t="str">
        <v>skirt</v>
      </c>
      <c r="L8" s="4" t="str">
        <v>boomber</v>
      </c>
    </row>
    <row r="9" spans="1:12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  <c r="K9" s="3" t="str">
        <v>skirt</v>
      </c>
      <c r="L9" s="4" t="str">
        <v>milenial</v>
      </c>
    </row>
    <row r="10" spans="1:12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  <c r="K10" s="3" t="str">
        <v>pant</v>
      </c>
      <c r="L10" s="4" t="str">
        <v>silent</v>
      </c>
    </row>
    <row r="12" spans="1:12" x14ac:dyDescent="0.25">
      <c r="F12" t="str">
        <f ca="1">_xlfn.FORMULATEXT(K2)</f>
        <v>=IF(E2:E10 ="male"; "pant"; "skirt")</v>
      </c>
    </row>
    <row r="14" spans="1:12" x14ac:dyDescent="0.25">
      <c r="F14" t="str">
        <f ca="1">_xlfn.FORMULATEXT(L2)</f>
        <v>=IFS(D2:D10 &gt; 50;"silent";D2:D10 &gt; 40; "boomber"; D2:D10 &gt; 30; "milenial"; D2:D10 &gt; 20;" gen Z"; D2:D10&gt;10; "gen alpha")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1807A-439D-49C6-92BE-204789C7AB42}">
  <dimension ref="A1:I21"/>
  <sheetViews>
    <sheetView showGridLines="0" workbookViewId="0">
      <selection activeCell="H18" sqref="H18"/>
    </sheetView>
  </sheetViews>
  <sheetFormatPr defaultRowHeight="15" x14ac:dyDescent="0.25"/>
  <cols>
    <col min="8" max="9" width="10.7109375" bestFit="1" customWidth="1"/>
  </cols>
  <sheetData>
    <row r="1" spans="1:9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</row>
    <row r="2" spans="1:9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</row>
    <row r="3" spans="1:9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</row>
    <row r="4" spans="1:9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</row>
    <row r="5" spans="1:9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</row>
    <row r="6" spans="1:9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</row>
    <row r="7" spans="1:9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</row>
    <row r="8" spans="1:9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</row>
    <row r="9" spans="1:9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</row>
    <row r="10" spans="1:9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</row>
    <row r="12" spans="1:9" x14ac:dyDescent="0.25">
      <c r="A12" s="2" t="s">
        <v>42</v>
      </c>
    </row>
    <row r="13" spans="1:9" x14ac:dyDescent="0.25">
      <c r="A13" s="4" cm="1">
        <f t="array" ref="A13:A21">LEN(B2:B10)</f>
        <v>3</v>
      </c>
      <c r="D13" t="str">
        <f ca="1">_xlfn.FORMULATEXT(A13)</f>
        <v>=LEN(B2:B10)</v>
      </c>
    </row>
    <row r="14" spans="1:9" x14ac:dyDescent="0.25">
      <c r="A14" s="4">
        <v>5</v>
      </c>
    </row>
    <row r="15" spans="1:9" x14ac:dyDescent="0.25">
      <c r="A15" s="4">
        <v>5</v>
      </c>
    </row>
    <row r="16" spans="1:9" x14ac:dyDescent="0.25">
      <c r="A16" s="4">
        <v>7</v>
      </c>
    </row>
    <row r="17" spans="1:1" x14ac:dyDescent="0.25">
      <c r="A17" s="4">
        <v>5</v>
      </c>
    </row>
    <row r="18" spans="1:1" x14ac:dyDescent="0.25">
      <c r="A18" s="4">
        <v>4</v>
      </c>
    </row>
    <row r="19" spans="1:1" x14ac:dyDescent="0.25">
      <c r="A19" s="4">
        <v>5</v>
      </c>
    </row>
    <row r="20" spans="1:1" x14ac:dyDescent="0.25">
      <c r="A20" s="4">
        <v>4</v>
      </c>
    </row>
    <row r="21" spans="1:1" x14ac:dyDescent="0.25">
      <c r="A21" s="4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DE3DA-A2EB-462D-BEB7-5A4EE8760C3A}">
  <dimension ref="A1:O10"/>
  <sheetViews>
    <sheetView showGridLines="0" workbookViewId="0">
      <selection activeCell="A13" sqref="A13"/>
    </sheetView>
  </sheetViews>
  <sheetFormatPr defaultRowHeight="15" x14ac:dyDescent="0.25"/>
  <cols>
    <col min="8" max="9" width="10.7109375" bestFit="1" customWidth="1"/>
  </cols>
  <sheetData>
    <row r="1" spans="1:15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J1" s="2"/>
      <c r="K1" s="16" t="s">
        <v>43</v>
      </c>
      <c r="L1" s="2"/>
      <c r="N1" s="2" t="s">
        <v>44</v>
      </c>
      <c r="O1" s="2"/>
    </row>
    <row r="2" spans="1:15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  <c r="K2" s="4" t="str" cm="1">
        <f t="array" ref="K2:K10">LEFT(B2:B10,3)</f>
        <v>aji</v>
      </c>
      <c r="L2" t="str">
        <f ca="1">_xlfn.FORMULATEXT(K2)</f>
        <v>=LEFT(B2:B10;3)</v>
      </c>
      <c r="N2" s="4" t="str" cm="1">
        <f t="array" ref="N2:N10">RIGHT(C2:C10,3)</f>
        <v>jul</v>
      </c>
      <c r="O2" t="str">
        <f ca="1">_xlfn.FORMULATEXT(N2)</f>
        <v>=RIGHT(C2:C10;3)</v>
      </c>
    </row>
    <row r="3" spans="1:15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  <c r="K3" s="4" t="str">
        <v>mas</v>
      </c>
      <c r="N3" s="4" t="str">
        <v>ejo</v>
      </c>
    </row>
    <row r="4" spans="1:15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  <c r="K4" s="4" t="str">
        <v>ran</v>
      </c>
      <c r="N4" s="4" t="str">
        <v>ejo</v>
      </c>
    </row>
    <row r="5" spans="1:15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  <c r="K5" s="4" t="str">
        <v>pra</v>
      </c>
      <c r="N5" s="4" t="str">
        <v>man</v>
      </c>
    </row>
    <row r="6" spans="1:15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  <c r="K6" s="4" t="str">
        <v>dil</v>
      </c>
      <c r="N6" s="4" t="str">
        <v>sya</v>
      </c>
    </row>
    <row r="7" spans="1:15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  <c r="K7" s="4" t="str">
        <v>nor</v>
      </c>
      <c r="N7" s="4" t="str">
        <v>nia</v>
      </c>
    </row>
    <row r="8" spans="1:15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  <c r="K8" s="4" t="str">
        <v>aro</v>
      </c>
      <c r="N8" s="4" t="str">
        <v>umu</v>
      </c>
    </row>
    <row r="9" spans="1:15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  <c r="K9" s="4" t="str">
        <v>rir</v>
      </c>
      <c r="N9" s="4" t="str">
        <v>ama</v>
      </c>
    </row>
    <row r="10" spans="1:15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  <c r="K10" s="4" t="str">
        <v>ani</v>
      </c>
      <c r="N10" s="4" t="str">
        <v>una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AD12-0D1F-43D2-8BF6-A31429E437A9}">
  <dimension ref="A1:R22"/>
  <sheetViews>
    <sheetView showGridLines="0" workbookViewId="0">
      <selection activeCell="G17" sqref="G17"/>
    </sheetView>
  </sheetViews>
  <sheetFormatPr defaultRowHeight="15" x14ac:dyDescent="0.25"/>
  <cols>
    <col min="8" max="9" width="10.7109375" bestFit="1" customWidth="1"/>
    <col min="11" max="11" width="11.85546875" customWidth="1"/>
  </cols>
  <sheetData>
    <row r="1" spans="1:18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K1" s="4" t="s">
        <v>45</v>
      </c>
      <c r="P1" s="4" t="s">
        <v>48</v>
      </c>
    </row>
    <row r="2" spans="1:18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  <c r="K2" s="4" t="str" cm="1">
        <f t="array" ref="K2:K10">TEXT(H2:H10,"dd/mm/yyyy")</f>
        <v>11/02/2001</v>
      </c>
      <c r="L2" t="str">
        <f ca="1">_xlfn.FORMULATEXT(K2)</f>
        <v>=TEXT(H2:H10;"dd/mm/yyyy")</v>
      </c>
      <c r="P2" s="4" t="str" cm="1">
        <f t="array" ref="P2:P10">RIGHT(_xlfn.ANCHORARRAY(K2),4)</f>
        <v>2001</v>
      </c>
      <c r="Q2" t="str">
        <f ca="1">_xlfn.FORMULATEXT(P2)</f>
        <v>=RIGHT(K2#;4)</v>
      </c>
    </row>
    <row r="3" spans="1:18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  <c r="K3" s="4" t="str">
        <v>10/01/1999</v>
      </c>
      <c r="P3" s="4" t="str">
        <v>1999</v>
      </c>
    </row>
    <row r="4" spans="1:18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  <c r="K4" s="4" t="str">
        <v>07/04/2000</v>
      </c>
      <c r="P4" s="4" t="str">
        <v>2000</v>
      </c>
    </row>
    <row r="5" spans="1:18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  <c r="K5" s="4" t="str">
        <v>01/05/2000</v>
      </c>
      <c r="P5" s="4" t="str">
        <v>2000</v>
      </c>
    </row>
    <row r="6" spans="1:18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  <c r="K6" s="4" t="str">
        <v>05/06/2001</v>
      </c>
      <c r="P6" s="4" t="str">
        <v>2001</v>
      </c>
    </row>
    <row r="7" spans="1:18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  <c r="K7" s="4" t="str">
        <v>11/08/2001</v>
      </c>
      <c r="P7" s="4" t="str">
        <v>2001</v>
      </c>
    </row>
    <row r="8" spans="1:18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  <c r="K8" s="4" t="str">
        <v>06/09/2002</v>
      </c>
      <c r="P8" s="4" t="str">
        <v>2002</v>
      </c>
    </row>
    <row r="9" spans="1:18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  <c r="K9" s="4" t="str">
        <v>08/10/2003</v>
      </c>
      <c r="P9" s="4" t="str">
        <v>2003</v>
      </c>
    </row>
    <row r="10" spans="1:18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  <c r="K10" s="4" t="str">
        <v>07/01/2000</v>
      </c>
      <c r="P10" s="4" t="str">
        <v>2000</v>
      </c>
    </row>
    <row r="11" spans="1:18" x14ac:dyDescent="0.25">
      <c r="K11" s="1"/>
      <c r="R11" s="1"/>
    </row>
    <row r="12" spans="1:18" x14ac:dyDescent="0.25">
      <c r="K12" s="4" t="s">
        <v>46</v>
      </c>
      <c r="P12" s="4" t="s">
        <v>47</v>
      </c>
    </row>
    <row r="13" spans="1:18" x14ac:dyDescent="0.25">
      <c r="A13" s="2" t="s">
        <v>49</v>
      </c>
      <c r="B13" s="2"/>
      <c r="K13" s="4" t="str" cm="1">
        <f t="array" ref="K13:K21">TEXT(I2:I10,"dd/mm/yyyy")</f>
        <v>17/04/2016</v>
      </c>
      <c r="L13" t="str">
        <f ca="1">_xlfn.FORMULATEXT(K13)</f>
        <v>=TEXT(I2:I10;"dd/mm/yyyy")</v>
      </c>
      <c r="P13" s="4" t="str" cm="1">
        <f t="array" ref="P13:P21">RIGHT(_xlfn.ANCHORARRAY(K13),4)</f>
        <v>2016</v>
      </c>
      <c r="Q13" t="str">
        <f ca="1">_xlfn.FORMULATEXT(P13)</f>
        <v>=RIGHT(K13#;4)</v>
      </c>
    </row>
    <row r="14" spans="1:18" x14ac:dyDescent="0.25">
      <c r="A14" s="4" cm="1">
        <f t="array" ref="A14:A22">_xlfn.ANCHORARRAY(P13)-_xlfn.ANCHORARRAY(P2)</f>
        <v>15</v>
      </c>
      <c r="B14" t="str">
        <f ca="1">_xlfn.FORMULATEXT(A14)</f>
        <v>=P13#-P2#</v>
      </c>
      <c r="K14" s="4" t="str">
        <v>12/09/2016</v>
      </c>
      <c r="P14" s="4" t="str">
        <v>2016</v>
      </c>
    </row>
    <row r="15" spans="1:18" x14ac:dyDescent="0.25">
      <c r="A15" s="4">
        <v>17</v>
      </c>
      <c r="K15" s="4" t="str">
        <v>30/12/2016</v>
      </c>
      <c r="P15" s="4" t="str">
        <v>2016</v>
      </c>
    </row>
    <row r="16" spans="1:18" x14ac:dyDescent="0.25">
      <c r="A16" s="4">
        <v>16</v>
      </c>
      <c r="K16" s="4" t="str">
        <v>16/06/2017</v>
      </c>
      <c r="P16" s="4" t="str">
        <v>2017</v>
      </c>
    </row>
    <row r="17" spans="1:16" x14ac:dyDescent="0.25">
      <c r="A17" s="4">
        <v>17</v>
      </c>
      <c r="K17" s="4" t="str">
        <v>08/08/2017</v>
      </c>
      <c r="P17" s="4" t="str">
        <v>2017</v>
      </c>
    </row>
    <row r="18" spans="1:16" x14ac:dyDescent="0.25">
      <c r="A18" s="4">
        <v>16</v>
      </c>
      <c r="K18" s="4" t="str">
        <v>25/07/2017</v>
      </c>
      <c r="P18" s="4" t="str">
        <v>2017</v>
      </c>
    </row>
    <row r="19" spans="1:16" x14ac:dyDescent="0.25">
      <c r="A19" s="4">
        <v>16</v>
      </c>
      <c r="K19" s="4" t="str">
        <v>30/12/2016</v>
      </c>
      <c r="P19" s="4" t="str">
        <v>2016</v>
      </c>
    </row>
    <row r="20" spans="1:16" x14ac:dyDescent="0.25">
      <c r="A20" s="4">
        <v>14</v>
      </c>
      <c r="K20" s="4" t="str">
        <v>02/03/2017</v>
      </c>
      <c r="P20" s="4" t="str">
        <v>2017</v>
      </c>
    </row>
    <row r="21" spans="1:16" x14ac:dyDescent="0.25">
      <c r="A21" s="4">
        <v>14</v>
      </c>
      <c r="K21" s="4" t="str">
        <v>05/11/2018</v>
      </c>
      <c r="P21" s="4" t="str">
        <v>2018</v>
      </c>
    </row>
    <row r="22" spans="1:16" x14ac:dyDescent="0.25">
      <c r="A22" s="4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24BA2-6F77-4E6F-A830-E62F63C0A18B}">
  <dimension ref="A1:L12"/>
  <sheetViews>
    <sheetView showGridLines="0" workbookViewId="0">
      <selection activeCell="E18" sqref="E18"/>
    </sheetView>
  </sheetViews>
  <sheetFormatPr defaultRowHeight="15" x14ac:dyDescent="0.25"/>
  <cols>
    <col min="8" max="9" width="10.7109375" bestFit="1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K1" s="4" t="s">
        <v>50</v>
      </c>
    </row>
    <row r="2" spans="1:12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  <c r="K2" s="2" t="str" cm="1">
        <f t="array" ref="K2:K10">TRIM(F2:F10)</f>
        <v>Salesman</v>
      </c>
      <c r="L2" t="str">
        <f ca="1">_xlfn.FORMULATEXT(K2)</f>
        <v>=TRIM(F2:F10)</v>
      </c>
    </row>
    <row r="3" spans="1:12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  <c r="K3" s="2" t="str">
        <v>Receptionist</v>
      </c>
    </row>
    <row r="4" spans="1:12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  <c r="K4" s="2" t="str">
        <v>Salesman</v>
      </c>
    </row>
    <row r="5" spans="1:12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  <c r="K5" s="2" t="str">
        <v>Accountant</v>
      </c>
    </row>
    <row r="6" spans="1:12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  <c r="K6" s="2" t="str">
        <v>HR</v>
      </c>
    </row>
    <row r="7" spans="1:12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  <c r="K7" s="2" t="str">
        <v>Regional Manager</v>
      </c>
    </row>
    <row r="8" spans="1:12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  <c r="K8" s="2" t="str">
        <v>Supplier Relation</v>
      </c>
    </row>
    <row r="9" spans="1:12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  <c r="K9" s="2" t="str">
        <v>Salesman</v>
      </c>
    </row>
    <row r="10" spans="1:12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  <c r="K10" s="2" t="str">
        <v>Accountant</v>
      </c>
    </row>
    <row r="12" spans="1:12" x14ac:dyDescent="0.25">
      <c r="A12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4C663-428C-4EF2-A06A-1D3321AD4A64}">
  <dimension ref="A1:N12"/>
  <sheetViews>
    <sheetView showGridLines="0" tabSelected="1" workbookViewId="0">
      <selection activeCell="Q11" sqref="Q11"/>
    </sheetView>
  </sheetViews>
  <sheetFormatPr defaultRowHeight="15" x14ac:dyDescent="0.25"/>
  <cols>
    <col min="8" max="9" width="10.7109375" bestFit="1" customWidth="1"/>
    <col min="11" max="11" width="16.5703125" bestFit="1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K1" s="16" t="s">
        <v>52</v>
      </c>
      <c r="L1" s="4" t="s">
        <v>53</v>
      </c>
      <c r="M1" s="2"/>
      <c r="N1" s="2"/>
    </row>
    <row r="2" spans="1:14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  <c r="K2" s="2" t="str">
        <f>CONCATENATE(B2," ",C2)</f>
        <v>aji panjul</v>
      </c>
      <c r="L2" s="2" t="str">
        <f>CONCATENATE(B2,".",C2,"@gmail.com")</f>
        <v>aji.panjul@gmail.com</v>
      </c>
      <c r="M2" s="2"/>
      <c r="N2" s="2"/>
    </row>
    <row r="3" spans="1:14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  <c r="K3" s="2" t="str">
        <f t="shared" ref="K3:K10" si="0">CONCATENATE(B3," ",C3)</f>
        <v>massa bejo</v>
      </c>
      <c r="L3" s="2" t="str">
        <f t="shared" ref="L3:L10" si="1">CONCATENATE(B3,".",C3,"@gmail.com")</f>
        <v>massa.bejo@gmail.com</v>
      </c>
      <c r="M3" s="2"/>
      <c r="N3" s="2"/>
    </row>
    <row r="4" spans="1:14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  <c r="K4" s="2" t="str">
        <f t="shared" si="0"/>
        <v>rania tejo</v>
      </c>
      <c r="L4" s="2" t="str">
        <f t="shared" si="1"/>
        <v>rania.tejo@gmail.com</v>
      </c>
      <c r="M4" s="2"/>
      <c r="N4" s="2"/>
    </row>
    <row r="5" spans="1:14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  <c r="K5" s="2" t="str">
        <f t="shared" si="0"/>
        <v>pratiwi suharman</v>
      </c>
      <c r="L5" s="2" t="str">
        <f t="shared" si="1"/>
        <v>pratiwi.suharman@gmail.com</v>
      </c>
      <c r="M5" s="2"/>
      <c r="N5" s="2"/>
    </row>
    <row r="6" spans="1:14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  <c r="K6" s="2" t="str">
        <f t="shared" si="0"/>
        <v>dilla rasya</v>
      </c>
      <c r="L6" s="2" t="str">
        <f t="shared" si="1"/>
        <v>dilla.rasya@gmail.com</v>
      </c>
      <c r="M6" s="2"/>
      <c r="N6" s="2"/>
    </row>
    <row r="7" spans="1:14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  <c r="K7" s="2" t="str">
        <f t="shared" si="0"/>
        <v>nori tania</v>
      </c>
      <c r="L7" s="2" t="str">
        <f t="shared" si="1"/>
        <v>nori.tania@gmail.com</v>
      </c>
      <c r="M7" s="2"/>
      <c r="N7" s="2"/>
    </row>
    <row r="8" spans="1:14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  <c r="K8" s="2" t="str">
        <f t="shared" si="0"/>
        <v>aroma mumu</v>
      </c>
      <c r="L8" s="2" t="str">
        <f t="shared" si="1"/>
        <v>aroma.mumu@gmail.com</v>
      </c>
      <c r="M8" s="2"/>
      <c r="N8" s="2"/>
    </row>
    <row r="9" spans="1:14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  <c r="K9" s="2" t="str">
        <f t="shared" si="0"/>
        <v>riri rama</v>
      </c>
      <c r="L9" s="2" t="str">
        <f t="shared" si="1"/>
        <v>riri.rama@gmail.com</v>
      </c>
      <c r="M9" s="2"/>
      <c r="N9" s="2"/>
    </row>
    <row r="10" spans="1:14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  <c r="K10" s="2" t="str">
        <f t="shared" si="0"/>
        <v>anisa muna</v>
      </c>
      <c r="L10" s="2" t="str">
        <f t="shared" si="1"/>
        <v>anisa.muna@gmail.com</v>
      </c>
      <c r="M10" s="2"/>
      <c r="N10" s="2"/>
    </row>
    <row r="12" spans="1:14" x14ac:dyDescent="0.25">
      <c r="K12" t="str">
        <f ca="1">_xlfn.FORMULATEXT(K2)</f>
        <v>=CONCATENATE(B2;" ";C2)</v>
      </c>
      <c r="M12" t="str">
        <f ca="1">_xlfn.FORMULATEXT(L2)</f>
        <v>=CONCATENATE(B2;".";C2;"@gmail.com")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4152D-9E81-4823-9689-F857A8BCCA72}">
  <dimension ref="A1:P21"/>
  <sheetViews>
    <sheetView showGridLines="0" workbookViewId="0">
      <selection activeCell="I17" sqref="I17"/>
    </sheetView>
  </sheetViews>
  <sheetFormatPr defaultRowHeight="15" x14ac:dyDescent="0.25"/>
  <cols>
    <col min="1" max="1" width="10.42578125" customWidth="1"/>
    <col min="8" max="9" width="10.7109375" bestFit="1" customWidth="1"/>
    <col min="11" max="11" width="10.5703125" customWidth="1"/>
    <col min="13" max="13" width="10.42578125" customWidth="1"/>
    <col min="15" max="15" width="10.7109375" customWidth="1"/>
  </cols>
  <sheetData>
    <row r="1" spans="1:16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K1" s="4" t="s">
        <v>54</v>
      </c>
      <c r="M1" s="4" t="s">
        <v>55</v>
      </c>
      <c r="O1" s="2" t="s">
        <v>56</v>
      </c>
    </row>
    <row r="2" spans="1:16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  <c r="K2" s="2" t="str" cm="1">
        <f t="array" ref="K2:K10">SUBSTITUTE(_xlfn.ANCHORARRAY(A13),"/","-",1)</f>
        <v>11-02/2001</v>
      </c>
      <c r="M2" s="2" t="str" cm="1">
        <f t="array" ref="M2:M10">SUBSTITUTE(_xlfn.ANCHORARRAY(A13),"/","-",2)</f>
        <v>11/02-2001</v>
      </c>
      <c r="O2" s="2" t="str" cm="1">
        <f t="array" ref="O2:O10">SUBSTITUTE(_xlfn.ANCHORARRAY(A13),"/","-")</f>
        <v>11-02-2001</v>
      </c>
    </row>
    <row r="3" spans="1:16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  <c r="K3" s="2" t="str">
        <v>10-01/1999</v>
      </c>
      <c r="M3" s="2" t="str">
        <v>10/01-1999</v>
      </c>
      <c r="O3" s="2" t="str">
        <v>10-01-1999</v>
      </c>
    </row>
    <row r="4" spans="1:16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  <c r="K4" s="2" t="str">
        <v>07-04/2000</v>
      </c>
      <c r="M4" s="2" t="str">
        <v>07/04-2000</v>
      </c>
      <c r="O4" s="2" t="str">
        <v>07-04-2000</v>
      </c>
    </row>
    <row r="5" spans="1:16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  <c r="K5" s="2" t="str">
        <v>01-05/2000</v>
      </c>
      <c r="M5" s="2" t="str">
        <v>01/05-2000</v>
      </c>
      <c r="O5" s="2" t="str">
        <v>01-05-2000</v>
      </c>
    </row>
    <row r="6" spans="1:16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  <c r="K6" s="2" t="str">
        <v>05-06/2001</v>
      </c>
      <c r="M6" s="2" t="str">
        <v>05/06-2001</v>
      </c>
      <c r="O6" s="2" t="str">
        <v>05-06-2001</v>
      </c>
    </row>
    <row r="7" spans="1:16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  <c r="K7" s="2" t="str">
        <v>11-08/2001</v>
      </c>
      <c r="M7" s="2" t="str">
        <v>11/08-2001</v>
      </c>
      <c r="O7" s="2" t="str">
        <v>11-08-2001</v>
      </c>
    </row>
    <row r="8" spans="1:16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  <c r="K8" s="2" t="str">
        <v>06-09/2002</v>
      </c>
      <c r="M8" s="2" t="str">
        <v>06/09-2002</v>
      </c>
      <c r="O8" s="2" t="str">
        <v>06-09-2002</v>
      </c>
    </row>
    <row r="9" spans="1:16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  <c r="K9" s="2" t="str">
        <v>08-10/2003</v>
      </c>
      <c r="M9" s="2" t="str">
        <v>08/10-2003</v>
      </c>
      <c r="O9" s="2" t="str">
        <v>08-10-2003</v>
      </c>
    </row>
    <row r="10" spans="1:16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  <c r="K10" s="2" t="str">
        <v>07-01/2000</v>
      </c>
      <c r="M10" s="2" t="str">
        <v>07/01-2000</v>
      </c>
      <c r="O10" s="2" t="str">
        <v>07-01-2000</v>
      </c>
    </row>
    <row r="12" spans="1:16" x14ac:dyDescent="0.25">
      <c r="A12" s="2" t="s">
        <v>7</v>
      </c>
      <c r="J12" t="str">
        <f ca="1">_xlfn.FORMULATEXT(K2)</f>
        <v>=SUBSTITUTE(A13#;"/";"-";1)</v>
      </c>
      <c r="M12" t="str">
        <f ca="1">_xlfn.FORMULATEXT(M2)</f>
        <v>=SUBSTITUTE(A13#;"/";"-";2)</v>
      </c>
      <c r="P12" t="str">
        <f ca="1">_xlfn.FORMULATEXT(O2)</f>
        <v>=SUBSTITUTE(A13#;"/";"-")</v>
      </c>
    </row>
    <row r="13" spans="1:16" x14ac:dyDescent="0.25">
      <c r="A13" s="2" t="str" cm="1">
        <f t="array" ref="A13:A21">TEXT(H2:H10, "dd/mm/yyyy")</f>
        <v>11/02/2001</v>
      </c>
      <c r="C13" t="str">
        <f ca="1">_xlfn.FORMULATEXT(A13)</f>
        <v>=TEXT(H2:H10; "dd/mm/yyyy")</v>
      </c>
    </row>
    <row r="14" spans="1:16" x14ac:dyDescent="0.25">
      <c r="A14" s="2" t="str">
        <v>10/01/1999</v>
      </c>
    </row>
    <row r="15" spans="1:16" x14ac:dyDescent="0.25">
      <c r="A15" s="2" t="str">
        <v>07/04/2000</v>
      </c>
    </row>
    <row r="16" spans="1:16" x14ac:dyDescent="0.25">
      <c r="A16" s="2" t="str">
        <v>01/05/2000</v>
      </c>
    </row>
    <row r="17" spans="1:8" x14ac:dyDescent="0.25">
      <c r="A17" s="2" t="str">
        <v>05/06/2001</v>
      </c>
      <c r="H17" t="s">
        <v>41</v>
      </c>
    </row>
    <row r="18" spans="1:8" x14ac:dyDescent="0.25">
      <c r="A18" s="2" t="str">
        <v>11/08/2001</v>
      </c>
    </row>
    <row r="19" spans="1:8" x14ac:dyDescent="0.25">
      <c r="A19" s="2" t="str">
        <v>06/09/2002</v>
      </c>
    </row>
    <row r="20" spans="1:8" x14ac:dyDescent="0.25">
      <c r="A20" s="2" t="str">
        <v>08/10/2003</v>
      </c>
    </row>
    <row r="21" spans="1:8" x14ac:dyDescent="0.25">
      <c r="A21" s="2" t="str">
        <v>07/01/2000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B81B4-FE54-42D8-8A48-A2237043DE0B}">
  <dimension ref="A1:N14"/>
  <sheetViews>
    <sheetView showGridLines="0" workbookViewId="0">
      <selection sqref="A1:I10"/>
    </sheetView>
  </sheetViews>
  <sheetFormatPr defaultRowHeight="15" x14ac:dyDescent="0.25"/>
  <cols>
    <col min="8" max="9" width="10.7109375" bestFit="1" customWidth="1"/>
    <col min="11" max="11" width="14.28515625" customWidth="1"/>
    <col min="12" max="12" width="13.5703125" customWidth="1"/>
    <col min="13" max="13" width="12.85546875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K1" s="4" t="s">
        <v>57</v>
      </c>
      <c r="M1" s="4" t="s">
        <v>58</v>
      </c>
    </row>
    <row r="2" spans="1:14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  <c r="K2" s="2">
        <f>SUM(G2:G10)</f>
        <v>437000</v>
      </c>
      <c r="L2" t="str">
        <f ca="1">_xlfn.FORMULATEXT(K2)</f>
        <v>=SUM(G2:G10)</v>
      </c>
      <c r="M2" s="2">
        <f>SUMIF(G2:G10, "&gt;50000")</f>
        <v>128000</v>
      </c>
      <c r="N2" t="str">
        <f ca="1">_xlfn.FORMULATEXT(M2)</f>
        <v>=SUMIF(G2:G10; "&gt;50000")</v>
      </c>
    </row>
    <row r="3" spans="1:14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  <c r="M3" s="2"/>
    </row>
    <row r="4" spans="1:14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  <c r="M4" s="2">
        <f>SUMIF(E2:E10,"male",G2:G10)</f>
        <v>123000</v>
      </c>
      <c r="N4" t="str">
        <f ca="1">_xlfn.FORMULATEXT(M4)</f>
        <v>=SUMIF(E2:E10;"male";G2:G10)</v>
      </c>
    </row>
    <row r="5" spans="1:14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  <c r="M5" s="2"/>
    </row>
    <row r="6" spans="1:14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  <c r="M6" s="2">
        <f>SUMIF(F2:F10,"Salesman",G2:G10)</f>
        <v>156000</v>
      </c>
      <c r="N6" t="str">
        <f ca="1">_xlfn.FORMULATEXT(M6)</f>
        <v>=SUMIF(F2:F10;"Salesman";G2:G10)</v>
      </c>
    </row>
    <row r="7" spans="1:14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</row>
    <row r="8" spans="1:14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  <c r="K8" s="2" t="s">
        <v>59</v>
      </c>
    </row>
    <row r="9" spans="1:14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  <c r="K9" s="2"/>
    </row>
    <row r="10" spans="1:14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  <c r="K10" s="2">
        <f>SUMIFS(G2:G10,E2:E10,"male",F2:F10,"Accountant")</f>
        <v>42000</v>
      </c>
      <c r="L10" t="str">
        <f ca="1">_xlfn.FORMULATEXT(K10)</f>
        <v>=SUMIFS(G2:G10;E2:E10;"male";F2:F10;"Accountant")</v>
      </c>
    </row>
    <row r="11" spans="1:14" x14ac:dyDescent="0.25">
      <c r="K11" s="2"/>
      <c r="L11" t="s">
        <v>60</v>
      </c>
    </row>
    <row r="12" spans="1:14" x14ac:dyDescent="0.25">
      <c r="K12" s="2"/>
    </row>
    <row r="13" spans="1:14" x14ac:dyDescent="0.25">
      <c r="K13" s="2">
        <f>SUMIFS(G2:G10,E2:E10,"female",F2:F10,"Salesman",D2:D10,"&gt;50")</f>
        <v>63000</v>
      </c>
      <c r="L13" t="str">
        <f ca="1">_xlfn.FORMULATEXT(K13)</f>
        <v>=SUMIFS(G2:G10;E2:E10;"female";F2:F10;"Salesman";D2:D10;"&gt;50")</v>
      </c>
    </row>
    <row r="14" spans="1:14" x14ac:dyDescent="0.25">
      <c r="K14" s="2"/>
      <c r="L14" t="s">
        <v>61</v>
      </c>
    </row>
  </sheetData>
  <pageMargins left="0.7" right="0.7" top="0.75" bottom="0.75" header="0.3" footer="0.3"/>
  <ignoredErrors>
    <ignoredError sqref="M2" formula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DB76A-D8C5-4E81-92A4-708F40C0233E}">
  <dimension ref="A1:N10"/>
  <sheetViews>
    <sheetView showGridLines="0" workbookViewId="0">
      <selection activeCell="I17" sqref="I17"/>
    </sheetView>
  </sheetViews>
  <sheetFormatPr defaultRowHeight="15" x14ac:dyDescent="0.25"/>
  <cols>
    <col min="8" max="9" width="10.7109375" bestFit="1" customWidth="1"/>
    <col min="13" max="13" width="10.7109375" customWidth="1"/>
  </cols>
  <sheetData>
    <row r="1" spans="1:14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K1" s="4" t="s">
        <v>62</v>
      </c>
      <c r="L1" s="4" t="s">
        <v>63</v>
      </c>
      <c r="M1" s="4" t="s">
        <v>64</v>
      </c>
    </row>
    <row r="2" spans="1:14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  <c r="K2" s="4">
        <f>COUNT(G2:G10)</f>
        <v>9</v>
      </c>
      <c r="L2" s="4">
        <f>COUNTIF(G2:G10,"&gt;50000")</f>
        <v>2</v>
      </c>
      <c r="M2" s="4">
        <f>COUNTIFS(E2:E10,"=female",F2:F10,"=Salesman")</f>
        <v>2</v>
      </c>
      <c r="N2" t="str">
        <f ca="1">_xlfn.FORMULATEXT(M2)</f>
        <v>=COUNTIFS(E2:E10;"=female";F2:F10;"=Salesman")</v>
      </c>
    </row>
    <row r="3" spans="1:14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  <c r="K3" s="4"/>
      <c r="L3" s="4"/>
      <c r="M3" s="4"/>
    </row>
    <row r="4" spans="1:14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  <c r="K4" s="4"/>
      <c r="L4" s="4"/>
      <c r="M4" s="4">
        <f>COUNTIFS(A2:A10,"&gt;1005",D2:D10,"&lt;50",E2:E10,"=female")</f>
        <v>3</v>
      </c>
      <c r="N4" t="str">
        <f ca="1">_xlfn.FORMULATEXT(M4)</f>
        <v>=COUNTIFS(A2:A10;"&gt;1005";D2:D10;"&lt;50";E2:E10;"=female")</v>
      </c>
    </row>
    <row r="5" spans="1:14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  <c r="K5" t="str">
        <f ca="1">_xlfn.FORMULATEXT(K2)</f>
        <v>=COUNT(G2:G10)</v>
      </c>
      <c r="N5" t="s">
        <v>65</v>
      </c>
    </row>
    <row r="6" spans="1:14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</row>
    <row r="7" spans="1:14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  <c r="L7" t="str">
        <f ca="1">_xlfn.FORMULATEXT(L2)</f>
        <v>=COUNTIF(G2:G10;"&gt;50000")</v>
      </c>
    </row>
    <row r="8" spans="1:14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</row>
    <row r="9" spans="1:14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</row>
    <row r="10" spans="1:14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F4A2-0EC3-46EC-88C2-FD484371FAEC}">
  <dimension ref="A1:L12"/>
  <sheetViews>
    <sheetView showGridLines="0" workbookViewId="0">
      <selection activeCell="O11" sqref="O11"/>
    </sheetView>
  </sheetViews>
  <sheetFormatPr defaultRowHeight="15" x14ac:dyDescent="0.25"/>
  <cols>
    <col min="8" max="9" width="10.7109375" bestFit="1" customWidth="1"/>
    <col min="11" max="11" width="14" customWidth="1"/>
    <col min="12" max="12" width="16" customWidth="1"/>
  </cols>
  <sheetData>
    <row r="1" spans="1:12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8" t="s">
        <v>8</v>
      </c>
      <c r="K1" s="4" t="s">
        <v>66</v>
      </c>
      <c r="L1" s="4" t="s">
        <v>67</v>
      </c>
    </row>
    <row r="2" spans="1:12" x14ac:dyDescent="0.25">
      <c r="A2" s="9">
        <v>1001</v>
      </c>
      <c r="B2" t="s">
        <v>9</v>
      </c>
      <c r="C2" t="s">
        <v>18</v>
      </c>
      <c r="D2" s="1">
        <v>34</v>
      </c>
      <c r="E2" t="s">
        <v>27</v>
      </c>
      <c r="F2" t="s">
        <v>29</v>
      </c>
      <c r="G2">
        <v>45000</v>
      </c>
      <c r="H2" s="5">
        <v>36933</v>
      </c>
      <c r="I2" s="10">
        <v>42477</v>
      </c>
      <c r="K2" s="4">
        <f>_xlfn.DAYS(I2,H2)</f>
        <v>5544</v>
      </c>
      <c r="L2" s="4">
        <f>NETWORKDAYS(H2,I2)</f>
        <v>3960</v>
      </c>
    </row>
    <row r="3" spans="1:12" x14ac:dyDescent="0.25">
      <c r="A3" s="9">
        <v>1002</v>
      </c>
      <c r="B3" t="s">
        <v>10</v>
      </c>
      <c r="C3" t="s">
        <v>19</v>
      </c>
      <c r="D3" s="1">
        <v>23</v>
      </c>
      <c r="E3" t="s">
        <v>27</v>
      </c>
      <c r="F3" t="s">
        <v>30</v>
      </c>
      <c r="G3">
        <v>36000</v>
      </c>
      <c r="H3" s="5">
        <v>36170</v>
      </c>
      <c r="I3" s="10">
        <v>42625</v>
      </c>
      <c r="K3" s="4">
        <f t="shared" ref="K3:K10" si="0">_xlfn.DAYS(I3,H3)</f>
        <v>6455</v>
      </c>
      <c r="L3" s="4">
        <f t="shared" ref="L3:L10" si="1">NETWORKDAYS(H3,I3)</f>
        <v>4611</v>
      </c>
    </row>
    <row r="4" spans="1:12" x14ac:dyDescent="0.25">
      <c r="A4" s="9">
        <v>1003</v>
      </c>
      <c r="B4" t="s">
        <v>11</v>
      </c>
      <c r="C4" t="s">
        <v>20</v>
      </c>
      <c r="D4" s="1">
        <v>56</v>
      </c>
      <c r="E4" t="s">
        <v>28</v>
      </c>
      <c r="F4" t="s">
        <v>29</v>
      </c>
      <c r="G4">
        <v>63000</v>
      </c>
      <c r="H4" s="5">
        <v>36623</v>
      </c>
      <c r="I4" s="10">
        <v>42734</v>
      </c>
      <c r="K4" s="4">
        <f t="shared" si="0"/>
        <v>6111</v>
      </c>
      <c r="L4" s="4">
        <f t="shared" si="1"/>
        <v>4366</v>
      </c>
    </row>
    <row r="5" spans="1:12" x14ac:dyDescent="0.25">
      <c r="A5" s="9">
        <v>1004</v>
      </c>
      <c r="B5" t="s">
        <v>12</v>
      </c>
      <c r="C5" t="s">
        <v>21</v>
      </c>
      <c r="D5" s="1">
        <v>21</v>
      </c>
      <c r="E5" t="s">
        <v>28</v>
      </c>
      <c r="F5" t="s">
        <v>31</v>
      </c>
      <c r="G5">
        <v>47000</v>
      </c>
      <c r="H5" s="5">
        <v>36647</v>
      </c>
      <c r="I5" s="10">
        <v>42902</v>
      </c>
      <c r="K5" s="4">
        <f t="shared" si="0"/>
        <v>6255</v>
      </c>
      <c r="L5" s="4">
        <f t="shared" si="1"/>
        <v>4470</v>
      </c>
    </row>
    <row r="6" spans="1:12" x14ac:dyDescent="0.25">
      <c r="A6" s="9">
        <v>1005</v>
      </c>
      <c r="B6" t="s">
        <v>13</v>
      </c>
      <c r="C6" t="s">
        <v>22</v>
      </c>
      <c r="D6" s="1">
        <v>17</v>
      </c>
      <c r="E6" t="s">
        <v>28</v>
      </c>
      <c r="F6" t="s">
        <v>32</v>
      </c>
      <c r="G6">
        <v>50000</v>
      </c>
      <c r="H6" s="5">
        <v>37047</v>
      </c>
      <c r="I6" s="10">
        <v>42955</v>
      </c>
      <c r="K6" s="4">
        <f t="shared" si="0"/>
        <v>5908</v>
      </c>
      <c r="L6" s="4">
        <f t="shared" si="1"/>
        <v>4221</v>
      </c>
    </row>
    <row r="7" spans="1:12" x14ac:dyDescent="0.25">
      <c r="A7" s="9">
        <v>1006</v>
      </c>
      <c r="B7" t="s">
        <v>14</v>
      </c>
      <c r="C7" t="s">
        <v>23</v>
      </c>
      <c r="D7" s="1">
        <v>44</v>
      </c>
      <c r="E7" t="s">
        <v>28</v>
      </c>
      <c r="F7" t="s">
        <v>33</v>
      </c>
      <c r="G7">
        <v>65000</v>
      </c>
      <c r="H7" s="5">
        <v>37114</v>
      </c>
      <c r="I7" s="10">
        <v>42941</v>
      </c>
      <c r="K7" s="4">
        <f t="shared" si="0"/>
        <v>5827</v>
      </c>
      <c r="L7" s="4">
        <f t="shared" si="1"/>
        <v>4162</v>
      </c>
    </row>
    <row r="8" spans="1:12" x14ac:dyDescent="0.25">
      <c r="A8" s="9">
        <v>1007</v>
      </c>
      <c r="B8" t="s">
        <v>15</v>
      </c>
      <c r="C8" t="s">
        <v>24</v>
      </c>
      <c r="D8" s="1">
        <v>45</v>
      </c>
      <c r="E8" t="s">
        <v>28</v>
      </c>
      <c r="F8" t="s">
        <v>34</v>
      </c>
      <c r="G8">
        <v>41000</v>
      </c>
      <c r="H8" s="5">
        <v>37505</v>
      </c>
      <c r="I8" s="10">
        <v>42734</v>
      </c>
      <c r="K8" s="4">
        <f t="shared" si="0"/>
        <v>5229</v>
      </c>
      <c r="L8" s="4">
        <f t="shared" si="1"/>
        <v>3736</v>
      </c>
    </row>
    <row r="9" spans="1:12" x14ac:dyDescent="0.25">
      <c r="A9" s="9">
        <v>1008</v>
      </c>
      <c r="B9" t="s">
        <v>16</v>
      </c>
      <c r="C9" t="s">
        <v>25</v>
      </c>
      <c r="D9" s="1">
        <v>32</v>
      </c>
      <c r="E9" t="s">
        <v>28</v>
      </c>
      <c r="F9" t="s">
        <v>29</v>
      </c>
      <c r="G9">
        <v>48000</v>
      </c>
      <c r="H9" s="5">
        <v>37902</v>
      </c>
      <c r="I9" s="10">
        <v>42796</v>
      </c>
      <c r="K9" s="4">
        <f t="shared" si="0"/>
        <v>4894</v>
      </c>
      <c r="L9" s="4">
        <f t="shared" si="1"/>
        <v>3497</v>
      </c>
    </row>
    <row r="10" spans="1:12" x14ac:dyDescent="0.25">
      <c r="A10" s="11">
        <v>1009</v>
      </c>
      <c r="B10" s="12" t="s">
        <v>17</v>
      </c>
      <c r="C10" s="12" t="s">
        <v>26</v>
      </c>
      <c r="D10" s="13">
        <v>55</v>
      </c>
      <c r="E10" s="12" t="s">
        <v>27</v>
      </c>
      <c r="F10" s="12" t="s">
        <v>31</v>
      </c>
      <c r="G10" s="12">
        <v>42000</v>
      </c>
      <c r="H10" s="14">
        <v>36532</v>
      </c>
      <c r="I10" s="15">
        <v>43409</v>
      </c>
      <c r="K10" s="4">
        <f t="shared" si="0"/>
        <v>6877</v>
      </c>
      <c r="L10" s="4">
        <f t="shared" si="1"/>
        <v>4912</v>
      </c>
    </row>
    <row r="12" spans="1:12" x14ac:dyDescent="0.25">
      <c r="K12" t="str">
        <f ca="1">_xlfn.FORMULATEXT(K2)</f>
        <v>=DAYS(I2;H2)</v>
      </c>
      <c r="L12" t="str">
        <f ca="1">_xlfn.FORMULATEXT(L2)</f>
        <v>=NETWORKDAYS(H2;I2)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 Right</vt:lpstr>
      <vt:lpstr>DatetoText</vt:lpstr>
      <vt:lpstr>TRIM</vt:lpstr>
      <vt:lpstr>Concatenate</vt:lpstr>
      <vt:lpstr>Substitute</vt:lpstr>
      <vt:lpstr>SUMIF-SUMIFS</vt:lpstr>
      <vt:lpstr>COUNTIF-COUNTIFS</vt:lpstr>
      <vt:lpstr>DAYS-NETWWORKDAYS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 Aroma Nori</dc:creator>
  <cp:lastModifiedBy>Riri Aroma Nori</cp:lastModifiedBy>
  <dcterms:created xsi:type="dcterms:W3CDTF">2024-01-12T15:08:58Z</dcterms:created>
  <dcterms:modified xsi:type="dcterms:W3CDTF">2024-01-13T16:31:02Z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2024-01-12T16:36:57Z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d7e442df-fe6f-4862-ad57-a46d6b54b6ff</vt:lpwstr>
  </property>
  <property fmtid="{D5CDD505-2E9C-101B-9397-08002B2CF9AE}" pid="8" name="MSIP_Label_38b525e5-f3da-4501-8f1e-526b6769fc56_ContentBits">
    <vt:lpwstr>0</vt:lpwstr>
  </property>
</Properties>
</file>