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250c7b66ac5eeda1/Documents/"/>
    </mc:Choice>
  </mc:AlternateContent>
  <xr:revisionPtr revIDLastSave="0" documentId="8_{109CBFA1-9941-4528-AE59-9779B88199C1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Data Mentah" sheetId="1" r:id="rId1"/>
    <sheet name="Sheet2" sheetId="2" r:id="rId2"/>
    <sheet name="certainty factor dan  machine 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3" l="1"/>
  <c r="H22" i="3" s="1"/>
  <c r="I22" i="3" s="1"/>
  <c r="L22" i="3" s="1"/>
  <c r="F22" i="3"/>
  <c r="K22" i="3" s="1"/>
  <c r="G21" i="3"/>
  <c r="H21" i="3" s="1"/>
  <c r="I21" i="3" s="1"/>
  <c r="L21" i="3" s="1"/>
  <c r="F21" i="3"/>
  <c r="G20" i="3"/>
  <c r="H20" i="3" s="1"/>
  <c r="I20" i="3" s="1"/>
  <c r="L20" i="3" s="1"/>
  <c r="F20" i="3"/>
  <c r="K20" i="3" s="1"/>
  <c r="G19" i="3"/>
  <c r="H19" i="3" s="1"/>
  <c r="I19" i="3" s="1"/>
  <c r="L19" i="3" s="1"/>
  <c r="F19" i="3"/>
  <c r="G18" i="3"/>
  <c r="H18" i="3" s="1"/>
  <c r="I18" i="3" s="1"/>
  <c r="L18" i="3" s="1"/>
  <c r="F18" i="3"/>
  <c r="K18" i="3" s="1"/>
  <c r="G17" i="3"/>
  <c r="H17" i="3" s="1"/>
  <c r="I17" i="3" s="1"/>
  <c r="L17" i="3" s="1"/>
  <c r="F17" i="3"/>
  <c r="G16" i="3"/>
  <c r="H16" i="3" s="1"/>
  <c r="I16" i="3" s="1"/>
  <c r="L16" i="3" s="1"/>
  <c r="F16" i="3"/>
  <c r="K16" i="3" s="1"/>
  <c r="G15" i="3"/>
  <c r="H15" i="3" s="1"/>
  <c r="I15" i="3" s="1"/>
  <c r="L15" i="3" s="1"/>
  <c r="F15" i="3"/>
  <c r="G14" i="3"/>
  <c r="H14" i="3" s="1"/>
  <c r="I14" i="3" s="1"/>
  <c r="L14" i="3" s="1"/>
  <c r="F14" i="3"/>
  <c r="K14" i="3" s="1"/>
  <c r="G13" i="3"/>
  <c r="H13" i="3" s="1"/>
  <c r="I13" i="3" s="1"/>
  <c r="L13" i="3" s="1"/>
  <c r="F13" i="3"/>
  <c r="G12" i="3"/>
  <c r="H12" i="3" s="1"/>
  <c r="I12" i="3" s="1"/>
  <c r="F12" i="3"/>
  <c r="K12" i="3" s="1"/>
  <c r="G11" i="3"/>
  <c r="H11" i="3" s="1"/>
  <c r="I11" i="3" s="1"/>
  <c r="L11" i="3" s="1"/>
  <c r="F11" i="3"/>
  <c r="G10" i="3"/>
  <c r="H10" i="3" s="1"/>
  <c r="I10" i="3" s="1"/>
  <c r="F10" i="3"/>
  <c r="K10" i="3" s="1"/>
  <c r="G9" i="3"/>
  <c r="H9" i="3" s="1"/>
  <c r="I9" i="3" s="1"/>
  <c r="L9" i="3" s="1"/>
  <c r="F9" i="3"/>
  <c r="G8" i="3"/>
  <c r="H8" i="3" s="1"/>
  <c r="I8" i="3" s="1"/>
  <c r="F8" i="3"/>
  <c r="K8" i="3" s="1"/>
  <c r="G7" i="3"/>
  <c r="H7" i="3" s="1"/>
  <c r="I7" i="3" s="1"/>
  <c r="L7" i="3" s="1"/>
  <c r="F7" i="3"/>
  <c r="G6" i="3"/>
  <c r="H6" i="3" s="1"/>
  <c r="I6" i="3" s="1"/>
  <c r="L6" i="3" s="1"/>
  <c r="F6" i="3"/>
  <c r="K6" i="3" s="1"/>
  <c r="G5" i="3"/>
  <c r="H5" i="3" s="1"/>
  <c r="I5" i="3" s="1"/>
  <c r="L5" i="3" s="1"/>
  <c r="F5" i="3"/>
  <c r="G4" i="3"/>
  <c r="H4" i="3" s="1"/>
  <c r="I4" i="3" s="1"/>
  <c r="F4" i="3"/>
  <c r="K4" i="3" s="1"/>
  <c r="G3" i="3"/>
  <c r="H3" i="3" s="1"/>
  <c r="I3" i="3" s="1"/>
  <c r="F3" i="3"/>
  <c r="G2" i="3"/>
  <c r="H2" i="3" s="1"/>
  <c r="I2" i="3" s="1"/>
  <c r="F2" i="3"/>
  <c r="K2" i="3" s="1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I3" i="2" s="1"/>
  <c r="K9" i="2"/>
  <c r="L8" i="2"/>
  <c r="K8" i="2"/>
  <c r="L7" i="2"/>
  <c r="K7" i="2"/>
  <c r="L6" i="2"/>
  <c r="K6" i="2"/>
  <c r="L5" i="2"/>
  <c r="K5" i="2"/>
  <c r="L4" i="2"/>
  <c r="K4" i="2"/>
  <c r="L3" i="2"/>
  <c r="K3" i="2"/>
  <c r="J7" i="3" l="1"/>
  <c r="J15" i="3"/>
  <c r="L8" i="3"/>
  <c r="J9" i="3"/>
  <c r="J17" i="3"/>
  <c r="L2" i="3"/>
  <c r="L10" i="3"/>
  <c r="J3" i="3"/>
  <c r="J11" i="3"/>
  <c r="J19" i="3"/>
  <c r="L3" i="3"/>
  <c r="L4" i="3"/>
  <c r="L12" i="3"/>
  <c r="J5" i="3"/>
  <c r="J13" i="3"/>
  <c r="M13" i="3" s="1"/>
  <c r="J21" i="3"/>
  <c r="M21" i="3" s="1"/>
  <c r="K3" i="3"/>
  <c r="K5" i="3"/>
  <c r="K7" i="3"/>
  <c r="K9" i="3"/>
  <c r="K11" i="3"/>
  <c r="K13" i="3"/>
  <c r="K15" i="3"/>
  <c r="K17" i="3"/>
  <c r="K19" i="3"/>
  <c r="K21" i="3"/>
  <c r="J2" i="3"/>
  <c r="J4" i="3"/>
  <c r="J6" i="3"/>
  <c r="J8" i="3"/>
  <c r="M8" i="3" s="1"/>
  <c r="J10" i="3"/>
  <c r="M10" i="3" s="1"/>
  <c r="J12" i="3"/>
  <c r="M12" i="3" s="1"/>
  <c r="J14" i="3"/>
  <c r="J16" i="3"/>
  <c r="J18" i="3"/>
  <c r="J20" i="3"/>
  <c r="J22" i="3"/>
  <c r="M22" i="3" s="1"/>
  <c r="M19" i="3" l="1"/>
  <c r="M11" i="3"/>
  <c r="M3" i="3"/>
  <c r="M6" i="3"/>
  <c r="M4" i="3"/>
  <c r="M2" i="3"/>
  <c r="M17" i="3"/>
  <c r="M5" i="3"/>
  <c r="M20" i="3"/>
  <c r="M9" i="3"/>
  <c r="M18" i="3"/>
  <c r="M15" i="3"/>
  <c r="M16" i="3"/>
  <c r="M14" i="3"/>
  <c r="M7" i="3"/>
</calcChain>
</file>

<file path=xl/sharedStrings.xml><?xml version="1.0" encoding="utf-8"?>
<sst xmlns="http://schemas.openxmlformats.org/spreadsheetml/2006/main" count="95" uniqueCount="23">
  <si>
    <t>Circumference (m)</t>
  </si>
  <si>
    <t>Douglas Fir</t>
  </si>
  <si>
    <t>White Pine</t>
  </si>
  <si>
    <t>Data Training</t>
  </si>
  <si>
    <t>Data Uji</t>
  </si>
  <si>
    <t>Euclidean Distance</t>
  </si>
  <si>
    <t>Jenis Pinus</t>
  </si>
  <si>
    <t>No.</t>
  </si>
  <si>
    <t>Lingkar Batang (m)</t>
  </si>
  <si>
    <t>Tinggi (m)</t>
  </si>
  <si>
    <t>K</t>
  </si>
  <si>
    <t>Jarak</t>
  </si>
  <si>
    <t>Jenis Pinus Tetangga</t>
  </si>
  <si>
    <t>Jenis Asli</t>
  </si>
  <si>
    <t>Prediksi KNN</t>
  </si>
  <si>
    <t>Evaluasi KNN</t>
  </si>
  <si>
    <t>Rule CF</t>
  </si>
  <si>
    <t>Prediksi CF</t>
  </si>
  <si>
    <t>Evaluasi CF</t>
  </si>
  <si>
    <t>Gabungan</t>
  </si>
  <si>
    <t>Akurasi KNN</t>
  </si>
  <si>
    <t>Akurasi CF</t>
  </si>
  <si>
    <t>Gabungan Akurasi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</si>
</sst>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8"/>
      <color rgb="FF000000"/>
      <name val="Calibri"/>
    </font>
    <font>
      <sz val="12"/>
      <color theme="1"/>
      <name val="Calibri"/>
    </font>
    <font>
      <sz val="12"/>
      <color rgb="FF000000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3" xfId="0" applyFont="1" applyBorder="1"/>
    <xf numFmtId="0" fontId="4" fillId="0" borderId="4" xfId="0" applyFont="1" applyBorder="1"/>
    <xf numFmtId="0" fontId="5" fillId="0" borderId="0" xfId="0" applyFont="1"/>
    <xf numFmtId="9" fontId="4" fillId="0" borderId="0" xfId="0" applyNumberFormat="1" applyFont="1"/>
    <xf numFmtId="0" fontId="4" fillId="0" borderId="5" xfId="0" applyFont="1" applyBorder="1"/>
    <xf numFmtId="0" fontId="4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Circumference (cm) vs Height of Pine Tree Species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Douglas Fir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'Data Mentah'!$A$2:$A$20</c:f>
              <c:numCache>
                <c:formatCode>General</c:formatCode>
                <c:ptCount val="19"/>
                <c:pt idx="0">
                  <c:v>0.3</c:v>
                </c:pt>
                <c:pt idx="1">
                  <c:v>0.18</c:v>
                </c:pt>
                <c:pt idx="2">
                  <c:v>0.46</c:v>
                </c:pt>
                <c:pt idx="3">
                  <c:v>0.63</c:v>
                </c:pt>
                <c:pt idx="4">
                  <c:v>0.23</c:v>
                </c:pt>
                <c:pt idx="5">
                  <c:v>0.56000000000000005</c:v>
                </c:pt>
                <c:pt idx="6">
                  <c:v>0.39</c:v>
                </c:pt>
                <c:pt idx="7">
                  <c:v>0.41</c:v>
                </c:pt>
                <c:pt idx="8">
                  <c:v>0.62</c:v>
                </c:pt>
                <c:pt idx="9">
                  <c:v>0.43</c:v>
                </c:pt>
                <c:pt idx="10">
                  <c:v>0.15</c:v>
                </c:pt>
                <c:pt idx="11">
                  <c:v>0.19</c:v>
                </c:pt>
                <c:pt idx="12">
                  <c:v>0.17</c:v>
                </c:pt>
                <c:pt idx="13">
                  <c:v>0.17</c:v>
                </c:pt>
                <c:pt idx="14">
                  <c:v>0.22</c:v>
                </c:pt>
                <c:pt idx="15">
                  <c:v>0.45</c:v>
                </c:pt>
                <c:pt idx="16">
                  <c:v>0.39</c:v>
                </c:pt>
                <c:pt idx="17">
                  <c:v>0.42</c:v>
                </c:pt>
                <c:pt idx="18">
                  <c:v>0.38</c:v>
                </c:pt>
              </c:numCache>
            </c:numRef>
          </c:xVal>
          <c:yVal>
            <c:numRef>
              <c:f>'Data Mentah'!$B$2:$B$20</c:f>
              <c:numCache>
                <c:formatCode>General</c:formatCode>
                <c:ptCount val="19"/>
                <c:pt idx="0">
                  <c:v>7.21</c:v>
                </c:pt>
                <c:pt idx="1">
                  <c:v>5.12</c:v>
                </c:pt>
                <c:pt idx="2">
                  <c:v>8.83</c:v>
                </c:pt>
                <c:pt idx="3">
                  <c:v>12.08</c:v>
                </c:pt>
                <c:pt idx="4">
                  <c:v>5.81</c:v>
                </c:pt>
                <c:pt idx="5">
                  <c:v>13.5</c:v>
                </c:pt>
                <c:pt idx="6">
                  <c:v>10.9</c:v>
                </c:pt>
                <c:pt idx="7">
                  <c:v>6.79</c:v>
                </c:pt>
                <c:pt idx="8">
                  <c:v>10.66</c:v>
                </c:pt>
                <c:pt idx="9">
                  <c:v>10.5</c:v>
                </c:pt>
                <c:pt idx="10">
                  <c:v>2.67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4B-4DCF-8DA2-A0B2B74A05BD}"/>
            </c:ext>
          </c:extLst>
        </c:ser>
        <c:ser>
          <c:idx val="1"/>
          <c:order val="1"/>
          <c:tx>
            <c:v>White Pine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'Data Mentah'!$A$2:$A$20</c:f>
              <c:numCache>
                <c:formatCode>General</c:formatCode>
                <c:ptCount val="19"/>
                <c:pt idx="0">
                  <c:v>0.3</c:v>
                </c:pt>
                <c:pt idx="1">
                  <c:v>0.18</c:v>
                </c:pt>
                <c:pt idx="2">
                  <c:v>0.46</c:v>
                </c:pt>
                <c:pt idx="3">
                  <c:v>0.63</c:v>
                </c:pt>
                <c:pt idx="4">
                  <c:v>0.23</c:v>
                </c:pt>
                <c:pt idx="5">
                  <c:v>0.56000000000000005</c:v>
                </c:pt>
                <c:pt idx="6">
                  <c:v>0.39</c:v>
                </c:pt>
                <c:pt idx="7">
                  <c:v>0.41</c:v>
                </c:pt>
                <c:pt idx="8">
                  <c:v>0.62</c:v>
                </c:pt>
                <c:pt idx="9">
                  <c:v>0.43</c:v>
                </c:pt>
                <c:pt idx="10">
                  <c:v>0.15</c:v>
                </c:pt>
                <c:pt idx="11">
                  <c:v>0.19</c:v>
                </c:pt>
                <c:pt idx="12">
                  <c:v>0.17</c:v>
                </c:pt>
                <c:pt idx="13">
                  <c:v>0.17</c:v>
                </c:pt>
                <c:pt idx="14">
                  <c:v>0.22</c:v>
                </c:pt>
                <c:pt idx="15">
                  <c:v>0.45</c:v>
                </c:pt>
                <c:pt idx="16">
                  <c:v>0.39</c:v>
                </c:pt>
                <c:pt idx="17">
                  <c:v>0.42</c:v>
                </c:pt>
                <c:pt idx="18">
                  <c:v>0.38</c:v>
                </c:pt>
              </c:numCache>
            </c:numRef>
          </c:xVal>
          <c:yVal>
            <c:numRef>
              <c:f>'Data Mentah'!$C$2:$C$20</c:f>
              <c:numCache>
                <c:formatCode>General</c:formatCode>
                <c:ptCount val="19"/>
                <c:pt idx="0">
                  <c:v>26.1</c:v>
                </c:pt>
                <c:pt idx="1">
                  <c:v>21.51</c:v>
                </c:pt>
                <c:pt idx="11">
                  <c:v>20.34</c:v>
                </c:pt>
                <c:pt idx="12">
                  <c:v>19.72</c:v>
                </c:pt>
                <c:pt idx="13">
                  <c:v>19.8</c:v>
                </c:pt>
                <c:pt idx="14">
                  <c:v>23.7</c:v>
                </c:pt>
                <c:pt idx="15">
                  <c:v>32.51</c:v>
                </c:pt>
                <c:pt idx="16">
                  <c:v>26.23</c:v>
                </c:pt>
                <c:pt idx="17">
                  <c:v>32.51</c:v>
                </c:pt>
                <c:pt idx="18">
                  <c:v>29.18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4B-4DCF-8DA2-A0B2B74A0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650864"/>
        <c:axId val="2117179375"/>
      </c:scatterChart>
      <c:valAx>
        <c:axId val="192465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Circumference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17179375"/>
        <c:crosses val="autoZero"/>
        <c:crossBetween val="midCat"/>
      </c:valAx>
      <c:valAx>
        <c:axId val="21171793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Height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465086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276225</xdr:colOff>
      <xdr:row>0</xdr:row>
      <xdr:rowOff>180975</xdr:rowOff>
    </xdr:from>
    <xdr:ext cx="6819900" cy="26193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>
      <selection activeCell="E14" sqref="E14"/>
    </sheetView>
  </sheetViews>
  <sheetFormatPr defaultColWidth="14.42578125" defaultRowHeight="15" customHeight="1" x14ac:dyDescent="0.25"/>
  <cols>
    <col min="1" max="1" width="28.140625" customWidth="1"/>
    <col min="2" max="2" width="18.28515625" customWidth="1"/>
    <col min="3" max="3" width="15.28515625" customWidth="1"/>
    <col min="4" max="26" width="8.7109375" customWidth="1"/>
  </cols>
  <sheetData>
    <row r="1" spans="1:3" ht="14.25" customHeight="1" x14ac:dyDescent="0.25">
      <c r="A1" s="1" t="s">
        <v>0</v>
      </c>
      <c r="B1" s="1" t="s">
        <v>1</v>
      </c>
      <c r="C1" s="1" t="s">
        <v>2</v>
      </c>
    </row>
    <row r="2" spans="1:3" ht="14.25" customHeight="1" x14ac:dyDescent="0.35">
      <c r="A2" s="2">
        <v>0.3</v>
      </c>
      <c r="B2" s="2">
        <v>7.21</v>
      </c>
      <c r="C2" s="2">
        <v>26.1</v>
      </c>
    </row>
    <row r="3" spans="1:3" ht="14.25" customHeight="1" x14ac:dyDescent="0.35">
      <c r="A3" s="2">
        <v>0.18</v>
      </c>
      <c r="B3" s="2">
        <v>5.12</v>
      </c>
      <c r="C3" s="2">
        <v>21.51</v>
      </c>
    </row>
    <row r="4" spans="1:3" ht="14.25" customHeight="1" x14ac:dyDescent="0.35">
      <c r="A4" s="2">
        <v>0.46</v>
      </c>
      <c r="B4" s="2">
        <v>8.83</v>
      </c>
      <c r="C4" s="2"/>
    </row>
    <row r="5" spans="1:3" ht="14.25" customHeight="1" x14ac:dyDescent="0.35">
      <c r="A5" s="2">
        <v>0.63</v>
      </c>
      <c r="B5" s="2">
        <v>12.08</v>
      </c>
      <c r="C5" s="2"/>
    </row>
    <row r="6" spans="1:3" ht="14.25" customHeight="1" x14ac:dyDescent="0.35">
      <c r="A6" s="2">
        <v>0.23</v>
      </c>
      <c r="B6" s="2">
        <v>5.81</v>
      </c>
      <c r="C6" s="2"/>
    </row>
    <row r="7" spans="1:3" ht="14.25" customHeight="1" x14ac:dyDescent="0.35">
      <c r="A7" s="2">
        <v>0.56000000000000005</v>
      </c>
      <c r="B7" s="2">
        <v>13.5</v>
      </c>
      <c r="C7" s="2"/>
    </row>
    <row r="8" spans="1:3" ht="14.25" customHeight="1" x14ac:dyDescent="0.35">
      <c r="A8" s="2">
        <v>0.39</v>
      </c>
      <c r="B8" s="2">
        <v>10.9</v>
      </c>
      <c r="C8" s="2"/>
    </row>
    <row r="9" spans="1:3" ht="14.25" customHeight="1" x14ac:dyDescent="0.35">
      <c r="A9" s="2">
        <v>0.41</v>
      </c>
      <c r="B9" s="2">
        <v>6.79</v>
      </c>
      <c r="C9" s="2"/>
    </row>
    <row r="10" spans="1:3" ht="14.25" customHeight="1" x14ac:dyDescent="0.35">
      <c r="A10" s="2">
        <v>0.62</v>
      </c>
      <c r="B10" s="2">
        <v>10.66</v>
      </c>
      <c r="C10" s="2"/>
    </row>
    <row r="11" spans="1:3" ht="14.25" customHeight="1" x14ac:dyDescent="0.35">
      <c r="A11" s="2">
        <v>0.43</v>
      </c>
      <c r="B11" s="2">
        <v>10.5</v>
      </c>
      <c r="C11" s="2"/>
    </row>
    <row r="12" spans="1:3" ht="14.25" customHeight="1" x14ac:dyDescent="0.35">
      <c r="A12" s="2">
        <v>0.15</v>
      </c>
      <c r="B12" s="2">
        <v>2.67</v>
      </c>
      <c r="C12" s="2"/>
    </row>
    <row r="13" spans="1:3" ht="14.25" customHeight="1" x14ac:dyDescent="0.35">
      <c r="A13" s="2">
        <v>0.19</v>
      </c>
      <c r="B13" s="2"/>
      <c r="C13" s="2">
        <v>20.34</v>
      </c>
    </row>
    <row r="14" spans="1:3" ht="14.25" customHeight="1" x14ac:dyDescent="0.35">
      <c r="A14" s="2">
        <v>0.17</v>
      </c>
      <c r="B14" s="2"/>
      <c r="C14" s="2">
        <v>19.72</v>
      </c>
    </row>
    <row r="15" spans="1:3" ht="14.25" customHeight="1" x14ac:dyDescent="0.35">
      <c r="A15" s="2">
        <v>0.17</v>
      </c>
      <c r="B15" s="2"/>
      <c r="C15" s="2">
        <v>19.8</v>
      </c>
    </row>
    <row r="16" spans="1:3" ht="14.25" customHeight="1" x14ac:dyDescent="0.35">
      <c r="A16" s="2">
        <v>0.22</v>
      </c>
      <c r="B16" s="2"/>
      <c r="C16" s="2">
        <v>23.7</v>
      </c>
    </row>
    <row r="17" spans="1:3" ht="14.25" customHeight="1" x14ac:dyDescent="0.35">
      <c r="A17" s="2">
        <v>0.45</v>
      </c>
      <c r="B17" s="2"/>
      <c r="C17" s="2">
        <v>32.51</v>
      </c>
    </row>
    <row r="18" spans="1:3" ht="14.25" customHeight="1" x14ac:dyDescent="0.35">
      <c r="A18" s="2">
        <v>0.39</v>
      </c>
      <c r="B18" s="2"/>
      <c r="C18" s="2">
        <v>26.23</v>
      </c>
    </row>
    <row r="19" spans="1:3" ht="14.25" customHeight="1" x14ac:dyDescent="0.35">
      <c r="A19" s="2">
        <v>0.42</v>
      </c>
      <c r="B19" s="2"/>
      <c r="C19" s="2">
        <v>32.51</v>
      </c>
    </row>
    <row r="20" spans="1:3" ht="14.25" customHeight="1" x14ac:dyDescent="0.35">
      <c r="A20" s="2">
        <v>0.38</v>
      </c>
      <c r="B20" s="2"/>
      <c r="C20" s="2">
        <v>29.18</v>
      </c>
    </row>
    <row r="21" spans="1:3" ht="14.25" customHeight="1" x14ac:dyDescent="0.25"/>
    <row r="22" spans="1:3" ht="14.25" customHeight="1" x14ac:dyDescent="0.25"/>
    <row r="23" spans="1:3" ht="14.25" customHeight="1" x14ac:dyDescent="0.25"/>
    <row r="24" spans="1:3" ht="14.25" customHeight="1" x14ac:dyDescent="0.25"/>
    <row r="25" spans="1:3" ht="14.25" customHeight="1" x14ac:dyDescent="0.25"/>
    <row r="26" spans="1:3" ht="14.25" customHeight="1" x14ac:dyDescent="0.25"/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2578125" defaultRowHeight="15" customHeight="1" x14ac:dyDescent="0.25"/>
  <cols>
    <col min="1" max="1" width="5.140625" customWidth="1"/>
    <col min="2" max="2" width="18.85546875" customWidth="1"/>
    <col min="3" max="3" width="10.42578125" customWidth="1"/>
    <col min="4" max="4" width="12.7109375" customWidth="1"/>
    <col min="5" max="6" width="9.140625" customWidth="1"/>
    <col min="7" max="7" width="18.85546875" customWidth="1"/>
    <col min="8" max="8" width="10.42578125" customWidth="1"/>
    <col min="9" max="9" width="11.140625" customWidth="1"/>
    <col min="10" max="11" width="9.140625" customWidth="1"/>
    <col min="12" max="12" width="20.7109375" customWidth="1"/>
    <col min="13" max="13" width="9.140625" customWidth="1"/>
    <col min="14" max="14" width="11.42578125" customWidth="1"/>
    <col min="15" max="26" width="9.140625" customWidth="1"/>
  </cols>
  <sheetData>
    <row r="1" spans="1:26" x14ac:dyDescent="0.25">
      <c r="A1" s="3" t="s">
        <v>3</v>
      </c>
      <c r="B1" s="3"/>
      <c r="C1" s="3"/>
      <c r="D1" s="3"/>
      <c r="E1" s="3"/>
      <c r="F1" s="3" t="s">
        <v>4</v>
      </c>
      <c r="G1" s="3"/>
      <c r="H1" s="3"/>
      <c r="I1" s="3"/>
      <c r="J1" s="3"/>
      <c r="K1" s="3" t="s">
        <v>5</v>
      </c>
      <c r="L1" s="3"/>
      <c r="M1" s="3"/>
      <c r="N1" s="3" t="s">
        <v>6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4" t="s">
        <v>7</v>
      </c>
      <c r="B2" s="4" t="s">
        <v>8</v>
      </c>
      <c r="C2" s="4" t="s">
        <v>9</v>
      </c>
      <c r="D2" s="4" t="s">
        <v>6</v>
      </c>
      <c r="E2" s="3"/>
      <c r="F2" s="4" t="s">
        <v>10</v>
      </c>
      <c r="G2" s="4" t="s">
        <v>8</v>
      </c>
      <c r="H2" s="4" t="s">
        <v>9</v>
      </c>
      <c r="I2" s="4" t="s">
        <v>6</v>
      </c>
      <c r="J2" s="3"/>
      <c r="K2" s="4" t="s">
        <v>11</v>
      </c>
      <c r="L2" s="4" t="s">
        <v>12</v>
      </c>
      <c r="M2" s="3"/>
      <c r="N2" s="4" t="s">
        <v>1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4">
        <v>1</v>
      </c>
      <c r="B3" s="5">
        <v>0.3</v>
      </c>
      <c r="C3" s="5">
        <v>7.21</v>
      </c>
      <c r="D3" s="4" t="s">
        <v>1</v>
      </c>
      <c r="E3" s="3"/>
      <c r="F3" s="4">
        <v>11</v>
      </c>
      <c r="G3" s="5">
        <v>0.2</v>
      </c>
      <c r="H3" s="5">
        <v>15.2</v>
      </c>
      <c r="I3" s="4" t="str">
        <f>IF(COUNTIF(L3:L23, "Douglas Fir") &gt; COUNTIF(L3:L23, "White Pine"), "Douglas Fir", "White Pine")</f>
        <v>Douglas Fir</v>
      </c>
      <c r="J3" s="3"/>
      <c r="K3" s="4">
        <f t="shared" ref="K3:K23" si="0">SQRT((B3 - $G$3)^2 + (C3 - $H$3)^2)</f>
        <v>7.9906257577238584</v>
      </c>
      <c r="L3" s="6" t="str">
        <f t="shared" ref="L3:L23" si="1">INDEX(D$3:D$23, MATCH(SMALL(K$3:K$23, ROW(A1)), K$3:K$23, 0))</f>
        <v>Douglas Fir</v>
      </c>
      <c r="M3" s="3"/>
      <c r="N3" s="4" t="s">
        <v>2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4">
        <v>2</v>
      </c>
      <c r="B4" s="5">
        <v>0.18</v>
      </c>
      <c r="C4" s="5">
        <v>5.12</v>
      </c>
      <c r="D4" s="4" t="s">
        <v>1</v>
      </c>
      <c r="E4" s="3"/>
      <c r="F4" s="3"/>
      <c r="G4" s="3"/>
      <c r="H4" s="3"/>
      <c r="I4" s="3"/>
      <c r="J4" s="3"/>
      <c r="K4" s="4">
        <f t="shared" si="0"/>
        <v>10.080019841250312</v>
      </c>
      <c r="L4" s="6" t="str">
        <f t="shared" si="1"/>
        <v>Douglas Fir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4">
        <v>3</v>
      </c>
      <c r="B5" s="5">
        <v>0.46</v>
      </c>
      <c r="C5" s="5">
        <v>8.83</v>
      </c>
      <c r="D5" s="4" t="s">
        <v>1</v>
      </c>
      <c r="E5" s="3"/>
      <c r="F5" s="3"/>
      <c r="G5" s="3"/>
      <c r="H5" s="3"/>
      <c r="I5" s="3"/>
      <c r="J5" s="3"/>
      <c r="K5" s="4">
        <f t="shared" si="0"/>
        <v>6.3753039143243972</v>
      </c>
      <c r="L5" s="6" t="str">
        <f t="shared" si="1"/>
        <v>Douglas Fir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4">
        <v>4</v>
      </c>
      <c r="B6" s="5">
        <v>0.63</v>
      </c>
      <c r="C6" s="5">
        <v>12.08</v>
      </c>
      <c r="D6" s="4" t="s">
        <v>1</v>
      </c>
      <c r="E6" s="3"/>
      <c r="F6" s="3"/>
      <c r="G6" s="3"/>
      <c r="H6" s="3"/>
      <c r="I6" s="3"/>
      <c r="J6" s="3"/>
      <c r="K6" s="4">
        <f t="shared" si="0"/>
        <v>3.1494920225331571</v>
      </c>
      <c r="L6" s="6" t="str">
        <f t="shared" si="1"/>
        <v>White Pine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4">
        <v>5</v>
      </c>
      <c r="B7" s="5">
        <v>0.23</v>
      </c>
      <c r="C7" s="5">
        <v>5.81</v>
      </c>
      <c r="D7" s="4" t="s">
        <v>1</v>
      </c>
      <c r="E7" s="3"/>
      <c r="F7" s="3"/>
      <c r="G7" s="3"/>
      <c r="H7" s="3"/>
      <c r="I7" s="3"/>
      <c r="J7" s="3"/>
      <c r="K7" s="4">
        <f t="shared" si="0"/>
        <v>9.3900479232003935</v>
      </c>
      <c r="L7" s="6" t="str">
        <f t="shared" si="1"/>
        <v>Douglas Fir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4">
        <v>6</v>
      </c>
      <c r="B8" s="5">
        <v>0.56000000000000005</v>
      </c>
      <c r="C8" s="5">
        <v>13.5</v>
      </c>
      <c r="D8" s="4" t="s">
        <v>1</v>
      </c>
      <c r="E8" s="3"/>
      <c r="F8" s="3"/>
      <c r="G8" s="3"/>
      <c r="H8" s="3"/>
      <c r="I8" s="3"/>
      <c r="J8" s="3"/>
      <c r="K8" s="4">
        <f t="shared" si="0"/>
        <v>1.7376996288196638</v>
      </c>
      <c r="L8" s="6" t="str">
        <f t="shared" si="1"/>
        <v>White Pine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4">
        <v>7</v>
      </c>
      <c r="B9" s="5">
        <v>0.39</v>
      </c>
      <c r="C9" s="5">
        <v>10.9</v>
      </c>
      <c r="D9" s="4" t="s">
        <v>1</v>
      </c>
      <c r="E9" s="3"/>
      <c r="F9" s="3"/>
      <c r="G9" s="3"/>
      <c r="H9" s="3"/>
      <c r="I9" s="3"/>
      <c r="J9" s="3"/>
      <c r="K9" s="4">
        <f t="shared" si="0"/>
        <v>4.30419562752438</v>
      </c>
      <c r="L9" s="6" t="str">
        <f t="shared" si="1"/>
        <v>Douglas Fir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4">
        <v>8</v>
      </c>
      <c r="B10" s="5">
        <v>0.41</v>
      </c>
      <c r="C10" s="5">
        <v>6.79</v>
      </c>
      <c r="D10" s="4" t="s">
        <v>1</v>
      </c>
      <c r="E10" s="3"/>
      <c r="F10" s="3"/>
      <c r="G10" s="3"/>
      <c r="H10" s="3"/>
      <c r="I10" s="3"/>
      <c r="J10" s="3"/>
      <c r="K10" s="4">
        <f t="shared" si="0"/>
        <v>8.4126214701482915</v>
      </c>
      <c r="L10" s="6" t="str">
        <f t="shared" si="1"/>
        <v>White Pine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4">
        <v>9</v>
      </c>
      <c r="B11" s="5">
        <v>0.62</v>
      </c>
      <c r="C11" s="5">
        <v>10.66</v>
      </c>
      <c r="D11" s="4" t="s">
        <v>1</v>
      </c>
      <c r="E11" s="3"/>
      <c r="F11" s="3"/>
      <c r="G11" s="3"/>
      <c r="H11" s="3"/>
      <c r="I11" s="3"/>
      <c r="J11" s="3"/>
      <c r="K11" s="4">
        <f t="shared" si="0"/>
        <v>4.5593859235647063</v>
      </c>
      <c r="L11" s="6" t="str">
        <f t="shared" si="1"/>
        <v>White Pine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4">
        <v>10</v>
      </c>
      <c r="B12" s="5">
        <v>0.43</v>
      </c>
      <c r="C12" s="5">
        <v>10.5</v>
      </c>
      <c r="D12" s="4" t="s">
        <v>1</v>
      </c>
      <c r="E12" s="3"/>
      <c r="F12" s="3"/>
      <c r="G12" s="3"/>
      <c r="H12" s="3"/>
      <c r="I12" s="3"/>
      <c r="J12" s="3"/>
      <c r="K12" s="4">
        <f t="shared" si="0"/>
        <v>4.7056242943949522</v>
      </c>
      <c r="L12" s="6" t="str">
        <f t="shared" si="1"/>
        <v>Douglas Fir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4">
        <v>11</v>
      </c>
      <c r="B13" s="5">
        <v>0.15</v>
      </c>
      <c r="C13" s="5">
        <v>2.67</v>
      </c>
      <c r="D13" s="4" t="s">
        <v>1</v>
      </c>
      <c r="E13" s="3"/>
      <c r="F13" s="3"/>
      <c r="G13" s="3"/>
      <c r="H13" s="3"/>
      <c r="I13" s="3"/>
      <c r="J13" s="3"/>
      <c r="K13" s="4">
        <f t="shared" si="0"/>
        <v>12.530099760177489</v>
      </c>
      <c r="L13" s="6" t="str">
        <f t="shared" si="1"/>
        <v>Douglas Fir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4">
        <v>12</v>
      </c>
      <c r="B14" s="5">
        <v>0.19</v>
      </c>
      <c r="C14" s="5">
        <v>20.34</v>
      </c>
      <c r="D14" s="4" t="s">
        <v>2</v>
      </c>
      <c r="E14" s="3"/>
      <c r="F14" s="3"/>
      <c r="G14" s="3"/>
      <c r="H14" s="3"/>
      <c r="I14" s="3"/>
      <c r="J14" s="3"/>
      <c r="K14" s="4">
        <f t="shared" si="0"/>
        <v>5.1400097276172545</v>
      </c>
      <c r="L14" s="6" t="str">
        <f t="shared" si="1"/>
        <v>Douglas Fir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4">
        <v>13</v>
      </c>
      <c r="B15" s="5">
        <v>0.17</v>
      </c>
      <c r="C15" s="5">
        <v>19.72</v>
      </c>
      <c r="D15" s="4" t="s">
        <v>2</v>
      </c>
      <c r="E15" s="3"/>
      <c r="F15" s="3"/>
      <c r="G15" s="3"/>
      <c r="H15" s="3"/>
      <c r="I15" s="3"/>
      <c r="J15" s="3"/>
      <c r="K15" s="4">
        <f t="shared" si="0"/>
        <v>4.5200995564257207</v>
      </c>
      <c r="L15" s="6" t="str">
        <f t="shared" si="1"/>
        <v>White Pine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4">
        <v>14</v>
      </c>
      <c r="B16" s="5">
        <v>0.17</v>
      </c>
      <c r="C16" s="5">
        <v>19.8</v>
      </c>
      <c r="D16" s="4" t="s">
        <v>2</v>
      </c>
      <c r="E16" s="3"/>
      <c r="F16" s="3"/>
      <c r="G16" s="3"/>
      <c r="H16" s="3"/>
      <c r="I16" s="3"/>
      <c r="J16" s="3"/>
      <c r="K16" s="4">
        <f t="shared" si="0"/>
        <v>4.6000978250467695</v>
      </c>
      <c r="L16" s="6" t="str">
        <f t="shared" si="1"/>
        <v>Douglas Fir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4">
        <v>15</v>
      </c>
      <c r="B17" s="5">
        <v>0.22</v>
      </c>
      <c r="C17" s="5">
        <v>23.7</v>
      </c>
      <c r="D17" s="4" t="s">
        <v>2</v>
      </c>
      <c r="E17" s="3"/>
      <c r="F17" s="3"/>
      <c r="G17" s="3"/>
      <c r="H17" s="3"/>
      <c r="I17" s="3"/>
      <c r="J17" s="3"/>
      <c r="K17" s="4">
        <f t="shared" si="0"/>
        <v>8.5000235293791988</v>
      </c>
      <c r="L17" s="6" t="str">
        <f t="shared" si="1"/>
        <v>Douglas Fir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4">
        <v>16</v>
      </c>
      <c r="B18" s="5">
        <v>0.45</v>
      </c>
      <c r="C18" s="5">
        <v>32.51</v>
      </c>
      <c r="D18" s="4" t="s">
        <v>2</v>
      </c>
      <c r="E18" s="3"/>
      <c r="F18" s="3"/>
      <c r="G18" s="3"/>
      <c r="H18" s="3"/>
      <c r="I18" s="3"/>
      <c r="J18" s="3"/>
      <c r="K18" s="4">
        <f t="shared" si="0"/>
        <v>17.311805220715716</v>
      </c>
      <c r="L18" s="6" t="str">
        <f t="shared" si="1"/>
        <v>White Pine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4">
        <v>17</v>
      </c>
      <c r="B19" s="5">
        <v>0.39</v>
      </c>
      <c r="C19" s="5">
        <v>26.23</v>
      </c>
      <c r="D19" s="4" t="s">
        <v>2</v>
      </c>
      <c r="E19" s="3"/>
      <c r="F19" s="3"/>
      <c r="G19" s="3"/>
      <c r="H19" s="3"/>
      <c r="I19" s="3"/>
      <c r="J19" s="3"/>
      <c r="K19" s="4">
        <f t="shared" si="0"/>
        <v>11.031636324680035</v>
      </c>
      <c r="L19" s="6" t="str">
        <f t="shared" si="1"/>
        <v>White Pine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4">
        <v>18</v>
      </c>
      <c r="B20" s="5">
        <v>0.42</v>
      </c>
      <c r="C20" s="5">
        <v>32.51</v>
      </c>
      <c r="D20" s="4" t="s">
        <v>2</v>
      </c>
      <c r="E20" s="3"/>
      <c r="F20" s="3"/>
      <c r="G20" s="3"/>
      <c r="H20" s="3"/>
      <c r="I20" s="3"/>
      <c r="J20" s="3"/>
      <c r="K20" s="4">
        <f t="shared" si="0"/>
        <v>17.311397979366077</v>
      </c>
      <c r="L20" s="6" t="str">
        <f t="shared" si="1"/>
        <v>Douglas Fir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5">
      <c r="A21" s="4">
        <v>19</v>
      </c>
      <c r="B21" s="5">
        <v>0.38</v>
      </c>
      <c r="C21" s="5">
        <v>29.18</v>
      </c>
      <c r="D21" s="4" t="s">
        <v>2</v>
      </c>
      <c r="E21" s="3"/>
      <c r="F21" s="3"/>
      <c r="G21" s="3"/>
      <c r="H21" s="3"/>
      <c r="I21" s="3"/>
      <c r="J21" s="3"/>
      <c r="K21" s="4">
        <f t="shared" si="0"/>
        <v>13.98115875026101</v>
      </c>
      <c r="L21" s="6" t="str">
        <f t="shared" si="1"/>
        <v>White Pine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5">
      <c r="A22" s="4">
        <v>20</v>
      </c>
      <c r="B22" s="5">
        <v>0.3</v>
      </c>
      <c r="C22" s="5">
        <v>26.1</v>
      </c>
      <c r="D22" s="4" t="s">
        <v>2</v>
      </c>
      <c r="E22" s="3"/>
      <c r="F22" s="3"/>
      <c r="G22" s="3"/>
      <c r="H22" s="3"/>
      <c r="I22" s="3"/>
      <c r="J22" s="3"/>
      <c r="K22" s="4">
        <f t="shared" si="0"/>
        <v>10.900458705944445</v>
      </c>
      <c r="L22" s="6" t="str">
        <f t="shared" si="1"/>
        <v>White Pine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5">
      <c r="A23" s="4">
        <v>21</v>
      </c>
      <c r="B23" s="5">
        <v>0.18</v>
      </c>
      <c r="C23" s="5">
        <v>21.51</v>
      </c>
      <c r="D23" s="4" t="s">
        <v>2</v>
      </c>
      <c r="E23" s="3"/>
      <c r="F23" s="3"/>
      <c r="G23" s="3"/>
      <c r="H23" s="3"/>
      <c r="I23" s="3"/>
      <c r="J23" s="3"/>
      <c r="K23" s="4">
        <f t="shared" si="0"/>
        <v>6.3100316956414746</v>
      </c>
      <c r="L23" s="6" t="str">
        <f t="shared" si="1"/>
        <v>White Pine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tabSelected="1" topLeftCell="C1" workbookViewId="0">
      <selection activeCell="J2" sqref="J2"/>
    </sheetView>
  </sheetViews>
  <sheetFormatPr defaultColWidth="14.42578125" defaultRowHeight="15" customHeight="1" x14ac:dyDescent="0.25"/>
  <cols>
    <col min="1" max="1" width="8.7109375" customWidth="1"/>
    <col min="2" max="2" width="14" customWidth="1"/>
    <col min="3" max="3" width="12.7109375" customWidth="1"/>
    <col min="4" max="4" width="14" customWidth="1"/>
    <col min="5" max="5" width="14.7109375" customWidth="1"/>
    <col min="6" max="6" width="16" customWidth="1"/>
    <col min="7" max="7" width="11.28515625" customWidth="1"/>
    <col min="8" max="8" width="13.85546875" customWidth="1"/>
    <col min="9" max="9" width="15.7109375" customWidth="1"/>
    <col min="10" max="10" width="15.42578125" customWidth="1"/>
    <col min="11" max="11" width="14.42578125" customWidth="1"/>
    <col min="12" max="12" width="12.85546875" customWidth="1"/>
    <col min="13" max="13" width="19.85546875" customWidth="1"/>
    <col min="14" max="26" width="8.7109375" customWidth="1"/>
  </cols>
  <sheetData>
    <row r="1" spans="1:13" ht="14.25" customHeight="1" x14ac:dyDescent="0.25">
      <c r="A1" s="4" t="s">
        <v>7</v>
      </c>
      <c r="B1" s="4" t="s">
        <v>8</v>
      </c>
      <c r="C1" s="4" t="s">
        <v>9</v>
      </c>
      <c r="D1" s="4" t="s">
        <v>13</v>
      </c>
      <c r="E1" s="4" t="s">
        <v>14</v>
      </c>
      <c r="F1" s="4" t="s">
        <v>15</v>
      </c>
      <c r="G1" s="7" t="s">
        <v>16</v>
      </c>
      <c r="H1" s="7" t="s">
        <v>17</v>
      </c>
      <c r="I1" s="7" t="s">
        <v>18</v>
      </c>
      <c r="J1" s="7" t="s">
        <v>19</v>
      </c>
      <c r="K1" s="8" t="s">
        <v>20</v>
      </c>
      <c r="L1" s="8" t="s">
        <v>21</v>
      </c>
      <c r="M1" s="8" t="s">
        <v>22</v>
      </c>
    </row>
    <row r="2" spans="1:13" ht="14.25" customHeight="1" x14ac:dyDescent="0.25">
      <c r="A2" s="4">
        <v>1</v>
      </c>
      <c r="B2" s="5">
        <v>0.3</v>
      </c>
      <c r="C2" s="5">
        <v>7.21</v>
      </c>
      <c r="D2" s="4" t="s">
        <v>1</v>
      </c>
      <c r="E2" s="4" t="s">
        <v>2</v>
      </c>
      <c r="F2" s="4" t="str">
        <f t="shared" ref="F2:F22" si="0">IF(D2=E2, "✓", "✗")</f>
        <v>✗</v>
      </c>
      <c r="G2" s="9" t="str">
        <f t="shared" ref="G2:G22" si="1">IF(AND(B2&lt;=0.3,C2&lt;=16),"R1",IF(AND(B2&gt;=0.4,C2&gt;=20),"R2",IF(AND(B2&lt;=0.2,C2&gt;=15),"R3",IF(AND(B2&gt;=0.45,C2&lt;=10),"R4","Tidak Ada"))))</f>
        <v>R1</v>
      </c>
      <c r="H2" s="10" t="str">
        <f t="shared" ref="H2:H22" si="2">IF(G2="R1","Douglas Fir",IF(G2="R2","White Pine",IF(G2="R3","Douglas Fir",IF(G2="R4","Douglas Fir","Tidak Ada"))))</f>
        <v>Douglas Fir</v>
      </c>
      <c r="I2" s="10" t="str">
        <f t="shared" ref="I2:I22" si="3">IF(D2=H2, "✓", "✗")</f>
        <v>✓</v>
      </c>
      <c r="J2" s="10" t="str">
        <f t="shared" ref="J2:J22" si="4">IF(AND(F2="✓",I2="✓"),"Keduanya Benar",IF(AND(F2="✓",I2="✗"),"KNN Saja",IF(AND(F2="✗",I2="✓"),"CF Saja","Keduanya Salah")))</f>
        <v>CF Saja</v>
      </c>
      <c r="K2" s="11">
        <f t="shared" ref="K2:K22" si="5">COUNTIF(F2:F22,"✓")/COUNTA(F2:F22)</f>
        <v>0.90476190476190477</v>
      </c>
      <c r="L2" s="11">
        <f t="shared" ref="L2:L22" si="6">COUNTIF(I2:I22,"✓")/COUNTA(I2:I22)</f>
        <v>0.33333333333333331</v>
      </c>
      <c r="M2" s="11">
        <f t="shared" ref="M2:M22" si="7">COUNTIF(J2:J22,"Keduanya Benar")/COUNTA(J2:J22)</f>
        <v>0.2857142857142857</v>
      </c>
    </row>
    <row r="3" spans="1:13" ht="14.25" customHeight="1" x14ac:dyDescent="0.25">
      <c r="A3" s="4">
        <v>2</v>
      </c>
      <c r="B3" s="5">
        <v>0.18</v>
      </c>
      <c r="C3" s="5">
        <v>5.12</v>
      </c>
      <c r="D3" s="4" t="s">
        <v>1</v>
      </c>
      <c r="E3" s="4" t="s">
        <v>1</v>
      </c>
      <c r="F3" s="4" t="str">
        <f t="shared" si="0"/>
        <v>✓</v>
      </c>
      <c r="G3" s="9" t="str">
        <f t="shared" si="1"/>
        <v>R1</v>
      </c>
      <c r="H3" s="10" t="str">
        <f t="shared" si="2"/>
        <v>Douglas Fir</v>
      </c>
      <c r="I3" s="10" t="str">
        <f t="shared" si="3"/>
        <v>✓</v>
      </c>
      <c r="J3" s="10" t="str">
        <f t="shared" si="4"/>
        <v>Keduanya Benar</v>
      </c>
      <c r="K3" s="11">
        <f t="shared" si="5"/>
        <v>0.95</v>
      </c>
      <c r="L3" s="11">
        <f t="shared" si="6"/>
        <v>0.3</v>
      </c>
      <c r="M3" s="11">
        <f t="shared" si="7"/>
        <v>0.3</v>
      </c>
    </row>
    <row r="4" spans="1:13" ht="14.25" customHeight="1" x14ac:dyDescent="0.25">
      <c r="A4" s="4">
        <v>3</v>
      </c>
      <c r="B4" s="5">
        <v>0.46</v>
      </c>
      <c r="C4" s="5">
        <v>8.83</v>
      </c>
      <c r="D4" s="4" t="s">
        <v>1</v>
      </c>
      <c r="E4" s="4" t="s">
        <v>1</v>
      </c>
      <c r="F4" s="4" t="str">
        <f t="shared" si="0"/>
        <v>✓</v>
      </c>
      <c r="G4" s="9" t="str">
        <f t="shared" si="1"/>
        <v>R4</v>
      </c>
      <c r="H4" s="10" t="str">
        <f t="shared" si="2"/>
        <v>Douglas Fir</v>
      </c>
      <c r="I4" s="10" t="str">
        <f t="shared" si="3"/>
        <v>✓</v>
      </c>
      <c r="J4" s="10" t="str">
        <f t="shared" si="4"/>
        <v>Keduanya Benar</v>
      </c>
      <c r="K4" s="11">
        <f t="shared" si="5"/>
        <v>0.94736842105263153</v>
      </c>
      <c r="L4" s="11">
        <f t="shared" si="6"/>
        <v>0.26315789473684209</v>
      </c>
      <c r="M4" s="11">
        <f t="shared" si="7"/>
        <v>0.26315789473684209</v>
      </c>
    </row>
    <row r="5" spans="1:13" ht="14.25" customHeight="1" x14ac:dyDescent="0.25">
      <c r="A5" s="4">
        <v>4</v>
      </c>
      <c r="B5" s="5">
        <v>0.63</v>
      </c>
      <c r="C5" s="5">
        <v>12.08</v>
      </c>
      <c r="D5" s="4" t="s">
        <v>1</v>
      </c>
      <c r="E5" s="4" t="s">
        <v>1</v>
      </c>
      <c r="F5" s="4" t="str">
        <f t="shared" si="0"/>
        <v>✓</v>
      </c>
      <c r="G5" s="9" t="str">
        <f t="shared" si="1"/>
        <v>Tidak Ada</v>
      </c>
      <c r="H5" s="10" t="str">
        <f t="shared" si="2"/>
        <v>Tidak Ada</v>
      </c>
      <c r="I5" s="10" t="str">
        <f t="shared" si="3"/>
        <v>✗</v>
      </c>
      <c r="J5" s="10" t="str">
        <f t="shared" si="4"/>
        <v>KNN Saja</v>
      </c>
      <c r="K5" s="11">
        <f t="shared" si="5"/>
        <v>0.94444444444444442</v>
      </c>
      <c r="L5" s="11">
        <f t="shared" si="6"/>
        <v>0.22222222222222221</v>
      </c>
      <c r="M5" s="11">
        <f t="shared" si="7"/>
        <v>0.22222222222222221</v>
      </c>
    </row>
    <row r="6" spans="1:13" ht="14.25" customHeight="1" x14ac:dyDescent="0.25">
      <c r="A6" s="4">
        <v>5</v>
      </c>
      <c r="B6" s="5">
        <v>0.23</v>
      </c>
      <c r="C6" s="5">
        <v>5.81</v>
      </c>
      <c r="D6" s="4" t="s">
        <v>1</v>
      </c>
      <c r="E6" s="4" t="s">
        <v>1</v>
      </c>
      <c r="F6" s="4" t="str">
        <f t="shared" si="0"/>
        <v>✓</v>
      </c>
      <c r="G6" s="9" t="str">
        <f t="shared" si="1"/>
        <v>R1</v>
      </c>
      <c r="H6" s="10" t="str">
        <f t="shared" si="2"/>
        <v>Douglas Fir</v>
      </c>
      <c r="I6" s="10" t="str">
        <f t="shared" si="3"/>
        <v>✓</v>
      </c>
      <c r="J6" s="10" t="str">
        <f t="shared" si="4"/>
        <v>Keduanya Benar</v>
      </c>
      <c r="K6" s="11">
        <f t="shared" si="5"/>
        <v>0.94117647058823528</v>
      </c>
      <c r="L6" s="11">
        <f t="shared" si="6"/>
        <v>0.23529411764705882</v>
      </c>
      <c r="M6" s="11">
        <f t="shared" si="7"/>
        <v>0.23529411764705882</v>
      </c>
    </row>
    <row r="7" spans="1:13" ht="14.25" customHeight="1" x14ac:dyDescent="0.25">
      <c r="A7" s="4">
        <v>6</v>
      </c>
      <c r="B7" s="5">
        <v>0.56000000000000005</v>
      </c>
      <c r="C7" s="5">
        <v>13.5</v>
      </c>
      <c r="D7" s="4" t="s">
        <v>1</v>
      </c>
      <c r="E7" s="4" t="s">
        <v>1</v>
      </c>
      <c r="F7" s="4" t="str">
        <f t="shared" si="0"/>
        <v>✓</v>
      </c>
      <c r="G7" s="9" t="str">
        <f t="shared" si="1"/>
        <v>Tidak Ada</v>
      </c>
      <c r="H7" s="10" t="str">
        <f t="shared" si="2"/>
        <v>Tidak Ada</v>
      </c>
      <c r="I7" s="10" t="str">
        <f t="shared" si="3"/>
        <v>✗</v>
      </c>
      <c r="J7" s="10" t="str">
        <f t="shared" si="4"/>
        <v>KNN Saja</v>
      </c>
      <c r="K7" s="11">
        <f t="shared" si="5"/>
        <v>0.9375</v>
      </c>
      <c r="L7" s="11">
        <f t="shared" si="6"/>
        <v>0.1875</v>
      </c>
      <c r="M7" s="11">
        <f t="shared" si="7"/>
        <v>0.1875</v>
      </c>
    </row>
    <row r="8" spans="1:13" ht="14.25" customHeight="1" x14ac:dyDescent="0.25">
      <c r="A8" s="4">
        <v>7</v>
      </c>
      <c r="B8" s="5">
        <v>0.39</v>
      </c>
      <c r="C8" s="5">
        <v>10.9</v>
      </c>
      <c r="D8" s="4" t="s">
        <v>1</v>
      </c>
      <c r="E8" s="4" t="s">
        <v>1</v>
      </c>
      <c r="F8" s="4" t="str">
        <f t="shared" si="0"/>
        <v>✓</v>
      </c>
      <c r="G8" s="9" t="str">
        <f t="shared" si="1"/>
        <v>Tidak Ada</v>
      </c>
      <c r="H8" s="10" t="str">
        <f t="shared" si="2"/>
        <v>Tidak Ada</v>
      </c>
      <c r="I8" s="10" t="str">
        <f t="shared" si="3"/>
        <v>✗</v>
      </c>
      <c r="J8" s="10" t="str">
        <f t="shared" si="4"/>
        <v>KNN Saja</v>
      </c>
      <c r="K8" s="11">
        <f t="shared" si="5"/>
        <v>0.93333333333333335</v>
      </c>
      <c r="L8" s="11">
        <f t="shared" si="6"/>
        <v>0.2</v>
      </c>
      <c r="M8" s="11">
        <f t="shared" si="7"/>
        <v>0.2</v>
      </c>
    </row>
    <row r="9" spans="1:13" ht="14.25" customHeight="1" x14ac:dyDescent="0.25">
      <c r="A9" s="4">
        <v>8</v>
      </c>
      <c r="B9" s="5">
        <v>0.41</v>
      </c>
      <c r="C9" s="5">
        <v>6.79</v>
      </c>
      <c r="D9" s="4" t="s">
        <v>1</v>
      </c>
      <c r="E9" s="4" t="s">
        <v>1</v>
      </c>
      <c r="F9" s="4" t="str">
        <f t="shared" si="0"/>
        <v>✓</v>
      </c>
      <c r="G9" s="9" t="str">
        <f t="shared" si="1"/>
        <v>Tidak Ada</v>
      </c>
      <c r="H9" s="10" t="str">
        <f t="shared" si="2"/>
        <v>Tidak Ada</v>
      </c>
      <c r="I9" s="10" t="str">
        <f t="shared" si="3"/>
        <v>✗</v>
      </c>
      <c r="J9" s="10" t="str">
        <f t="shared" si="4"/>
        <v>KNN Saja</v>
      </c>
      <c r="K9" s="11">
        <f t="shared" si="5"/>
        <v>0.9285714285714286</v>
      </c>
      <c r="L9" s="11">
        <f t="shared" si="6"/>
        <v>0.21428571428571427</v>
      </c>
      <c r="M9" s="11">
        <f t="shared" si="7"/>
        <v>0.21428571428571427</v>
      </c>
    </row>
    <row r="10" spans="1:13" ht="14.25" customHeight="1" x14ac:dyDescent="0.25">
      <c r="A10" s="4">
        <v>9</v>
      </c>
      <c r="B10" s="5">
        <v>0.62</v>
      </c>
      <c r="C10" s="5">
        <v>10.66</v>
      </c>
      <c r="D10" s="4" t="s">
        <v>1</v>
      </c>
      <c r="E10" s="4" t="s">
        <v>1</v>
      </c>
      <c r="F10" s="4" t="str">
        <f t="shared" si="0"/>
        <v>✓</v>
      </c>
      <c r="G10" s="9" t="str">
        <f t="shared" si="1"/>
        <v>Tidak Ada</v>
      </c>
      <c r="H10" s="10" t="str">
        <f t="shared" si="2"/>
        <v>Tidak Ada</v>
      </c>
      <c r="I10" s="10" t="str">
        <f t="shared" si="3"/>
        <v>✗</v>
      </c>
      <c r="J10" s="10" t="str">
        <f t="shared" si="4"/>
        <v>KNN Saja</v>
      </c>
      <c r="K10" s="11">
        <f t="shared" si="5"/>
        <v>0.92307692307692313</v>
      </c>
      <c r="L10" s="11">
        <f t="shared" si="6"/>
        <v>0.23076923076923078</v>
      </c>
      <c r="M10" s="11">
        <f t="shared" si="7"/>
        <v>0.23076923076923078</v>
      </c>
    </row>
    <row r="11" spans="1:13" ht="14.25" customHeight="1" x14ac:dyDescent="0.25">
      <c r="A11" s="4">
        <v>10</v>
      </c>
      <c r="B11" s="5">
        <v>0.43</v>
      </c>
      <c r="C11" s="5">
        <v>10.5</v>
      </c>
      <c r="D11" s="4" t="s">
        <v>1</v>
      </c>
      <c r="E11" s="4" t="s">
        <v>1</v>
      </c>
      <c r="F11" s="4" t="str">
        <f t="shared" si="0"/>
        <v>✓</v>
      </c>
      <c r="G11" s="9" t="str">
        <f t="shared" si="1"/>
        <v>Tidak Ada</v>
      </c>
      <c r="H11" s="10" t="str">
        <f t="shared" si="2"/>
        <v>Tidak Ada</v>
      </c>
      <c r="I11" s="10" t="str">
        <f t="shared" si="3"/>
        <v>✗</v>
      </c>
      <c r="J11" s="10" t="str">
        <f t="shared" si="4"/>
        <v>KNN Saja</v>
      </c>
      <c r="K11" s="11">
        <f t="shared" si="5"/>
        <v>0.91666666666666663</v>
      </c>
      <c r="L11" s="11">
        <f t="shared" si="6"/>
        <v>0.25</v>
      </c>
      <c r="M11" s="11">
        <f t="shared" si="7"/>
        <v>0.25</v>
      </c>
    </row>
    <row r="12" spans="1:13" ht="14.25" customHeight="1" x14ac:dyDescent="0.25">
      <c r="A12" s="4">
        <v>11</v>
      </c>
      <c r="B12" s="5">
        <v>0.15</v>
      </c>
      <c r="C12" s="5">
        <v>2.67</v>
      </c>
      <c r="D12" s="4" t="s">
        <v>1</v>
      </c>
      <c r="E12" s="4" t="s">
        <v>1</v>
      </c>
      <c r="F12" s="4" t="str">
        <f t="shared" si="0"/>
        <v>✓</v>
      </c>
      <c r="G12" s="9" t="str">
        <f t="shared" si="1"/>
        <v>R1</v>
      </c>
      <c r="H12" s="10" t="str">
        <f t="shared" si="2"/>
        <v>Douglas Fir</v>
      </c>
      <c r="I12" s="10" t="str">
        <f t="shared" si="3"/>
        <v>✓</v>
      </c>
      <c r="J12" s="10" t="str">
        <f t="shared" si="4"/>
        <v>Keduanya Benar</v>
      </c>
      <c r="K12" s="11">
        <f t="shared" si="5"/>
        <v>0.90909090909090906</v>
      </c>
      <c r="L12" s="11">
        <f t="shared" si="6"/>
        <v>0.27272727272727271</v>
      </c>
      <c r="M12" s="11">
        <f t="shared" si="7"/>
        <v>0.27272727272727271</v>
      </c>
    </row>
    <row r="13" spans="1:13" ht="14.25" customHeight="1" x14ac:dyDescent="0.25">
      <c r="A13" s="4">
        <v>12</v>
      </c>
      <c r="B13" s="5">
        <v>0.19</v>
      </c>
      <c r="C13" s="5">
        <v>20.34</v>
      </c>
      <c r="D13" s="4" t="s">
        <v>2</v>
      </c>
      <c r="E13" s="4" t="s">
        <v>1</v>
      </c>
      <c r="F13" s="4" t="str">
        <f t="shared" si="0"/>
        <v>✗</v>
      </c>
      <c r="G13" s="9" t="str">
        <f t="shared" si="1"/>
        <v>R3</v>
      </c>
      <c r="H13" s="10" t="str">
        <f t="shared" si="2"/>
        <v>Douglas Fir</v>
      </c>
      <c r="I13" s="10" t="str">
        <f t="shared" si="3"/>
        <v>✗</v>
      </c>
      <c r="J13" s="10" t="str">
        <f t="shared" si="4"/>
        <v>Keduanya Salah</v>
      </c>
      <c r="K13" s="11">
        <f t="shared" si="5"/>
        <v>0.9</v>
      </c>
      <c r="L13" s="11">
        <f t="shared" si="6"/>
        <v>0.2</v>
      </c>
      <c r="M13" s="11">
        <f t="shared" si="7"/>
        <v>0.2</v>
      </c>
    </row>
    <row r="14" spans="1:13" ht="14.25" customHeight="1" x14ac:dyDescent="0.25">
      <c r="A14" s="4">
        <v>13</v>
      </c>
      <c r="B14" s="5">
        <v>0.17</v>
      </c>
      <c r="C14" s="5">
        <v>19.72</v>
      </c>
      <c r="D14" s="4" t="s">
        <v>2</v>
      </c>
      <c r="E14" s="4" t="s">
        <v>2</v>
      </c>
      <c r="F14" s="4" t="str">
        <f t="shared" si="0"/>
        <v>✓</v>
      </c>
      <c r="G14" s="9" t="str">
        <f t="shared" si="1"/>
        <v>R3</v>
      </c>
      <c r="H14" s="10" t="str">
        <f t="shared" si="2"/>
        <v>Douglas Fir</v>
      </c>
      <c r="I14" s="10" t="str">
        <f t="shared" si="3"/>
        <v>✗</v>
      </c>
      <c r="J14" s="10" t="str">
        <f t="shared" si="4"/>
        <v>KNN Saja</v>
      </c>
      <c r="K14" s="11">
        <f t="shared" si="5"/>
        <v>1</v>
      </c>
      <c r="L14" s="11">
        <f t="shared" si="6"/>
        <v>0.22222222222222221</v>
      </c>
      <c r="M14" s="11">
        <f t="shared" si="7"/>
        <v>0.22222222222222221</v>
      </c>
    </row>
    <row r="15" spans="1:13" ht="14.25" customHeight="1" x14ac:dyDescent="0.25">
      <c r="A15" s="4">
        <v>14</v>
      </c>
      <c r="B15" s="5">
        <v>0.17</v>
      </c>
      <c r="C15" s="5">
        <v>19.8</v>
      </c>
      <c r="D15" s="4" t="s">
        <v>2</v>
      </c>
      <c r="E15" s="4" t="s">
        <v>2</v>
      </c>
      <c r="F15" s="4" t="str">
        <f t="shared" si="0"/>
        <v>✓</v>
      </c>
      <c r="G15" s="9" t="str">
        <f t="shared" si="1"/>
        <v>R3</v>
      </c>
      <c r="H15" s="10" t="str">
        <f t="shared" si="2"/>
        <v>Douglas Fir</v>
      </c>
      <c r="I15" s="10" t="str">
        <f t="shared" si="3"/>
        <v>✗</v>
      </c>
      <c r="J15" s="10" t="str">
        <f t="shared" si="4"/>
        <v>KNN Saja</v>
      </c>
      <c r="K15" s="11">
        <f t="shared" si="5"/>
        <v>1</v>
      </c>
      <c r="L15" s="11">
        <f t="shared" si="6"/>
        <v>0.25</v>
      </c>
      <c r="M15" s="11">
        <f t="shared" si="7"/>
        <v>0.25</v>
      </c>
    </row>
    <row r="16" spans="1:13" ht="14.25" customHeight="1" x14ac:dyDescent="0.25">
      <c r="A16" s="4">
        <v>15</v>
      </c>
      <c r="B16" s="5">
        <v>0.22</v>
      </c>
      <c r="C16" s="5">
        <v>23.7</v>
      </c>
      <c r="D16" s="4" t="s">
        <v>2</v>
      </c>
      <c r="E16" s="4" t="s">
        <v>2</v>
      </c>
      <c r="F16" s="4" t="str">
        <f t="shared" si="0"/>
        <v>✓</v>
      </c>
      <c r="G16" s="9" t="str">
        <f t="shared" si="1"/>
        <v>Tidak Ada</v>
      </c>
      <c r="H16" s="10" t="str">
        <f t="shared" si="2"/>
        <v>Tidak Ada</v>
      </c>
      <c r="I16" s="10" t="str">
        <f t="shared" si="3"/>
        <v>✗</v>
      </c>
      <c r="J16" s="10" t="str">
        <f t="shared" si="4"/>
        <v>KNN Saja</v>
      </c>
      <c r="K16" s="11">
        <f t="shared" si="5"/>
        <v>1</v>
      </c>
      <c r="L16" s="11">
        <f t="shared" si="6"/>
        <v>0.2857142857142857</v>
      </c>
      <c r="M16" s="11">
        <f t="shared" si="7"/>
        <v>0.2857142857142857</v>
      </c>
    </row>
    <row r="17" spans="1:13" ht="14.25" customHeight="1" x14ac:dyDescent="0.25">
      <c r="A17" s="4">
        <v>16</v>
      </c>
      <c r="B17" s="5">
        <v>0.45</v>
      </c>
      <c r="C17" s="5">
        <v>32.51</v>
      </c>
      <c r="D17" s="4" t="s">
        <v>2</v>
      </c>
      <c r="E17" s="4" t="s">
        <v>2</v>
      </c>
      <c r="F17" s="4" t="str">
        <f t="shared" si="0"/>
        <v>✓</v>
      </c>
      <c r="G17" s="9" t="str">
        <f t="shared" si="1"/>
        <v>R2</v>
      </c>
      <c r="H17" s="10" t="str">
        <f t="shared" si="2"/>
        <v>White Pine</v>
      </c>
      <c r="I17" s="10" t="str">
        <f t="shared" si="3"/>
        <v>✓</v>
      </c>
      <c r="J17" s="10" t="str">
        <f t="shared" si="4"/>
        <v>Keduanya Benar</v>
      </c>
      <c r="K17" s="11">
        <f t="shared" si="5"/>
        <v>1</v>
      </c>
      <c r="L17" s="11">
        <f t="shared" si="6"/>
        <v>0.33333333333333331</v>
      </c>
      <c r="M17" s="11">
        <f t="shared" si="7"/>
        <v>0.33333333333333331</v>
      </c>
    </row>
    <row r="18" spans="1:13" ht="14.25" customHeight="1" x14ac:dyDescent="0.25">
      <c r="A18" s="4">
        <v>17</v>
      </c>
      <c r="B18" s="5">
        <v>0.39</v>
      </c>
      <c r="C18" s="5">
        <v>26.23</v>
      </c>
      <c r="D18" s="4" t="s">
        <v>2</v>
      </c>
      <c r="E18" s="4" t="s">
        <v>2</v>
      </c>
      <c r="F18" s="4" t="str">
        <f t="shared" si="0"/>
        <v>✓</v>
      </c>
      <c r="G18" s="9" t="str">
        <f t="shared" si="1"/>
        <v>Tidak Ada</v>
      </c>
      <c r="H18" s="10" t="str">
        <f t="shared" si="2"/>
        <v>Tidak Ada</v>
      </c>
      <c r="I18" s="10" t="str">
        <f t="shared" si="3"/>
        <v>✗</v>
      </c>
      <c r="J18" s="10" t="str">
        <f t="shared" si="4"/>
        <v>KNN Saja</v>
      </c>
      <c r="K18" s="11">
        <f t="shared" si="5"/>
        <v>1</v>
      </c>
      <c r="L18" s="11">
        <f t="shared" si="6"/>
        <v>0.2</v>
      </c>
      <c r="M18" s="11">
        <f t="shared" si="7"/>
        <v>0.2</v>
      </c>
    </row>
    <row r="19" spans="1:13" ht="14.25" customHeight="1" x14ac:dyDescent="0.25">
      <c r="A19" s="4">
        <v>18</v>
      </c>
      <c r="B19" s="5">
        <v>0.42</v>
      </c>
      <c r="C19" s="5">
        <v>32.51</v>
      </c>
      <c r="D19" s="4" t="s">
        <v>2</v>
      </c>
      <c r="E19" s="4" t="s">
        <v>2</v>
      </c>
      <c r="F19" s="4" t="str">
        <f t="shared" si="0"/>
        <v>✓</v>
      </c>
      <c r="G19" s="9" t="str">
        <f t="shared" si="1"/>
        <v>R2</v>
      </c>
      <c r="H19" s="10" t="str">
        <f t="shared" si="2"/>
        <v>White Pine</v>
      </c>
      <c r="I19" s="10" t="str">
        <f t="shared" si="3"/>
        <v>✓</v>
      </c>
      <c r="J19" s="10" t="str">
        <f t="shared" si="4"/>
        <v>Keduanya Benar</v>
      </c>
      <c r="K19" s="11">
        <f t="shared" si="5"/>
        <v>1</v>
      </c>
      <c r="L19" s="11">
        <f t="shared" si="6"/>
        <v>0.25</v>
      </c>
      <c r="M19" s="11">
        <f t="shared" si="7"/>
        <v>0.25</v>
      </c>
    </row>
    <row r="20" spans="1:13" ht="14.25" customHeight="1" x14ac:dyDescent="0.25">
      <c r="A20" s="4">
        <v>19</v>
      </c>
      <c r="B20" s="5">
        <v>0.38</v>
      </c>
      <c r="C20" s="5">
        <v>29.18</v>
      </c>
      <c r="D20" s="4" t="s">
        <v>2</v>
      </c>
      <c r="E20" s="4" t="s">
        <v>2</v>
      </c>
      <c r="F20" s="4" t="str">
        <f t="shared" si="0"/>
        <v>✓</v>
      </c>
      <c r="G20" s="9" t="str">
        <f t="shared" si="1"/>
        <v>Tidak Ada</v>
      </c>
      <c r="H20" s="10" t="str">
        <f t="shared" si="2"/>
        <v>Tidak Ada</v>
      </c>
      <c r="I20" s="10" t="str">
        <f t="shared" si="3"/>
        <v>✗</v>
      </c>
      <c r="J20" s="10" t="str">
        <f t="shared" si="4"/>
        <v>KNN Saja</v>
      </c>
      <c r="K20" s="11">
        <f t="shared" si="5"/>
        <v>1</v>
      </c>
      <c r="L20" s="11">
        <f t="shared" si="6"/>
        <v>0</v>
      </c>
      <c r="M20" s="11">
        <f t="shared" si="7"/>
        <v>0</v>
      </c>
    </row>
    <row r="21" spans="1:13" ht="14.25" customHeight="1" x14ac:dyDescent="0.25">
      <c r="A21" s="4">
        <v>20</v>
      </c>
      <c r="B21" s="5">
        <v>0.3</v>
      </c>
      <c r="C21" s="5">
        <v>26.1</v>
      </c>
      <c r="D21" s="4" t="s">
        <v>2</v>
      </c>
      <c r="E21" s="4" t="s">
        <v>2</v>
      </c>
      <c r="F21" s="4" t="str">
        <f t="shared" si="0"/>
        <v>✓</v>
      </c>
      <c r="G21" s="9" t="str">
        <f t="shared" si="1"/>
        <v>Tidak Ada</v>
      </c>
      <c r="H21" s="10" t="str">
        <f t="shared" si="2"/>
        <v>Tidak Ada</v>
      </c>
      <c r="I21" s="10" t="str">
        <f t="shared" si="3"/>
        <v>✗</v>
      </c>
      <c r="J21" s="10" t="str">
        <f t="shared" si="4"/>
        <v>KNN Saja</v>
      </c>
      <c r="K21" s="11">
        <f t="shared" si="5"/>
        <v>1</v>
      </c>
      <c r="L21" s="11">
        <f t="shared" si="6"/>
        <v>0</v>
      </c>
      <c r="M21" s="11">
        <f t="shared" si="7"/>
        <v>0</v>
      </c>
    </row>
    <row r="22" spans="1:13" ht="14.25" customHeight="1" x14ac:dyDescent="0.25">
      <c r="A22" s="4">
        <v>21</v>
      </c>
      <c r="B22" s="5">
        <v>0.18</v>
      </c>
      <c r="C22" s="5">
        <v>21.51</v>
      </c>
      <c r="D22" s="4" t="s">
        <v>2</v>
      </c>
      <c r="E22" s="4" t="s">
        <v>2</v>
      </c>
      <c r="F22" s="4" t="str">
        <f t="shared" si="0"/>
        <v>✓</v>
      </c>
      <c r="G22" s="12" t="str">
        <f t="shared" si="1"/>
        <v>R3</v>
      </c>
      <c r="H22" s="13" t="str">
        <f t="shared" si="2"/>
        <v>Douglas Fir</v>
      </c>
      <c r="I22" s="10" t="str">
        <f t="shared" si="3"/>
        <v>✗</v>
      </c>
      <c r="J22" s="13" t="str">
        <f t="shared" si="4"/>
        <v>KNN Saja</v>
      </c>
      <c r="K22" s="11">
        <f t="shared" si="5"/>
        <v>1</v>
      </c>
      <c r="L22" s="11">
        <f t="shared" si="6"/>
        <v>0</v>
      </c>
      <c r="M22" s="11">
        <f t="shared" si="7"/>
        <v>0</v>
      </c>
    </row>
    <row r="23" spans="1:13" ht="14.25" customHeight="1" x14ac:dyDescent="0.25"/>
    <row r="24" spans="1:13" ht="14.25" customHeight="1" x14ac:dyDescent="0.25"/>
    <row r="25" spans="1:13" ht="14.25" customHeight="1" x14ac:dyDescent="0.25"/>
    <row r="26" spans="1:13" ht="14.25" customHeight="1" x14ac:dyDescent="0.25"/>
    <row r="27" spans="1:13" ht="14.25" customHeight="1" x14ac:dyDescent="0.25"/>
    <row r="28" spans="1:13" ht="14.25" customHeight="1" x14ac:dyDescent="0.25"/>
    <row r="29" spans="1:13" ht="14.25" customHeight="1" x14ac:dyDescent="0.25"/>
    <row r="30" spans="1:13" ht="14.25" customHeight="1" x14ac:dyDescent="0.25"/>
    <row r="31" spans="1:13" ht="14.25" customHeight="1" x14ac:dyDescent="0.25"/>
    <row r="32" spans="1:1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Mentah</vt:lpstr>
      <vt:lpstr>Sheet2</vt:lpstr>
      <vt:lpstr>certainty factor dan  machine 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ilham arifin</cp:lastModifiedBy>
  <dcterms:created xsi:type="dcterms:W3CDTF">2025-07-15T04:29:11Z</dcterms:created>
  <dcterms:modified xsi:type="dcterms:W3CDTF">2025-07-15T04:29:11Z</dcterms:modified>
</cp:coreProperties>
</file>