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 Bootcamp\Data Science Boot Camp\"/>
    </mc:Choice>
  </mc:AlternateContent>
  <xr:revisionPtr revIDLastSave="0" documentId="13_ncr:1_{2CEB6A14-60B4-4F06-885E-F6E5933A9BBA}" xr6:coauthVersionLast="38" xr6:coauthVersionMax="38" xr10:uidLastSave="{00000000-0000-0000-0000-000000000000}"/>
  <bookViews>
    <workbookView xWindow="0" yWindow="0" windowWidth="20490" windowHeight="7545" activeTab="5" xr2:uid="{00000000-000D-0000-FFFF-FFFF00000000}"/>
  </bookViews>
  <sheets>
    <sheet name="Sheet2" sheetId="2" r:id="rId1"/>
    <sheet name="Sheet3" sheetId="5" r:id="rId2"/>
    <sheet name="Sheet4" sheetId="6" r:id="rId3"/>
    <sheet name="Sheet5" sheetId="7" r:id="rId4"/>
    <sheet name="Sheet6" sheetId="8" r:id="rId5"/>
    <sheet name="Sheet7" sheetId="9" r:id="rId6"/>
  </sheets>
  <definedNames>
    <definedName name="_xlnm._FilterDatabase" localSheetId="0" hidden="1">Sheet2!$A$1:$R$4115</definedName>
  </definedNames>
  <calcPr calcId="162913"/>
  <pivotCaches>
    <pivotCache cacheId="0" r:id="rId7"/>
    <pivotCache cacheId="1" r:id="rId8"/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6" i="9"/>
  <c r="B5" i="9"/>
  <c r="B4" i="9"/>
  <c r="B3" i="9"/>
  <c r="B2" i="9"/>
  <c r="B8" i="9"/>
  <c r="B7" i="9"/>
  <c r="E2" i="9" l="1"/>
  <c r="F2" i="9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<sst xmlns="http://schemas.openxmlformats.org/spreadsheetml/2006/main" count="33078" uniqueCount="8405">
  <si>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</si>
  <si>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</si>
  <si>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</si>
  <si>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</si>
  <si>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</si>
  <si>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</si>
  <si>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</si>
  <si>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</si>
  <si>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</si>
  <si>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</si>
  <si>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</si>
  <si>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</si>
  <si>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</si>
  <si>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</si>
  <si>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</si>
  <si>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</si>
  <si>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</si>
  <si>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</si>
  <si>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</si>
  <si>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</si>
  <si>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</si>
  <si>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</si>
  <si>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</si>
  <si>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</si>
  <si>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</si>
  <si>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</si>
  <si>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</si>
  <si>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</si>
  <si>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</si>
  <si>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</si>
  <si>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</si>
  <si>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</si>
  <si>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</si>
  <si>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</si>
  <si>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</si>
  <si>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</si>
  <si>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</si>
  <si>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</si>
  <si>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</si>
  <si>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</si>
  <si>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</si>
  <si>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</si>
  <si>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</si>
  <si>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</si>
  <si>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</si>
  <si>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</si>
  <si>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</si>
  <si>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</si>
  <si>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</si>
  <si>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</si>
  <si>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</si>
  <si>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</si>
  <si>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</si>
  <si>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</si>
  <si>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</si>
  <si>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</si>
  <si>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</si>
  <si>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</si>
  <si>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</si>
  <si>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</si>
  <si>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</si>
  <si>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</si>
  <si>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</si>
  <si>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</si>
  <si>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</si>
  <si>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</si>
  <si>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</si>
  <si>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</si>
  <si>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</si>
  <si>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</si>
  <si>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</si>
  <si>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</si>
  <si>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</si>
  <si>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</si>
  <si>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</si>
  <si>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</si>
  <si>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</si>
  <si>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</si>
  <si>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</si>
  <si>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</si>
  <si>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</si>
  <si>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</si>
  <si>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</si>
  <si>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</si>
  <si>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</si>
  <si>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</si>
  <si>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</si>
  <si>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</si>
  <si>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</si>
  <si>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</si>
  <si>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</si>
  <si>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</si>
  <si>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</si>
  <si>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</si>
  <si>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</si>
  <si>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</si>
  <si>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</si>
  <si>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</si>
  <si>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</si>
  <si>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</si>
  <si>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</si>
  <si>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</si>
  <si>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</si>
  <si>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</si>
  <si>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</si>
  <si>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</si>
  <si>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</si>
  <si>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</si>
  <si>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</si>
  <si>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</si>
  <si>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</si>
  <si>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</si>
  <si>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</si>
  <si>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</si>
  <si>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</si>
  <si>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</si>
  <si>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</si>
  <si>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</si>
  <si>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</si>
  <si>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</si>
  <si>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</si>
  <si>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</si>
  <si>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</si>
  <si>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</si>
  <si>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</si>
  <si>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</si>
  <si>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</si>
  <si>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</si>
  <si>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</si>
  <si>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</si>
  <si>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</si>
  <si>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</si>
  <si>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</si>
  <si>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</si>
  <si>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</si>
  <si>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</si>
  <si>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</si>
  <si>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</si>
  <si>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</si>
  <si>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</si>
  <si>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</si>
  <si>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</si>
  <si>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</si>
  <si>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</si>
  <si>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</si>
  <si>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</si>
  <si>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</si>
  <si>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</si>
  <si>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</si>
  <si>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</si>
  <si>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</si>
  <si>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</si>
  <si>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</si>
  <si>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</si>
  <si>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</si>
  <si>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</si>
  <si>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</si>
  <si>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</si>
  <si>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</si>
  <si>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</si>
  <si>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</si>
  <si>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</si>
  <si>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</si>
  <si>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</si>
  <si>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</si>
  <si>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</si>
  <si>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</si>
  <si>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</si>
  <si>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</si>
  <si>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</si>
  <si>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</si>
  <si>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</si>
  <si>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</si>
  <si>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</si>
  <si>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</si>
  <si>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</si>
  <si>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</si>
  <si>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</si>
  <si>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</si>
  <si>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</si>
  <si>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</si>
  <si>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</si>
  <si>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</si>
  <si>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</si>
  <si>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</si>
  <si>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</si>
  <si>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</si>
  <si>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</si>
  <si>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</si>
  <si>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</si>
  <si>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</si>
  <si>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</si>
  <si>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</si>
  <si>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</si>
  <si>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</si>
  <si>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</si>
  <si>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</si>
  <si>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</si>
  <si>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</si>
  <si>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</si>
  <si>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</si>
  <si>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</si>
  <si>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</si>
  <si>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</si>
  <si>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</si>
  <si>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</si>
  <si>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</si>
  <si>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</si>
  <si>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</si>
  <si>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</si>
  <si>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</si>
  <si>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</si>
  <si>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</si>
  <si>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</si>
  <si>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</si>
  <si>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</si>
  <si>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</si>
  <si>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</si>
  <si>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</si>
  <si>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</si>
  <si>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</si>
  <si>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</si>
  <si>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</si>
  <si>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</si>
  <si>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</si>
  <si>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</si>
  <si>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</si>
  <si>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</si>
  <si>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</si>
  <si>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</si>
  <si>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</si>
  <si>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</si>
  <si>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</si>
  <si>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</si>
  <si>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</si>
  <si>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</si>
  <si>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</si>
  <si>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</si>
  <si>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</si>
  <si>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</si>
  <si>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</si>
  <si>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</si>
  <si>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</si>
  <si>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</si>
  <si>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</si>
  <si>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</si>
  <si>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</si>
  <si>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</si>
  <si>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</si>
  <si>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</si>
  <si>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</si>
  <si>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</si>
  <si>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</si>
  <si>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</si>
  <si>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</si>
  <si>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</si>
  <si>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</si>
  <si>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</si>
  <si>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</si>
  <si>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</si>
  <si>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</si>
  <si>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</si>
  <si>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</si>
  <si>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</si>
  <si>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</si>
  <si>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</si>
  <si>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</si>
  <si>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</si>
  <si>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</si>
  <si>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</si>
  <si>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</si>
  <si>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</si>
  <si>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</si>
  <si>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</si>
  <si>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</si>
  <si>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</si>
  <si>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</si>
  <si>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</si>
  <si>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</si>
  <si>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</si>
  <si>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</si>
  <si>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</si>
  <si>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</si>
  <si>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</si>
  <si>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</si>
  <si>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</si>
  <si>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</si>
  <si>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</si>
  <si>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</si>
  <si>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</si>
  <si>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</si>
  <si>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</si>
  <si>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</si>
  <si>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</si>
  <si>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</si>
  <si>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</si>
  <si>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</si>
  <si>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</si>
  <si>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</si>
  <si>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</si>
  <si>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</si>
  <si>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</si>
  <si>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</si>
  <si>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</si>
  <si>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</si>
  <si>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</si>
  <si>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</si>
  <si>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</si>
  <si>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</si>
  <si>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</si>
  <si>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</si>
  <si>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</si>
  <si>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</si>
  <si>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</si>
  <si>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</si>
  <si>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</si>
  <si>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</si>
  <si>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</si>
  <si>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</si>
  <si>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</si>
  <si>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</si>
  <si>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</si>
  <si>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</si>
  <si>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</si>
  <si>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</si>
  <si>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</si>
  <si>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</si>
  <si>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</si>
  <si>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</si>
  <si>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</si>
  <si>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</si>
  <si>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</si>
  <si>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</si>
  <si>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</si>
  <si>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</si>
  <si>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</si>
  <si>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</si>
  <si>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</si>
  <si>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</si>
  <si>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</si>
  <si>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</si>
  <si>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</si>
  <si>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</si>
  <si>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</si>
  <si>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</si>
  <si>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</si>
  <si>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</si>
  <si>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</si>
  <si>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</si>
  <si>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</si>
  <si>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</si>
  <si>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</si>
  <si>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</si>
  <si>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</si>
  <si>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</si>
  <si>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</si>
  <si>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</si>
  <si>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</si>
  <si>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</si>
  <si>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</si>
  <si>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</si>
  <si>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</si>
  <si>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</si>
  <si>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</si>
  <si>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</si>
  <si>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</si>
  <si>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</si>
  <si>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</si>
  <si>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</si>
  <si>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</si>
  <si>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</si>
  <si>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</si>
  <si>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</si>
  <si>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</si>
  <si>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</si>
  <si>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</si>
  <si>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</si>
  <si>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</si>
  <si>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</si>
  <si>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</si>
  <si>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</si>
  <si>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</si>
  <si>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</si>
  <si>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</si>
  <si>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</si>
  <si>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</si>
  <si>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</si>
  <si>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</si>
  <si>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</si>
  <si>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</si>
  <si>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</si>
  <si>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</si>
  <si>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</si>
  <si>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</si>
  <si>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</si>
  <si>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</si>
  <si>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</si>
  <si>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</si>
  <si>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</si>
  <si>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</si>
  <si>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</si>
  <si>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</si>
  <si>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</si>
  <si>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</si>
  <si>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</si>
  <si>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</si>
  <si>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</si>
  <si>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</si>
  <si>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</si>
  <si>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</si>
  <si>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</si>
  <si>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</si>
  <si>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</si>
  <si>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</si>
  <si>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</si>
  <si>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</si>
  <si>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</si>
  <si>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</si>
  <si>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</si>
  <si>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</si>
  <si>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</si>
  <si>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</si>
  <si>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</si>
  <si>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</si>
  <si>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</si>
  <si>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</si>
  <si>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</si>
  <si>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</si>
  <si>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</si>
  <si>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</si>
  <si>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</si>
  <si>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</si>
  <si>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</si>
  <si>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</si>
  <si>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</si>
  <si>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</si>
  <si>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</si>
  <si>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</si>
  <si>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</si>
  <si>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</si>
  <si>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</si>
  <si>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</si>
  <si>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</si>
  <si>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</si>
  <si>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</si>
  <si>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</si>
  <si>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</si>
  <si>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</si>
  <si>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</si>
  <si>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</si>
  <si>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</si>
  <si>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</si>
  <si>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</si>
  <si>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</si>
  <si>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</si>
  <si>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</si>
  <si>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</si>
  <si>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</si>
  <si>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</si>
  <si>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</si>
  <si>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</si>
  <si>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</si>
  <si>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</si>
  <si>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</si>
  <si>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</si>
  <si>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</si>
  <si>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</si>
  <si>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</si>
  <si>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</si>
  <si>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</si>
  <si>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</si>
  <si>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</si>
  <si>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</si>
  <si>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</si>
  <si>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</si>
  <si>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</si>
  <si>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</si>
  <si>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</si>
  <si>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</si>
  <si>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</si>
  <si>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</si>
  <si>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</si>
  <si>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</si>
  <si>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</si>
  <si>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</si>
  <si>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</si>
  <si>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</si>
  <si>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</si>
  <si>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</si>
  <si>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</si>
  <si>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</si>
  <si>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</si>
  <si>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</si>
  <si>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</si>
  <si>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</si>
  <si>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</si>
  <si>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</si>
  <si>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</si>
  <si>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</si>
  <si>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</si>
  <si>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</si>
  <si>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</si>
  <si>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</si>
  <si>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</si>
  <si>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</si>
  <si>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</si>
  <si>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</si>
  <si>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</si>
  <si>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</si>
  <si>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</si>
  <si>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</si>
  <si>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</si>
  <si>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</si>
  <si>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</si>
  <si>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</si>
  <si>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</si>
  <si>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</si>
  <si>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</si>
  <si>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</si>
  <si>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</si>
  <si>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</si>
  <si>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</si>
  <si>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</si>
  <si>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</si>
  <si>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</si>
  <si>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</si>
  <si>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</si>
  <si>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</si>
  <si>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</si>
  <si>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</si>
  <si>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</si>
  <si>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</si>
  <si>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</si>
  <si>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</si>
  <si>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</si>
  <si>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</si>
  <si>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</si>
  <si>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</si>
  <si>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</si>
  <si>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</si>
  <si>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</si>
  <si>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</si>
  <si>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</si>
  <si>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</si>
  <si>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</si>
  <si>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</si>
  <si>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</si>
  <si>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</si>
  <si>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</si>
  <si>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</si>
  <si>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</si>
  <si>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</si>
  <si>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</si>
  <si>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</si>
  <si>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</si>
  <si>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</si>
  <si>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</si>
  <si>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</si>
  <si>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</si>
  <si>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</si>
  <si>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</si>
  <si>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</si>
  <si>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</si>
  <si>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</si>
  <si>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</si>
  <si>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</si>
  <si>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</si>
  <si>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</si>
  <si>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</si>
  <si>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</si>
  <si>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</si>
  <si>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</si>
  <si>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</si>
  <si>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</si>
  <si>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</si>
  <si>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</si>
  <si>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</si>
  <si>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</si>
  <si>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</si>
  <si>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</si>
  <si>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</si>
  <si>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</si>
  <si>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</si>
  <si>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</si>
  <si>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</si>
  <si>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</si>
  <si>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</si>
  <si>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</si>
  <si>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</si>
  <si>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</si>
  <si>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</si>
  <si>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</si>
  <si>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</si>
  <si>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</si>
  <si>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</si>
  <si>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</si>
  <si>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</si>
  <si>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</si>
  <si>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</si>
  <si>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</si>
  <si>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</si>
  <si>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</si>
  <si>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</si>
  <si>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</si>
  <si>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</si>
  <si>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</si>
  <si>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</si>
  <si>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</si>
  <si>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</si>
  <si>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</si>
  <si>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</si>
  <si>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</si>
  <si>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</si>
  <si>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</si>
  <si>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</si>
  <si>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</si>
  <si>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</si>
  <si>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</si>
  <si>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</si>
  <si>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</si>
  <si>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</si>
  <si>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</si>
  <si>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</si>
  <si>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</si>
  <si>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</si>
  <si>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</si>
  <si>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</si>
  <si>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</si>
  <si>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</si>
  <si>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</si>
  <si>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</si>
  <si>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</si>
  <si>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</si>
  <si>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</si>
  <si>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</si>
  <si>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</si>
  <si>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</si>
  <si>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</si>
  <si>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</si>
  <si>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</si>
  <si>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</si>
  <si>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</si>
  <si>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</si>
  <si>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</si>
  <si>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</si>
  <si>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</si>
  <si>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</si>
  <si>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</si>
  <si>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</si>
  <si>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</si>
  <si>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</si>
  <si>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</si>
  <si>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</si>
  <si>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</si>
  <si>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</si>
  <si>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</si>
  <si>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</si>
  <si>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</si>
  <si>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</si>
  <si>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</si>
  <si>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</si>
  <si>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</si>
  <si>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</si>
  <si>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</si>
  <si>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</si>
  <si>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</si>
  <si>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</si>
  <si>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</si>
  <si>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</si>
  <si>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</si>
  <si>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</si>
  <si>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</si>
  <si>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</si>
  <si>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</si>
  <si>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</si>
  <si>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</si>
  <si>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</si>
  <si>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</si>
  <si>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</si>
  <si>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</si>
  <si>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</si>
  <si>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</si>
  <si>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</si>
  <si>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</si>
  <si>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</si>
  <si>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</si>
  <si>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</si>
  <si>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</si>
  <si>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</si>
  <si>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</si>
  <si>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</si>
  <si>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</si>
  <si>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</si>
  <si>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</si>
  <si>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</si>
  <si>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</si>
  <si>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</si>
  <si>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</si>
  <si>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</si>
  <si>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</si>
  <si>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</si>
  <si>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</si>
  <si>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</si>
  <si>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</si>
  <si>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</si>
  <si>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</si>
  <si>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</si>
  <si>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</si>
  <si>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</si>
  <si>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</si>
  <si>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</si>
  <si>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</si>
  <si>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</si>
  <si>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</si>
  <si>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</si>
  <si>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</si>
  <si>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</si>
  <si>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</si>
  <si>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</si>
  <si>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</si>
  <si>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</si>
  <si>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</si>
  <si>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</si>
  <si>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</si>
  <si>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</si>
  <si>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</si>
  <si>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</si>
  <si>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</si>
  <si>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</si>
  <si>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</si>
  <si>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</si>
  <si>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</si>
  <si>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</si>
  <si>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</si>
  <si>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</si>
  <si>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</si>
  <si>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</si>
  <si>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</si>
  <si>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</si>
  <si>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</si>
  <si>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</si>
  <si>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</si>
  <si>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</si>
  <si>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</si>
  <si>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</si>
  <si>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</si>
  <si>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</si>
  <si>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</si>
  <si>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</si>
  <si>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</si>
  <si>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</si>
  <si>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</si>
  <si>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</si>
  <si>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</si>
  <si>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</si>
  <si>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</si>
  <si>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</si>
  <si>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</si>
  <si>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</si>
  <si>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</si>
  <si>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</si>
  <si>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</si>
  <si>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</si>
  <si>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</si>
  <si>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</si>
  <si>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</si>
  <si>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</si>
  <si>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</si>
  <si>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</si>
  <si>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</si>
  <si>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</si>
  <si>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</si>
  <si>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</si>
  <si>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</si>
  <si>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</si>
  <si>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</si>
  <si>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</si>
  <si>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</si>
  <si>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</si>
  <si>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</si>
  <si>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</si>
  <si>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</si>
  <si>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</si>
  <si>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</si>
  <si>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</si>
  <si>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</si>
  <si>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</si>
  <si>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</si>
  <si>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</si>
  <si>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</si>
  <si>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</si>
  <si>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</si>
  <si>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</si>
  <si>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</si>
  <si>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</si>
  <si>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</si>
  <si>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</si>
  <si>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</si>
  <si>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</si>
  <si>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</si>
  <si>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</si>
  <si>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</si>
  <si>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</si>
  <si>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</si>
  <si>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</si>
  <si>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</si>
  <si>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</si>
  <si>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</si>
  <si>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</si>
  <si>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</si>
  <si>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</si>
  <si>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</si>
  <si>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</si>
  <si>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</si>
  <si>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</si>
  <si>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</si>
  <si>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</si>
  <si>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</si>
  <si>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</si>
  <si>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</si>
  <si>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</si>
  <si>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</si>
  <si>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</si>
  <si>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</si>
  <si>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</si>
  <si>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</si>
  <si>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</si>
  <si>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</si>
  <si>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</si>
  <si>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</si>
  <si>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</si>
  <si>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</si>
  <si>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</si>
  <si>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</si>
  <si>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</si>
  <si>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</si>
  <si>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</si>
  <si>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</si>
  <si>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</si>
  <si>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</si>
  <si>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</si>
  <si>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</si>
  <si>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</si>
  <si>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</si>
  <si>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</si>
  <si>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</si>
  <si>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</si>
  <si>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</si>
  <si>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</si>
  <si>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</si>
  <si>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</si>
  <si>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</si>
  <si>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</si>
  <si>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</si>
  <si>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</si>
  <si>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</si>
  <si>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</si>
  <si>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</si>
  <si>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</si>
  <si>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</si>
  <si>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</si>
  <si>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</si>
  <si>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</si>
  <si>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</si>
  <si>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</si>
  <si>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</si>
  <si>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</si>
  <si>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</si>
  <si>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</si>
  <si>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</si>
  <si>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</si>
  <si>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</si>
  <si>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</si>
  <si>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</si>
  <si>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</si>
  <si>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</si>
  <si>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</si>
  <si>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</si>
  <si>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</si>
  <si>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</si>
  <si>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</si>
  <si>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</si>
  <si>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</si>
  <si>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</si>
  <si>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</si>
  <si>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</si>
  <si>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</si>
  <si>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</si>
  <si>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</si>
  <si>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</si>
  <si>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</si>
  <si>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</si>
  <si>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</si>
  <si>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</si>
  <si>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</si>
  <si>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</si>
  <si>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</si>
  <si>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</si>
  <si>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</si>
  <si>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</si>
  <si>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</si>
  <si>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</si>
  <si>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</si>
  <si>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</si>
  <si>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</si>
  <si>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</si>
  <si>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</si>
  <si>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</si>
  <si>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</si>
  <si>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</si>
  <si>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</si>
  <si>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</si>
  <si>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</si>
  <si>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</si>
  <si>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</si>
  <si>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</si>
  <si>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</si>
  <si>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</si>
  <si>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</si>
  <si>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</si>
  <si>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</si>
  <si>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</si>
  <si>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</si>
  <si>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</si>
  <si>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</si>
  <si>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</si>
  <si>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</si>
  <si>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</si>
  <si>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</si>
  <si>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</si>
  <si>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</si>
  <si>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</si>
  <si>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</si>
  <si>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</si>
  <si>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</si>
  <si>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</si>
  <si>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</si>
  <si>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</si>
  <si>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</si>
  <si>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</si>
  <si>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</si>
  <si>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</si>
  <si>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</si>
  <si>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</si>
  <si>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</si>
  <si>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</si>
  <si>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</si>
  <si>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</si>
  <si>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</si>
  <si>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</si>
  <si>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</si>
  <si>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</si>
  <si>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</si>
  <si>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</si>
  <si>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</si>
  <si>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</si>
  <si>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</si>
  <si>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</si>
  <si>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</si>
  <si>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</si>
  <si>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</si>
  <si>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</si>
  <si>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</si>
  <si>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</si>
  <si>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</si>
  <si>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</si>
  <si>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</si>
  <si>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</si>
  <si>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</si>
  <si>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</si>
  <si>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</si>
  <si>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</si>
  <si>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</si>
  <si>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</si>
  <si>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</si>
  <si>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</si>
  <si>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</si>
  <si>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</si>
  <si>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</si>
  <si>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</si>
  <si>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</si>
  <si>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</si>
  <si>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</si>
  <si>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</si>
  <si>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</si>
  <si>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</si>
  <si>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</si>
  <si>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</si>
  <si>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</si>
  <si>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</si>
  <si>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</si>
  <si>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</si>
  <si>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</si>
  <si>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</si>
  <si>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</si>
  <si>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</si>
  <si>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</si>
  <si>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</si>
  <si>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</si>
  <si>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</si>
  <si>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</si>
  <si>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</si>
  <si>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</si>
  <si>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</si>
  <si>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</si>
  <si>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</si>
  <si>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</si>
  <si>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</si>
  <si>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</si>
  <si>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</si>
  <si>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</si>
  <si>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</si>
  <si>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</si>
  <si>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</si>
  <si>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</si>
  <si>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</si>
  <si>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</si>
  <si>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</si>
  <si>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</si>
  <si>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</si>
  <si>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</si>
  <si>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</si>
  <si>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</si>
  <si>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</si>
  <si>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</si>
  <si>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</si>
  <si>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</si>
  <si>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</si>
  <si>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</si>
  <si>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</si>
  <si>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</si>
  <si>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</si>
  <si>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</si>
  <si>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</si>
  <si>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</si>
  <si>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</si>
  <si>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</si>
  <si>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</si>
  <si>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</si>
  <si>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</si>
  <si>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</si>
  <si>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</si>
  <si>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</si>
  <si>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</si>
  <si>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</si>
  <si>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</si>
  <si>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</si>
  <si>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</si>
  <si>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</si>
  <si>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</si>
  <si>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</si>
  <si>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</si>
  <si>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</si>
  <si>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</si>
  <si>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</si>
  <si>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</si>
  <si>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</si>
  <si>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</si>
  <si>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</si>
  <si>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</si>
  <si>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</si>
  <si>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</si>
  <si>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</si>
  <si>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</si>
  <si>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</si>
  <si>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</si>
  <si>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</si>
  <si>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</si>
  <si>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</si>
  <si>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</si>
  <si>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</si>
  <si>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</si>
  <si>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</si>
  <si>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</si>
  <si>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</si>
  <si>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</si>
  <si>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</si>
  <si>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</si>
  <si>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</si>
  <si>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</si>
  <si>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</si>
  <si>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</si>
  <si>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</si>
  <si>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</si>
  <si>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</si>
  <si>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</si>
  <si>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</si>
  <si>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</si>
  <si>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</si>
  <si>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</si>
  <si>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</si>
  <si>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</si>
  <si>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</si>
  <si>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</si>
  <si>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</si>
  <si>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</si>
  <si>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</si>
  <si>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</si>
  <si>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</si>
  <si>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</si>
  <si>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</si>
  <si>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</si>
  <si>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</si>
  <si>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</si>
  <si>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</si>
  <si>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</si>
  <si>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</si>
  <si>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</si>
  <si>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</si>
  <si>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</si>
  <si>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</si>
  <si>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</si>
  <si>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</si>
  <si>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</si>
  <si>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</si>
  <si>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</si>
  <si>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</si>
  <si>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</si>
  <si>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</si>
  <si>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</si>
  <si>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</si>
  <si>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</si>
  <si>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</si>
  <si>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</si>
  <si>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</si>
  <si>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</si>
  <si>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</si>
  <si>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</si>
  <si>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</si>
  <si>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</si>
  <si>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</si>
  <si>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</si>
  <si>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</si>
  <si>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</si>
  <si>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</si>
  <si>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</si>
  <si>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</si>
  <si>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</si>
  <si>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</si>
  <si>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</si>
  <si>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</si>
  <si>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</si>
  <si>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</si>
  <si>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</si>
  <si>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</si>
  <si>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</si>
  <si>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</si>
  <si>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</si>
  <si>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</si>
  <si>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</si>
  <si>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</si>
  <si>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</si>
  <si>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</si>
  <si>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</si>
  <si>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</si>
  <si>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</si>
  <si>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</si>
  <si>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</si>
  <si>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</si>
  <si>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</si>
  <si>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</si>
  <si>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</si>
  <si>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</si>
  <si>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</si>
  <si>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</si>
  <si>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</si>
  <si>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</si>
  <si>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</si>
  <si>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</si>
  <si>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</si>
  <si>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</si>
  <si>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</si>
  <si>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</si>
  <si>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</si>
  <si>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</si>
  <si>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</si>
  <si>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</si>
  <si>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</si>
  <si>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</si>
  <si>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</si>
  <si>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</si>
  <si>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</si>
  <si>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</si>
  <si>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</si>
  <si>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</si>
  <si>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</si>
  <si>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</si>
  <si>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</si>
  <si>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</si>
  <si>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</si>
  <si>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</si>
  <si>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</si>
  <si>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</si>
  <si>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</si>
  <si>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</si>
  <si>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</si>
  <si>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</si>
  <si>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</si>
  <si>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</si>
  <si>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</si>
  <si>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</si>
  <si>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</si>
  <si>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</si>
  <si>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</si>
  <si>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</si>
  <si>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</si>
  <si>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</si>
  <si>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</si>
  <si>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</si>
  <si>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</si>
  <si>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</si>
  <si>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</si>
  <si>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</si>
  <si>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</si>
  <si>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</si>
  <si>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</si>
  <si>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</si>
  <si>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</si>
  <si>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</si>
  <si>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</si>
  <si>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</si>
  <si>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</si>
  <si>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</si>
  <si>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</si>
  <si>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</si>
  <si>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</si>
  <si>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</si>
  <si>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</si>
  <si>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</si>
  <si>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</si>
  <si>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</si>
  <si>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</si>
  <si>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</si>
  <si>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</si>
  <si>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</si>
  <si>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</si>
  <si>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</si>
  <si>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</si>
  <si>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</si>
  <si>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</si>
  <si>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</si>
  <si>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</si>
  <si>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</si>
  <si>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</si>
  <si>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</si>
  <si>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</si>
  <si>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</si>
  <si>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</si>
  <si>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</si>
  <si>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</si>
  <si>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</si>
  <si>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</si>
  <si>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</si>
  <si>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</si>
  <si>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</si>
  <si>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</si>
  <si>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</si>
  <si>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</si>
  <si>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</si>
  <si>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</si>
  <si>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</si>
  <si>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</si>
  <si>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</si>
  <si>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</si>
  <si>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</si>
  <si>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</si>
  <si>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</si>
  <si>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</si>
  <si>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</si>
  <si>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</si>
  <si>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</si>
  <si>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</si>
  <si>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</si>
  <si>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</si>
  <si>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</si>
  <si>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</si>
  <si>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</si>
  <si>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</si>
  <si>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</si>
  <si>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</si>
  <si>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</si>
  <si>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</si>
  <si>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</si>
  <si>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</si>
  <si>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</si>
  <si>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</si>
  <si>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</si>
  <si>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</si>
  <si>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</si>
  <si>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</si>
  <si>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</si>
  <si>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</si>
  <si>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</si>
  <si>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</si>
  <si>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</si>
  <si>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</si>
  <si>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</si>
  <si>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</si>
  <si>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</si>
  <si>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</si>
  <si>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</si>
  <si>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</si>
  <si>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</si>
  <si>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</si>
  <si>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</si>
  <si>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</si>
  <si>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</si>
  <si>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</si>
  <si>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</si>
  <si>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</si>
  <si>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</si>
  <si>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</si>
  <si>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</si>
  <si>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</si>
  <si>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</si>
  <si>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</si>
  <si>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</si>
  <si>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</si>
  <si>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</si>
  <si>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</si>
  <si>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</si>
  <si>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</si>
  <si>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</si>
  <si>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</si>
  <si>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</si>
  <si>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</si>
  <si>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</si>
  <si>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</si>
  <si>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</si>
  <si>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</si>
  <si>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</si>
  <si>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</si>
  <si>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</si>
  <si>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</si>
  <si>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</si>
  <si>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</si>
  <si>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</si>
  <si>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</si>
  <si>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</si>
  <si>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</si>
  <si>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</si>
  <si>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</si>
  <si>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</si>
  <si>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</si>
  <si>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</si>
  <si>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</si>
  <si>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</si>
  <si>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</si>
  <si>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</si>
  <si>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</si>
  <si>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</si>
  <si>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</si>
  <si>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</si>
  <si>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</si>
  <si>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</si>
  <si>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</si>
  <si>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</si>
  <si>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</si>
  <si>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</si>
  <si>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</si>
  <si>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</si>
  <si>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</si>
  <si>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</si>
  <si>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</si>
  <si>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</si>
  <si>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</si>
  <si>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</si>
  <si>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</si>
  <si>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</si>
  <si>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</si>
  <si>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</si>
  <si>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</si>
  <si>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</si>
  <si>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</si>
  <si>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</si>
  <si>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</si>
  <si>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</si>
  <si>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</si>
  <si>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</si>
  <si>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</si>
  <si>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</si>
  <si>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</si>
  <si>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</si>
  <si>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</si>
  <si>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</si>
  <si>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</si>
  <si>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</si>
  <si>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</si>
  <si>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</si>
  <si>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</si>
  <si>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</si>
  <si>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</si>
  <si>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</si>
  <si>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</si>
  <si>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</si>
  <si>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</si>
  <si>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</si>
  <si>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</si>
  <si>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</si>
  <si>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</si>
  <si>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</si>
  <si>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</si>
  <si>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</si>
  <si>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</si>
  <si>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</si>
  <si>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</si>
  <si>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</si>
  <si>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</si>
  <si>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</si>
  <si>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</si>
  <si>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</si>
  <si>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</si>
  <si>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</si>
  <si>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</si>
  <si>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</si>
  <si>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</si>
  <si>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</si>
  <si>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</si>
  <si>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</si>
  <si>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</si>
  <si>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</si>
  <si>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</si>
  <si>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</si>
  <si>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</si>
  <si>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</si>
  <si>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</si>
  <si>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</si>
  <si>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</si>
  <si>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</si>
  <si>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</si>
  <si>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</si>
  <si>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</si>
  <si>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</si>
  <si>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</si>
  <si>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</si>
  <si>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</si>
  <si>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</si>
  <si>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</si>
  <si>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</si>
  <si>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</si>
  <si>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</si>
  <si>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</si>
  <si>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</si>
  <si>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</si>
  <si>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</si>
  <si>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</si>
  <si>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</si>
  <si>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</si>
  <si>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</si>
  <si>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</si>
  <si>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</si>
  <si>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</si>
  <si>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</si>
  <si>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</si>
  <si>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</si>
  <si>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</si>
  <si>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</si>
  <si>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</si>
  <si>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</si>
  <si>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</si>
  <si>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</si>
  <si>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</si>
  <si>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</si>
  <si>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</si>
  <si>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</si>
  <si>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</si>
  <si>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</si>
  <si>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</si>
  <si>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</si>
  <si>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</si>
  <si>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</si>
  <si>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</si>
  <si>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</si>
  <si>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</si>
  <si>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</si>
  <si>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</si>
  <si>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</si>
  <si>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</si>
  <si>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</si>
  <si>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</si>
  <si>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</si>
  <si>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</si>
  <si>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</si>
  <si>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</si>
  <si>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</si>
  <si>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</si>
  <si>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</si>
  <si>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</si>
  <si>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</si>
  <si>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</si>
  <si>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</si>
  <si>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</si>
  <si>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</si>
  <si>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</si>
  <si>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</si>
  <si>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</si>
  <si>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</si>
  <si>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</si>
  <si>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</si>
  <si>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</si>
  <si>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</si>
  <si>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</si>
  <si>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</si>
  <si>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</si>
  <si>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</si>
  <si>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</si>
  <si>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</si>
  <si>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</si>
  <si>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</si>
  <si>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</si>
  <si>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</si>
  <si>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</si>
  <si>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</si>
  <si>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</si>
  <si>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</si>
  <si>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</si>
  <si>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</si>
  <si>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</si>
  <si>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</si>
  <si>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</si>
  <si>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</si>
  <si>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</si>
  <si>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</si>
  <si>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</si>
  <si>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</si>
  <si>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</si>
  <si>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</si>
  <si>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</si>
  <si>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</si>
  <si>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</si>
  <si>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</si>
  <si>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</si>
  <si>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</si>
  <si>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</si>
  <si>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</si>
  <si>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</si>
  <si>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</si>
  <si>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</si>
  <si>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</si>
  <si>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</si>
  <si>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</si>
  <si>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</si>
  <si>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</si>
  <si>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</si>
  <si>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</si>
  <si>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</si>
  <si>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</si>
  <si>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</si>
  <si>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</si>
  <si>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</si>
  <si>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</si>
  <si>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</si>
  <si>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</si>
  <si>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</si>
  <si>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</si>
  <si>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</si>
  <si>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</si>
  <si>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</si>
  <si>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</si>
  <si>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</si>
  <si>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</si>
  <si>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</si>
  <si>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</si>
  <si>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</si>
  <si>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</si>
  <si>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</si>
  <si>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</si>
  <si>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</si>
  <si>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</si>
  <si>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</si>
  <si>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</si>
  <si>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</si>
  <si>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</si>
  <si>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</si>
  <si>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</si>
  <si>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</si>
  <si>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</si>
  <si>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</si>
  <si>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</si>
  <si>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</si>
  <si>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</si>
  <si>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</si>
  <si>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</si>
  <si>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</si>
  <si>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</si>
  <si>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</si>
  <si>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</si>
  <si>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</si>
  <si>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</si>
  <si>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</si>
  <si>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</si>
  <si>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</si>
  <si>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</si>
  <si>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</si>
  <si>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</si>
  <si>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</si>
  <si>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</si>
  <si>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</si>
  <si>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</si>
  <si>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</si>
  <si>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</si>
  <si>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</si>
  <si>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</si>
  <si>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</si>
  <si>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</si>
  <si>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</si>
  <si>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</si>
  <si>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</si>
  <si>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</si>
  <si>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</si>
  <si>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</si>
  <si>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</si>
  <si>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</si>
  <si>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</si>
  <si>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</si>
  <si>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</si>
  <si>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</si>
  <si>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</si>
  <si>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</si>
  <si>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</si>
  <si>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</si>
  <si>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</si>
  <si>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</si>
  <si>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</si>
  <si>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</si>
  <si>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</si>
  <si>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</si>
  <si>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</si>
  <si>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</si>
  <si>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</si>
  <si>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</si>
  <si>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</si>
  <si>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</si>
  <si>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</si>
  <si>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</si>
  <si>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</si>
  <si>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</si>
  <si>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</si>
  <si>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</si>
  <si>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</si>
  <si>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</si>
  <si>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</si>
  <si>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</si>
  <si>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</si>
  <si>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</si>
  <si>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</si>
  <si>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</si>
  <si>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</si>
  <si>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</si>
  <si>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</si>
  <si>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</si>
  <si>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</si>
  <si>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</si>
  <si>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</si>
  <si>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</si>
  <si>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</si>
  <si>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</si>
  <si>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</si>
  <si>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</si>
  <si>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</si>
  <si>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</si>
  <si>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</si>
  <si>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</si>
  <si>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</si>
  <si>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</si>
  <si>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</si>
  <si>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</si>
  <si>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</si>
  <si>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</si>
  <si>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</si>
  <si>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</si>
  <si>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</si>
  <si>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</si>
  <si>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</si>
  <si>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</si>
  <si>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</si>
  <si>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</si>
  <si>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</si>
  <si>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</si>
  <si>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</si>
  <si>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</si>
  <si>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</si>
  <si>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</si>
  <si>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</si>
  <si>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</si>
  <si>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</si>
  <si>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</si>
  <si>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</si>
  <si>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</si>
  <si>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</si>
  <si>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</si>
  <si>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</si>
  <si>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</si>
  <si>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</si>
  <si>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</si>
  <si>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</si>
  <si>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</si>
  <si>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</si>
  <si>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</si>
  <si>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</si>
  <si>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</si>
  <si>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</si>
  <si>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</si>
  <si>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</si>
  <si>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</si>
  <si>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</si>
  <si>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</si>
  <si>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</si>
  <si>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</si>
  <si>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</si>
  <si>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</si>
  <si>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</si>
  <si>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</si>
  <si>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</si>
  <si>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</si>
  <si>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</si>
  <si>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</si>
  <si>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</si>
  <si>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</si>
  <si>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</si>
  <si>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</si>
  <si>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</si>
  <si>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</si>
  <si>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</si>
  <si>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</si>
  <si>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</si>
  <si>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</si>
  <si>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</si>
  <si>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</si>
  <si>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</si>
  <si>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</si>
  <si>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</si>
  <si>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</si>
  <si>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</si>
  <si>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</si>
  <si>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</si>
  <si>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</si>
  <si>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</si>
  <si>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</si>
  <si>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</si>
  <si>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</si>
  <si>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</si>
  <si>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</si>
  <si>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</si>
  <si>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</si>
  <si>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</si>
  <si>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</si>
  <si>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</si>
  <si>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</si>
  <si>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</si>
  <si>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</si>
  <si>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</si>
  <si>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</si>
  <si>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</si>
  <si>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</si>
  <si>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</si>
  <si>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</si>
  <si>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</si>
  <si>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</si>
  <si>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</si>
  <si>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</si>
  <si>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</si>
  <si>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</si>
  <si>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</si>
  <si>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</si>
  <si>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</si>
  <si>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</si>
  <si>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</si>
  <si>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</si>
  <si>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</si>
  <si>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</si>
  <si>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</si>
  <si>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</si>
  <si>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</si>
  <si>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</si>
  <si>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</si>
  <si>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</si>
  <si>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</si>
  <si>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</si>
  <si>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</si>
  <si>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</si>
  <si>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</si>
  <si>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</si>
  <si>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</si>
  <si>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</si>
  <si>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</si>
  <si>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</si>
  <si>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</si>
  <si>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</si>
  <si>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</si>
  <si>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</si>
  <si>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</si>
  <si>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</si>
  <si>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</si>
  <si>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</si>
  <si>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</si>
  <si>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</si>
  <si>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</si>
  <si>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</si>
  <si>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</si>
  <si>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</si>
  <si>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</si>
  <si>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</si>
  <si>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</si>
  <si>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</si>
  <si>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</si>
  <si>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</si>
  <si>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</si>
  <si>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</si>
  <si>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</si>
  <si>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</si>
  <si>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</si>
  <si>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</si>
  <si>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</si>
  <si>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</si>
  <si>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</si>
  <si>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</si>
  <si>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</si>
  <si>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</si>
  <si>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</si>
  <si>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</si>
  <si>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</si>
  <si>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</si>
  <si>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</si>
  <si>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</si>
  <si>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</si>
  <si>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</si>
  <si>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</si>
  <si>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</si>
  <si>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</si>
  <si>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</si>
  <si>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</si>
  <si>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</si>
  <si>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</si>
  <si>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</si>
  <si>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</si>
  <si>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</si>
  <si>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</si>
  <si>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</si>
  <si>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</si>
  <si>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</si>
  <si>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</si>
  <si>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</si>
  <si>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</si>
  <si>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</si>
  <si>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</si>
  <si>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</si>
  <si>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</si>
  <si>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</si>
  <si>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</si>
  <si>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</si>
  <si>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</si>
  <si>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</si>
  <si>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</si>
  <si>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</si>
  <si>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</si>
  <si>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</si>
  <si>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</si>
  <si>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</si>
  <si>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</si>
  <si>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</si>
  <si>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</si>
  <si>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</si>
  <si>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</si>
  <si>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</si>
  <si>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</si>
  <si>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</si>
  <si>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</si>
  <si>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</si>
  <si>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</si>
  <si>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</si>
  <si>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</si>
  <si>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</si>
  <si>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</si>
  <si>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</si>
  <si>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</si>
  <si>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</si>
  <si>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</si>
  <si>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</si>
  <si>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</si>
  <si>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</si>
  <si>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</si>
  <si>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</si>
  <si>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</si>
  <si>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</si>
  <si>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</si>
  <si>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</si>
  <si>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</si>
  <si>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</si>
  <si>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</si>
  <si>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</si>
  <si>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</si>
  <si>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</si>
  <si>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</si>
  <si>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</si>
  <si>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</si>
  <si>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</si>
  <si>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</si>
  <si>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</si>
  <si>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</si>
  <si>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</si>
  <si>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</si>
  <si>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</si>
  <si>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</si>
  <si>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</si>
  <si>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</si>
  <si>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</si>
  <si>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</si>
  <si>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</si>
  <si>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</si>
  <si>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</si>
  <si>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</si>
  <si>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</si>
  <si>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</si>
  <si>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</si>
  <si>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</si>
  <si>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</si>
  <si>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</si>
  <si>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</si>
  <si>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</si>
  <si>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</si>
  <si>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</si>
  <si>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</si>
  <si>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</si>
  <si>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</si>
  <si>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</si>
  <si>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</si>
  <si>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</si>
  <si>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</si>
  <si>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</si>
  <si>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</si>
  <si>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</si>
  <si>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</si>
  <si>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</si>
  <si>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</si>
  <si>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</si>
  <si>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</si>
  <si>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</si>
  <si>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</si>
  <si>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</si>
  <si>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</si>
  <si>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</si>
  <si>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</si>
  <si>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</si>
  <si>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</si>
  <si>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</si>
  <si>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</si>
  <si>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</si>
  <si>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</si>
  <si>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</si>
  <si>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</si>
  <si>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</si>
  <si>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</si>
  <si>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</si>
  <si>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</si>
  <si>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</si>
  <si>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</si>
  <si>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</si>
  <si>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</si>
  <si>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</si>
  <si>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</si>
  <si>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</si>
  <si>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</si>
  <si>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</si>
  <si>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</si>
  <si>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</si>
  <si>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</si>
  <si>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</si>
  <si>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</si>
  <si>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</si>
  <si>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</si>
  <si>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</si>
  <si>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</si>
  <si>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</si>
  <si>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</si>
  <si>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</si>
  <si>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</si>
  <si>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</si>
  <si>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</si>
  <si>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</si>
  <si>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</si>
  <si>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</si>
  <si>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</si>
  <si>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</si>
  <si>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</si>
  <si>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</si>
  <si>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</si>
  <si>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</si>
  <si>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</si>
  <si>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</si>
  <si>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</si>
  <si>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</si>
  <si>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</si>
  <si>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</si>
  <si>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</si>
  <si>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</si>
  <si>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</si>
  <si>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</si>
  <si>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</si>
  <si>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</si>
  <si>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</si>
  <si>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</si>
  <si>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</si>
  <si>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</si>
  <si>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</si>
  <si>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</si>
  <si>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</si>
  <si>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</si>
  <si>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</si>
  <si>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</si>
  <si>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</si>
  <si>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</si>
  <si>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</si>
  <si>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</si>
  <si>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</si>
  <si>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</si>
  <si>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</si>
  <si>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</si>
  <si>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</si>
  <si>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</si>
  <si>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</si>
  <si>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</si>
  <si>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</si>
  <si>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</si>
  <si>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</si>
  <si>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</si>
  <si>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</si>
  <si>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</si>
  <si>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</si>
  <si>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</si>
  <si>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</si>
  <si>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</si>
  <si>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</si>
  <si>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</si>
  <si>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</si>
  <si>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</si>
  <si>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</si>
  <si>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</si>
  <si>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</si>
  <si>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</si>
  <si>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</si>
  <si>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</si>
  <si>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</si>
  <si>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</si>
  <si>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</si>
  <si>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</si>
  <si>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</si>
  <si>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</si>
  <si>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</si>
  <si>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</si>
  <si>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</si>
  <si>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</si>
  <si>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</si>
  <si>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</si>
  <si>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</si>
  <si>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</si>
  <si>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</si>
  <si>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</si>
  <si>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</si>
  <si>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</si>
  <si>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</si>
  <si>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</si>
  <si>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</si>
  <si>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</si>
  <si>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</si>
  <si>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</si>
  <si>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</si>
  <si>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</si>
  <si>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</si>
  <si>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</si>
  <si>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</si>
  <si>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</si>
  <si>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</si>
  <si>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</si>
  <si>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</si>
  <si>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</si>
  <si>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</si>
  <si>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</si>
  <si>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</si>
  <si>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</si>
  <si>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</si>
  <si>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</si>
  <si>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</si>
  <si>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</si>
  <si>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</si>
  <si>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</si>
  <si>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</si>
  <si>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</si>
  <si>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</si>
  <si>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</si>
  <si>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</si>
  <si>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</si>
  <si>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</si>
  <si>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</si>
  <si>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</si>
  <si>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</si>
  <si>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</si>
  <si>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</si>
  <si>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</si>
  <si>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</si>
  <si>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</si>
  <si>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</si>
  <si>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</si>
  <si>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</si>
  <si>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</si>
  <si>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</si>
  <si>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</si>
  <si>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</si>
  <si>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</si>
  <si>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</si>
  <si>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</si>
  <si>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</si>
  <si>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</si>
  <si>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</si>
  <si>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</si>
  <si>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</si>
  <si>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</si>
  <si>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</si>
  <si>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</si>
  <si>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</si>
  <si>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</si>
  <si>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</si>
  <si>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</si>
  <si>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</si>
  <si>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</si>
  <si>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</si>
  <si>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</si>
  <si>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</si>
  <si>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</si>
  <si>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</si>
  <si>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</si>
  <si>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</si>
  <si>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</si>
  <si>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</si>
  <si>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</si>
  <si>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</si>
  <si>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</si>
  <si>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</si>
  <si>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</si>
  <si>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</si>
  <si>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</si>
  <si>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</si>
  <si>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</si>
  <si>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</si>
  <si>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</si>
  <si>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</si>
  <si>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</si>
  <si>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</si>
  <si>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</si>
  <si>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</si>
  <si>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</si>
  <si>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</si>
  <si>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</si>
  <si>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</si>
  <si>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</si>
  <si>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</si>
  <si>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</si>
  <si>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</si>
  <si>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</si>
  <si>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</si>
  <si>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</si>
  <si>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</si>
  <si>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</si>
  <si>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</si>
  <si>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</si>
  <si>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</si>
  <si>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</si>
  <si>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</si>
  <si>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</si>
  <si>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</si>
  <si>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</si>
  <si>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</si>
  <si>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</si>
  <si>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</si>
  <si>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</si>
  <si>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</si>
  <si>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</si>
  <si>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</si>
  <si>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</si>
  <si>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</si>
  <si>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</si>
  <si>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</si>
  <si>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</si>
  <si>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</si>
  <si>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</si>
  <si>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</si>
  <si>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</si>
  <si>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</si>
  <si>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</si>
  <si>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</si>
  <si>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</si>
  <si>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</si>
  <si>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</si>
  <si>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</si>
  <si>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</si>
  <si>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</si>
  <si>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</si>
  <si>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</si>
  <si>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</si>
  <si>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</si>
  <si>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</si>
  <si>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</si>
  <si>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</si>
  <si>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</si>
  <si>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</si>
  <si>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</si>
  <si>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</si>
  <si>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</si>
  <si>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</si>
  <si>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</si>
  <si>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</si>
  <si>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</si>
  <si>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</si>
  <si>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</si>
  <si>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</si>
  <si>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</si>
  <si>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</si>
  <si>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</si>
  <si>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</si>
  <si>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</si>
  <si>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</si>
  <si>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</si>
  <si>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</si>
  <si>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</si>
  <si>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</si>
  <si>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</si>
  <si>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</si>
  <si>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</si>
  <si>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</si>
  <si>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</si>
  <si>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</si>
  <si>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</si>
  <si>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</si>
  <si>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</si>
  <si>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</si>
  <si>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</si>
  <si>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</si>
  <si>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</si>
  <si>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</si>
  <si>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</si>
  <si>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</si>
  <si>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</si>
  <si>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</si>
  <si>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</si>
  <si>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</si>
  <si>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</si>
  <si>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</si>
  <si>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</si>
  <si>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</si>
  <si>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</si>
  <si>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</si>
  <si>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</si>
  <si>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</si>
  <si>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</si>
  <si>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</si>
  <si>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</si>
  <si>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</si>
  <si>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</si>
  <si>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</si>
  <si>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</si>
  <si>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</si>
  <si>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</si>
  <si>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</si>
  <si>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</si>
  <si>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</si>
  <si>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</si>
  <si>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</si>
  <si>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</si>
  <si>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</si>
  <si>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</si>
  <si>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</si>
  <si>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</si>
  <si>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</si>
  <si>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</si>
  <si>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</si>
  <si>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</si>
  <si>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</si>
  <si>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</si>
  <si>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</si>
  <si>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</si>
  <si>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</si>
  <si>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</si>
  <si>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</si>
  <si>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</si>
  <si>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</si>
  <si>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</si>
  <si>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</si>
  <si>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</si>
  <si>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</si>
  <si>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</si>
  <si>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</si>
  <si>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</si>
  <si>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</si>
  <si>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</si>
  <si>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</si>
  <si>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</si>
  <si>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</si>
  <si>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</si>
  <si>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</si>
  <si>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</si>
  <si>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</si>
  <si>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</si>
  <si>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</si>
  <si>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</si>
  <si>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</si>
  <si>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</si>
  <si>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</si>
  <si>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</si>
  <si>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</si>
  <si>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</si>
  <si>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</si>
  <si>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</si>
  <si>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</si>
  <si>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</si>
  <si>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</si>
  <si>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</si>
  <si>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</si>
  <si>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</si>
  <si>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</si>
  <si>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</si>
  <si>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</si>
  <si>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</si>
  <si>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</si>
  <si>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</si>
  <si>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</si>
  <si>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</si>
  <si>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</si>
  <si>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</si>
  <si>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</si>
  <si>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</si>
  <si>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</si>
  <si>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</si>
  <si>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</si>
  <si>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</si>
  <si>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</si>
  <si>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</si>
  <si>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</si>
  <si>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</si>
  <si>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</si>
  <si>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</si>
  <si>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</si>
  <si>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</si>
  <si>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</si>
  <si>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</si>
  <si>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</si>
  <si>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</si>
  <si>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</si>
  <si>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</si>
  <si>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</si>
  <si>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</si>
  <si>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</si>
  <si>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</si>
  <si>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</si>
  <si>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</si>
  <si>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</si>
  <si>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</si>
  <si>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</si>
  <si>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</si>
  <si>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</si>
  <si>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</si>
  <si>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</si>
  <si>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</si>
  <si>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</si>
  <si>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</si>
  <si>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</si>
  <si>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</si>
  <si>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</si>
  <si>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</si>
  <si>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</si>
  <si>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</si>
  <si>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</si>
  <si>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</si>
  <si>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</si>
  <si>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</si>
  <si>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</si>
  <si>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</si>
  <si>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</si>
  <si>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</si>
  <si>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</si>
  <si>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</si>
  <si>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</si>
  <si>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</si>
  <si>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</si>
  <si>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</si>
  <si>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</si>
  <si>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</si>
  <si>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</si>
  <si>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</si>
  <si>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</si>
  <si>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</si>
  <si>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</si>
  <si>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</si>
  <si>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</si>
  <si>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</si>
  <si>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</si>
  <si>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</si>
  <si>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</si>
  <si>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</si>
  <si>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</si>
  <si>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</si>
  <si>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</si>
  <si>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</si>
  <si>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</si>
  <si>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</si>
  <si>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</si>
  <si>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</si>
  <si>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</si>
  <si>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</si>
  <si>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</si>
  <si>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</si>
  <si>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</si>
  <si>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</si>
  <si>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</si>
  <si>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</si>
  <si>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</si>
  <si>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</si>
  <si>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</si>
  <si>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</si>
  <si>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</si>
  <si>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</si>
  <si>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</si>
  <si>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</si>
  <si>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</si>
  <si>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</si>
  <si>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</si>
  <si>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</si>
  <si>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</si>
  <si>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</si>
  <si>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</si>
  <si>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</si>
  <si>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</si>
  <si>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</si>
  <si>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</si>
  <si>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</si>
  <si>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</si>
  <si>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</si>
  <si>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</si>
  <si>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</si>
  <si>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</si>
  <si>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</si>
  <si>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</si>
  <si>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</si>
  <si>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</si>
  <si>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</si>
  <si>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</si>
  <si>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</si>
  <si>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</si>
  <si>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</si>
  <si>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</si>
  <si>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</si>
  <si>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</si>
  <si>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</si>
  <si>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</si>
  <si>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</si>
  <si>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</si>
  <si>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</si>
  <si>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</si>
  <si>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</si>
  <si>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</si>
  <si>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</si>
  <si>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</si>
  <si>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</si>
  <si>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</si>
  <si>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</si>
  <si>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</si>
  <si>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</si>
  <si>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</si>
  <si>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</si>
  <si>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</si>
  <si>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</si>
  <si>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</si>
  <si>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</si>
  <si>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</si>
  <si>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</si>
  <si>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</si>
  <si>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</si>
  <si>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</si>
  <si>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</si>
  <si>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</si>
  <si>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</si>
  <si>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</si>
  <si>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</si>
  <si>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</si>
  <si>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</si>
  <si>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</si>
  <si>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</si>
  <si>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</si>
  <si>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</si>
  <si>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</si>
  <si>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</si>
  <si>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</si>
  <si>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</si>
  <si>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</si>
  <si>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</si>
  <si>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</si>
  <si>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</si>
  <si>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</si>
  <si>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</si>
  <si>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</si>
  <si>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</si>
  <si>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</si>
  <si>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</si>
  <si>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</si>
  <si>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</si>
  <si>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</si>
  <si>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</si>
  <si>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</si>
  <si>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</si>
  <si>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</si>
  <si>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</si>
  <si>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</si>
  <si>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</si>
  <si>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</si>
  <si>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</si>
  <si>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</si>
  <si>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</si>
  <si>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</si>
  <si>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</si>
  <si>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</si>
  <si>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</si>
  <si>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</si>
  <si>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</si>
  <si>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</si>
  <si>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</si>
  <si>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</si>
  <si>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</si>
  <si>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</si>
  <si>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</si>
  <si>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</si>
  <si>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</si>
  <si>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</si>
  <si>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</si>
  <si>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</si>
  <si>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</si>
  <si>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</si>
  <si>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</si>
  <si>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</si>
  <si>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</si>
  <si>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</si>
  <si>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</si>
  <si>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</si>
  <si>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</si>
  <si>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</si>
  <si>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</si>
  <si>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</si>
  <si>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</si>
  <si>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</si>
  <si>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</si>
  <si>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</si>
  <si>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</si>
  <si>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</si>
  <si>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</si>
  <si>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</si>
  <si>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</si>
  <si>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</si>
  <si>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</si>
  <si>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</si>
  <si>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</si>
  <si>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</si>
  <si>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</si>
  <si>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</si>
  <si>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</si>
  <si>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</si>
  <si>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</si>
  <si>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</si>
  <si>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</si>
  <si>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</si>
  <si>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</si>
  <si>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</si>
  <si>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</si>
  <si>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</si>
  <si>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</si>
  <si>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</si>
  <si>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</si>
  <si>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</si>
  <si>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</si>
  <si>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</si>
  <si>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</si>
  <si>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</si>
  <si>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</si>
  <si>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</si>
  <si>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</si>
  <si>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</si>
  <si>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</si>
  <si>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</si>
  <si>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</si>
  <si>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</si>
  <si>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</si>
  <si>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</si>
  <si>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</si>
  <si>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</si>
  <si>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</si>
  <si>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</si>
  <si>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</si>
  <si>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</si>
  <si>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</si>
  <si>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</si>
  <si>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</si>
  <si>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</si>
  <si>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</si>
  <si>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</si>
  <si>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</si>
  <si>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</si>
  <si>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</si>
  <si>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</si>
  <si>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</si>
  <si>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</si>
  <si>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</si>
  <si>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</si>
  <si>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</si>
  <si>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</si>
  <si>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</si>
  <si>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</si>
  <si>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</si>
  <si>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</si>
  <si>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</si>
  <si>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</si>
  <si>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</si>
  <si>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</si>
  <si>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</si>
  <si>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</si>
  <si>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</si>
  <si>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</si>
  <si>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</si>
  <si>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</si>
  <si>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</si>
  <si>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</si>
  <si>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</si>
  <si>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</si>
  <si>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</si>
  <si>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</si>
  <si>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</si>
  <si>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</si>
  <si>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</si>
  <si>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</si>
  <si>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</si>
  <si>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</si>
  <si>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</si>
  <si>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</si>
  <si>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</si>
  <si>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</si>
  <si>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</si>
  <si>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</si>
  <si>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</si>
  <si>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</si>
  <si>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</si>
  <si>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</si>
  <si>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</si>
  <si>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</si>
  <si>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</si>
  <si>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</si>
  <si>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</si>
  <si>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</si>
  <si>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</si>
  <si>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</si>
  <si>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</si>
  <si>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</si>
  <si>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</si>
  <si>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</si>
  <si>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</si>
  <si>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</si>
  <si>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</si>
  <si>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</si>
  <si>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</si>
  <si>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</si>
  <si>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</si>
  <si>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</si>
  <si>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</si>
  <si>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</si>
  <si>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</si>
  <si>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</si>
  <si>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</si>
  <si>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</si>
  <si>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</si>
  <si>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</si>
  <si>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</si>
  <si>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</si>
  <si>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</si>
  <si>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</si>
  <si>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</si>
  <si>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</si>
  <si>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</si>
  <si>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</si>
  <si>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</si>
  <si>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</si>
  <si>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</si>
  <si>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</si>
  <si>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</si>
  <si>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</si>
  <si>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</si>
  <si>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</si>
  <si>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</si>
  <si>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</si>
  <si>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</si>
  <si>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</si>
  <si>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</si>
  <si>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</si>
  <si>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</si>
  <si>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</si>
  <si>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</si>
  <si>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</si>
  <si>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</si>
  <si>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</si>
  <si>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</si>
  <si>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</si>
  <si>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</si>
  <si>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</si>
  <si>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</si>
  <si>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</si>
  <si>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</si>
  <si>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</si>
  <si>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</si>
  <si>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</si>
  <si>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</si>
  <si>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</si>
  <si>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</si>
  <si>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</si>
  <si>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</si>
  <si>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</si>
  <si>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</si>
  <si>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</si>
  <si>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</si>
  <si>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</si>
  <si>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</si>
  <si>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</si>
  <si>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</si>
  <si>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</si>
  <si>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</si>
  <si>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</si>
  <si>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</si>
  <si>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</si>
  <si>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</si>
  <si>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</si>
  <si>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</si>
  <si>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</si>
  <si>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</si>
  <si>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</si>
  <si>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</si>
  <si>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</si>
  <si>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</si>
  <si>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</si>
  <si>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</si>
  <si>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</si>
  <si>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</si>
  <si>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</si>
  <si>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</si>
  <si>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</si>
  <si>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</si>
  <si>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</si>
  <si>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</si>
  <si>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</si>
  <si>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</si>
  <si>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</si>
  <si>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</si>
  <si>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</si>
  <si>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</si>
  <si>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</si>
  <si>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</si>
  <si>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</si>
  <si>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</si>
  <si>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</si>
  <si>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</si>
  <si>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</si>
  <si>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</si>
  <si>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</si>
  <si>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</si>
  <si>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</si>
  <si>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</si>
  <si>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</si>
  <si>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</si>
  <si>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</si>
  <si>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</si>
  <si>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</si>
  <si>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</si>
  <si>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</si>
  <si>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</si>
  <si>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</si>
  <si>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</si>
  <si>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</si>
  <si>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</si>
  <si>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</si>
  <si>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</si>
  <si>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</si>
  <si>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</si>
  <si>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</si>
  <si>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</si>
  <si>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</si>
  <si>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</si>
  <si>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</si>
  <si>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</si>
  <si>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</si>
  <si>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</si>
  <si>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</si>
  <si>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</si>
  <si>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</si>
  <si>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</si>
  <si>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</si>
  <si>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</si>
  <si>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</si>
  <si>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</si>
  <si>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</si>
  <si>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</si>
  <si>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</si>
  <si>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</si>
  <si>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</si>
  <si>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</si>
  <si>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</si>
  <si>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</si>
  <si>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</si>
  <si>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</si>
  <si>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</si>
  <si>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</si>
  <si>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</si>
  <si>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</si>
  <si>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</si>
  <si>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</si>
  <si>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</si>
  <si>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</si>
  <si>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</si>
  <si>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</si>
  <si>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</si>
  <si>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</si>
  <si>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</si>
  <si>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</si>
  <si>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</si>
  <si>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</si>
  <si>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</si>
  <si>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</si>
  <si>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</si>
  <si>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</si>
  <si>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</si>
  <si>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</si>
  <si>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</si>
  <si>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</si>
  <si>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</si>
  <si>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</si>
  <si>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</si>
  <si>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</si>
  <si>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</si>
  <si>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</si>
  <si>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</si>
  <si>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</si>
  <si>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</si>
  <si>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</si>
  <si>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</si>
  <si>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</si>
  <si>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</si>
  <si>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</si>
  <si>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</si>
  <si>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</si>
  <si>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</si>
  <si>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</si>
  <si>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</si>
  <si>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</si>
  <si>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</si>
  <si>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</si>
  <si>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</si>
  <si>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</si>
  <si>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</si>
  <si>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</si>
  <si>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</si>
  <si>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</si>
  <si>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</si>
  <si>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</si>
  <si>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</si>
  <si>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</si>
  <si>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</si>
  <si>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</si>
  <si>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</si>
  <si>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</si>
  <si>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</si>
  <si>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</si>
  <si>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</si>
  <si>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</si>
  <si>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</si>
  <si>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</si>
  <si>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</si>
  <si>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</si>
  <si>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</si>
  <si>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</si>
  <si>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</si>
  <si>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</si>
  <si>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</si>
  <si>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</si>
  <si>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</si>
  <si>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</si>
  <si>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</si>
  <si>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</si>
  <si>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</si>
  <si>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</si>
  <si>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</si>
  <si>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</si>
  <si>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</si>
  <si>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</si>
  <si>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</si>
  <si>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</si>
  <si>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</si>
  <si>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</si>
  <si>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</si>
  <si>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</si>
  <si>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</si>
  <si>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</si>
  <si>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</si>
  <si>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</si>
  <si>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</si>
  <si>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</si>
  <si>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</si>
  <si>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</si>
  <si>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</si>
  <si>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</si>
  <si>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</si>
  <si>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</si>
  <si>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</si>
  <si>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</si>
  <si>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</si>
  <si>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</si>
  <si>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</si>
  <si>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</si>
  <si>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</si>
  <si>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</si>
  <si>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</si>
  <si>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</si>
  <si>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</si>
  <si>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</si>
  <si>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</si>
  <si>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</si>
  <si>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</si>
  <si>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</si>
  <si>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</si>
  <si>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</si>
  <si>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</si>
  <si>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</si>
  <si>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</si>
  <si>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</si>
  <si>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</si>
  <si>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</si>
  <si>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</si>
  <si>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</si>
  <si>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</si>
  <si>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</si>
  <si>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</si>
  <si>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</si>
  <si>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</si>
  <si>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</si>
  <si>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</si>
  <si>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</si>
  <si>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</si>
  <si>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</si>
  <si>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</si>
  <si>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</si>
  <si>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</si>
  <si>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</si>
  <si>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</si>
  <si>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</si>
  <si>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</si>
  <si>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</si>
  <si>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</si>
  <si>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</si>
  <si>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</si>
  <si>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</si>
  <si>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</si>
  <si>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</si>
  <si>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</si>
  <si>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</si>
  <si>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</si>
  <si>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</si>
  <si>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</si>
  <si>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</si>
  <si>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</si>
  <si>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</si>
  <si>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</si>
  <si>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</si>
  <si>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</si>
  <si>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</si>
  <si>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</si>
  <si>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</si>
  <si>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</si>
  <si>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</si>
  <si>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</si>
  <si>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</si>
  <si>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</si>
  <si>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</si>
  <si>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</si>
  <si>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</si>
  <si>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</si>
  <si>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</si>
  <si>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</si>
  <si>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</si>
  <si>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</si>
  <si>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</si>
  <si>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</si>
  <si>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</si>
  <si>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</si>
  <si>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</si>
  <si>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</si>
  <si>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</si>
  <si>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</si>
  <si>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</si>
  <si>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</si>
  <si>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</si>
  <si>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</si>
  <si>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</si>
  <si>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</si>
  <si>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</si>
  <si>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</si>
  <si>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</si>
  <si>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</si>
  <si>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</si>
  <si>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</si>
  <si>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</si>
  <si>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</si>
  <si>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</si>
  <si>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</si>
  <si>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</si>
  <si>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</si>
  <si>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</si>
  <si>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</si>
  <si>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</si>
  <si>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</si>
  <si>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</si>
  <si>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</si>
  <si>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</si>
  <si>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</si>
  <si>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</si>
  <si>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</si>
  <si>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</si>
  <si>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</si>
  <si>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</si>
  <si>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</si>
  <si>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</si>
  <si>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</si>
  <si>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</si>
  <si>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</si>
  <si>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</si>
  <si>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</si>
  <si>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</si>
  <si>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</si>
  <si>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</si>
  <si>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</si>
  <si>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</si>
  <si>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</si>
  <si>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</si>
  <si>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</si>
  <si>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</si>
  <si>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</si>
  <si>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</si>
  <si>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</si>
  <si>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</si>
  <si>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</si>
  <si>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</si>
  <si>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</si>
  <si>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</si>
  <si>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</si>
  <si>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</si>
  <si>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</si>
  <si>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</si>
  <si>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</si>
  <si>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</si>
  <si>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</si>
  <si>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</si>
  <si>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</si>
  <si>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</si>
  <si>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</si>
  <si>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</si>
  <si>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</si>
  <si>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</si>
  <si>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</si>
  <si>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</si>
  <si>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</si>
  <si>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</si>
  <si>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</si>
  <si>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</si>
  <si>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</si>
  <si>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</si>
  <si>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</si>
  <si>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</si>
  <si>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</si>
  <si>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</si>
  <si>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</si>
  <si>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</si>
  <si>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</si>
  <si>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</si>
  <si>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</si>
  <si>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</si>
  <si>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</si>
  <si>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</si>
  <si>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</si>
  <si>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</si>
  <si>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</si>
  <si>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</si>
  <si>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</si>
  <si>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</si>
  <si>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</si>
  <si>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</si>
  <si>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</si>
  <si>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</si>
  <si>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</si>
  <si>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</si>
  <si>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</si>
  <si>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</si>
  <si>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</si>
  <si>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</si>
  <si>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</si>
  <si>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</si>
  <si>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</si>
  <si>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</si>
  <si>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</si>
  <si>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</si>
  <si>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</si>
  <si>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</si>
  <si>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</si>
  <si>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</si>
  <si>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</si>
  <si>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</si>
  <si>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</si>
  <si>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</si>
  <si>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</si>
  <si>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</si>
  <si>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</si>
  <si>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</si>
  <si>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</si>
  <si>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</si>
  <si>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</si>
  <si>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</si>
  <si>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</si>
  <si>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</si>
  <si>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</si>
  <si>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</si>
  <si>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</si>
  <si>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</si>
  <si>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</si>
  <si>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</si>
  <si>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</si>
  <si>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</si>
  <si>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</si>
  <si>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</si>
  <si>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</si>
  <si>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</si>
  <si>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</si>
  <si>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</si>
  <si>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</si>
  <si>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</si>
  <si>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</si>
  <si>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</si>
  <si>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</si>
  <si>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</si>
  <si>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</si>
  <si>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</si>
  <si>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</si>
  <si>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</si>
  <si>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</si>
  <si>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</si>
  <si>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</si>
  <si>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</si>
  <si>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</si>
  <si>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</si>
  <si>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</si>
  <si>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</si>
  <si>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</si>
  <si>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</si>
  <si>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</si>
  <si>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</si>
  <si>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</si>
  <si>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</si>
  <si>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</si>
  <si>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</si>
  <si>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</si>
  <si>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</si>
  <si>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</si>
  <si>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</si>
  <si>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</si>
  <si>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</si>
  <si>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</si>
  <si>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</si>
  <si>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</si>
  <si>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</si>
  <si>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</si>
  <si>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</si>
  <si>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</si>
  <si>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</si>
  <si>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</si>
  <si>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</si>
  <si>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</si>
  <si>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</si>
  <si>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</si>
  <si>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</si>
  <si>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</si>
  <si>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</si>
  <si>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</si>
  <si>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</si>
  <si>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</si>
  <si>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</si>
  <si>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</si>
  <si>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</si>
  <si>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</si>
  <si>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</si>
  <si>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</si>
  <si>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</si>
  <si>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</si>
  <si>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</si>
  <si>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</si>
  <si>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</si>
  <si>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</si>
  <si>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</si>
  <si>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</si>
  <si>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</si>
  <si>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</si>
  <si>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</si>
  <si>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</si>
  <si>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</si>
  <si>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</si>
  <si>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</si>
  <si>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</si>
  <si>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</si>
  <si>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</si>
  <si>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</si>
  <si>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</si>
  <si>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</si>
  <si>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</si>
  <si>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</si>
  <si>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</si>
  <si>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</si>
  <si>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</si>
  <si>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</si>
  <si>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</si>
  <si>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</si>
  <si>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</si>
  <si>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</si>
  <si>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</si>
  <si>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</si>
  <si>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</si>
  <si>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</si>
  <si>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</si>
  <si>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</si>
  <si>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</si>
  <si>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</si>
  <si>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</si>
  <si>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</si>
  <si>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</si>
  <si>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</si>
  <si>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</si>
  <si>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</si>
  <si>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</si>
  <si>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</si>
  <si>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</si>
  <si>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</si>
  <si>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</si>
  <si>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</si>
  <si>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</si>
  <si>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</si>
  <si>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</si>
  <si>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</si>
  <si>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</si>
  <si>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</si>
  <si>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</si>
  <si>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</si>
  <si>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</si>
  <si>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</si>
  <si>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</si>
  <si>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</si>
  <si>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</si>
  <si>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</si>
  <si>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</si>
  <si>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</si>
  <si>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</si>
  <si>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</si>
  <si>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</si>
  <si>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</si>
  <si>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</si>
  <si>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</si>
  <si>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</si>
  <si>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</si>
  <si>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</si>
  <si>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</si>
  <si>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</si>
  <si>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</si>
  <si>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</si>
  <si>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</si>
  <si>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</si>
  <si>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</si>
  <si>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</si>
  <si>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</si>
  <si>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</si>
  <si>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</si>
  <si>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</si>
  <si>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</si>
  <si>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</si>
  <si>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</si>
  <si>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</si>
  <si>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</si>
  <si>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</si>
  <si>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</si>
  <si>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</si>
  <si>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</si>
  <si>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</si>
  <si>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</si>
  <si>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</si>
  <si>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</si>
  <si>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</si>
  <si>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</si>
  <si>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</si>
  <si>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</si>
  <si>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</si>
  <si>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</si>
  <si>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</si>
  <si>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</si>
  <si>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</si>
  <si>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</si>
  <si>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</si>
  <si>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</si>
  <si>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</si>
  <si>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</si>
  <si>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</si>
  <si>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</si>
  <si>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</si>
  <si>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</si>
  <si>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</si>
  <si>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</si>
  <si>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</si>
  <si>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</si>
  <si>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</si>
  <si>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</si>
  <si>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</si>
  <si>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</si>
  <si>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</si>
  <si>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</si>
  <si>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</si>
  <si>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</si>
  <si>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</si>
  <si>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</si>
  <si>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</si>
  <si>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</si>
  <si>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</si>
  <si>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</si>
  <si>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</si>
  <si>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</si>
  <si>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</si>
  <si>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</si>
  <si>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</si>
  <si>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</si>
  <si>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</si>
  <si>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</si>
  <si>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</si>
  <si>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</si>
  <si>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</si>
  <si>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</si>
  <si>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</si>
  <si>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</si>
  <si>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</si>
  <si>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</si>
  <si>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</si>
  <si>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</si>
  <si>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</si>
  <si>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</si>
  <si>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</si>
  <si>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</si>
  <si>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</si>
  <si>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</si>
  <si>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</si>
  <si>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</si>
  <si>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</si>
  <si>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</si>
  <si>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</si>
  <si>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</si>
  <si>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</si>
  <si>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</si>
  <si>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</si>
  <si>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</si>
  <si>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</si>
  <si>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</si>
  <si>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</si>
  <si>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</si>
  <si>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</si>
  <si>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</si>
  <si>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</si>
  <si>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</si>
  <si>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</si>
  <si>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</si>
  <si>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</si>
  <si>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</si>
  <si>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</si>
  <si>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</si>
  <si>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</si>
  <si>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</si>
  <si>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</si>
  <si>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</si>
  <si>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</si>
  <si>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</si>
  <si>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</si>
  <si>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</si>
  <si>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</si>
  <si>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</si>
  <si>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</si>
  <si>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</si>
  <si>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</si>
  <si>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</si>
  <si>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</si>
  <si>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</si>
  <si>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</si>
  <si>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</si>
  <si>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</si>
  <si>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</si>
  <si>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</si>
  <si>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</si>
  <si>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</si>
  <si>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</si>
  <si>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</si>
  <si>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</si>
  <si>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</si>
  <si>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</si>
  <si>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</si>
  <si>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</si>
  <si>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</si>
  <si>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</si>
  <si>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</si>
  <si>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</si>
  <si>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</si>
  <si>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</si>
  <si>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</si>
  <si>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</si>
  <si>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</si>
  <si>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</si>
  <si>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</si>
  <si>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</si>
  <si>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</si>
  <si>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</si>
  <si>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</si>
  <si>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</si>
  <si>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</si>
  <si>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</si>
  <si>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</si>
  <si>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</si>
  <si>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</si>
  <si>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</si>
  <si>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</si>
  <si>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</si>
  <si>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</si>
  <si>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</si>
  <si>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</si>
  <si>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</si>
  <si>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</si>
  <si>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</si>
  <si>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</si>
  <si>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</si>
  <si>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</si>
  <si>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</si>
  <si>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</si>
  <si>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</si>
  <si>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</si>
  <si>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</si>
  <si>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</si>
  <si>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</si>
  <si>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</si>
  <si>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</si>
  <si>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</si>
  <si>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</si>
  <si>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</si>
  <si>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</si>
  <si>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</si>
  <si>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</si>
  <si>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</si>
  <si>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</si>
  <si>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</si>
  <si>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</si>
  <si>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</si>
  <si>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</si>
  <si>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</si>
  <si>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</si>
  <si>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</si>
  <si>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</si>
  <si>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</si>
  <si>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</si>
  <si>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</si>
  <si>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</si>
  <si>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</si>
  <si>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</si>
  <si>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</si>
  <si>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</si>
  <si>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</si>
  <si>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</si>
  <si>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</si>
  <si>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</si>
  <si>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</si>
  <si>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</si>
  <si>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</si>
  <si>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</si>
  <si>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</si>
  <si>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</si>
  <si>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</si>
  <si>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</si>
  <si>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</si>
  <si>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</si>
  <si>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</si>
  <si>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</si>
  <si>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</si>
  <si>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</si>
  <si>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</si>
  <si>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</si>
  <si>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</si>
  <si>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</si>
  <si>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</si>
  <si>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</si>
  <si>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</si>
  <si>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</si>
  <si>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</si>
  <si>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</si>
  <si>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</si>
  <si>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</si>
  <si>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</si>
  <si>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</si>
  <si>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</si>
  <si>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</si>
  <si>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</si>
  <si>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</si>
  <si>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</si>
  <si>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</si>
  <si>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</si>
  <si>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</si>
  <si>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</si>
  <si>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</si>
  <si>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</si>
  <si>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</si>
  <si>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</si>
  <si>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</si>
  <si>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</si>
  <si>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</si>
  <si>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</si>
  <si>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</si>
  <si>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</si>
  <si>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</si>
  <si>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</si>
  <si>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</si>
  <si>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</si>
  <si>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</si>
  <si>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</si>
  <si>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</si>
  <si>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</si>
  <si>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</si>
  <si>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</si>
  <si>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</si>
  <si>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</si>
  <si>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</si>
  <si>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</si>
  <si>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</si>
  <si>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</si>
  <si>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</si>
  <si>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</si>
  <si>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</si>
  <si>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</si>
  <si>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</si>
  <si>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</si>
  <si>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</si>
  <si>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</si>
  <si>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</si>
  <si>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</si>
  <si>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</si>
  <si>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</si>
  <si>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</si>
  <si>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</si>
  <si>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</si>
  <si>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</si>
  <si>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</si>
  <si>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</si>
  <si>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</si>
  <si>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</si>
  <si>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</si>
  <si>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</si>
  <si>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</si>
  <si>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</si>
  <si>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</si>
  <si>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</si>
  <si>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</si>
  <si>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</si>
  <si>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</si>
  <si>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</si>
  <si>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</si>
  <si>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</si>
  <si>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</si>
  <si>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</si>
  <si>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</si>
  <si>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</si>
  <si>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</si>
  <si>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</si>
  <si>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</si>
  <si>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</si>
  <si>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</si>
  <si>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</si>
  <si>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</si>
  <si>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</si>
  <si>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</si>
  <si>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</si>
  <si>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</si>
  <si>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</si>
  <si>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</si>
  <si>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</si>
  <si>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</si>
  <si>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</si>
  <si>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</si>
  <si>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</si>
  <si>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</si>
  <si>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</si>
  <si>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</si>
  <si>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</si>
  <si>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</si>
  <si>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</si>
  <si>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</si>
  <si>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</si>
  <si>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</si>
  <si>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</si>
  <si>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</si>
  <si>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</si>
  <si>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</si>
  <si>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</si>
  <si>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</si>
  <si>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</si>
  <si>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</si>
  <si>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</si>
  <si>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</si>
  <si>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</si>
  <si>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</si>
  <si>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</si>
  <si>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</si>
  <si>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</si>
  <si>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</si>
  <si>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</si>
  <si>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</si>
  <si>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</si>
  <si>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</si>
  <si>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</si>
  <si>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</si>
  <si>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</si>
  <si>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</si>
  <si>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</si>
  <si>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</si>
  <si>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</si>
  <si>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</si>
  <si>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</si>
  <si>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</si>
  <si>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</si>
  <si>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</si>
  <si>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</si>
  <si>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</si>
  <si>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</si>
  <si>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</si>
  <si>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</si>
  <si>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</si>
  <si>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</si>
  <si>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</si>
  <si>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</si>
  <si>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</si>
  <si>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</si>
  <si>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</si>
  <si>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</si>
  <si>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</si>
  <si>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</si>
  <si>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</si>
  <si>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</si>
  <si>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</si>
  <si>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</si>
  <si>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</si>
  <si>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</si>
  <si>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</si>
  <si>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</si>
  <si>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</si>
  <si>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</si>
  <si>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</si>
  <si>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</si>
  <si>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</si>
  <si>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</si>
  <si>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</si>
  <si>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</si>
  <si>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</si>
  <si>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</si>
  <si>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</si>
  <si>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</si>
  <si>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</si>
  <si>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</si>
  <si>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</si>
  <si>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</si>
  <si>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</si>
  <si>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</si>
  <si>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</si>
  <si>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</si>
  <si>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</si>
  <si>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</si>
  <si>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</si>
  <si>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</si>
  <si>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</si>
  <si>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</si>
  <si>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</si>
  <si>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</si>
  <si>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</si>
  <si>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</si>
  <si>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</si>
  <si>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</si>
  <si>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</si>
  <si>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</si>
  <si>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</si>
  <si>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</si>
  <si>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</si>
  <si>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</si>
  <si>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</si>
  <si>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</si>
  <si>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</si>
  <si>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</si>
  <si>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</si>
  <si>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</si>
  <si>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</si>
  <si>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</si>
  <si>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</si>
  <si>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</si>
  <si>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</si>
  <si>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</si>
  <si>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</si>
  <si>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</si>
  <si>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</si>
  <si>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</si>
  <si>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</si>
  <si>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</si>
  <si>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</si>
  <si>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</si>
  <si>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</si>
  <si>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</si>
  <si>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</si>
  <si>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</si>
  <si>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</si>
  <si>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</si>
  <si>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</si>
  <si>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</si>
  <si>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</si>
  <si>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</si>
  <si>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</si>
  <si>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</si>
  <si>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</si>
  <si>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</si>
  <si>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</si>
  <si>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</si>
  <si>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</si>
  <si>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</si>
  <si>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</si>
  <si>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</si>
  <si>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</si>
  <si>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</si>
  <si>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</si>
  <si>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</si>
  <si>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</si>
  <si>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</si>
  <si>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</si>
  <si>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</si>
  <si>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</si>
  <si>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</si>
  <si>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</si>
  <si>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</si>
  <si>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</si>
  <si>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</si>
  <si>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</si>
  <si>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</si>
  <si>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</si>
  <si>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</si>
  <si>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</si>
  <si>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</si>
  <si>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</si>
  <si>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</si>
  <si>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</si>
  <si>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</si>
  <si>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</si>
  <si>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</si>
  <si>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</si>
  <si>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</si>
  <si>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</si>
  <si>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</si>
  <si>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</si>
  <si>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</si>
  <si>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</si>
  <si>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</si>
  <si>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</si>
  <si>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</si>
  <si>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</si>
  <si>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</si>
  <si>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</si>
  <si>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</si>
  <si>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</si>
  <si>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</si>
  <si>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</si>
  <si>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</si>
  <si>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</si>
  <si>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</si>
  <si>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</si>
  <si>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</si>
  <si>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</si>
  <si>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</si>
  <si>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</si>
  <si>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</si>
  <si>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</si>
  <si>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</si>
  <si>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</si>
  <si>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</si>
  <si>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</si>
  <si>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</si>
  <si>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</si>
  <si>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</si>
  <si>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</si>
  <si>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</si>
  <si>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</si>
  <si>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</si>
  <si>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</si>
  <si>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</si>
  <si>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</si>
  <si>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</si>
  <si>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</si>
  <si>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</si>
  <si>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</si>
  <si>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</si>
  <si>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</si>
  <si>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</si>
  <si>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</si>
  <si>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</si>
  <si>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</si>
  <si>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</si>
  <si>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</si>
  <si>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</si>
  <si>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</si>
  <si>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</si>
  <si>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</si>
  <si>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</si>
  <si>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</si>
  <si>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</si>
  <si>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</si>
  <si>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</si>
  <si>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</si>
  <si>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</si>
  <si>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</si>
  <si>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</si>
  <si>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</si>
  <si>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</si>
  <si>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</si>
  <si>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</si>
  <si>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</si>
  <si>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</si>
  <si>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</si>
  <si>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</si>
  <si>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</si>
  <si>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</si>
  <si>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</si>
  <si>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</si>
  <si>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</si>
  <si>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</si>
  <si>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</si>
  <si>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</si>
  <si>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</si>
  <si>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</si>
  <si>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</si>
  <si>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</si>
  <si>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</si>
  <si>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</si>
  <si>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</si>
  <si>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</si>
  <si>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</si>
  <si>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</si>
  <si>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</si>
  <si>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</si>
  <si>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</si>
  <si>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</si>
  <si>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</si>
  <si>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</si>
  <si>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</si>
  <si>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</si>
  <si>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</si>
  <si>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</si>
  <si>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</si>
  <si>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</si>
  <si>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</si>
  <si>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</si>
  <si>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</si>
  <si>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</si>
  <si>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</si>
  <si>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</si>
  <si>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</si>
  <si>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</si>
  <si>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</si>
  <si>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</si>
  <si>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</si>
  <si>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</si>
  <si>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</si>
  <si>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</si>
  <si>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</si>
  <si>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</si>
  <si>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</si>
  <si>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</si>
  <si>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</si>
  <si>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</si>
  <si>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</si>
  <si>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</si>
  <si>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</si>
  <si>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</si>
  <si>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</si>
  <si>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</si>
  <si>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</si>
  <si>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</si>
  <si>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</si>
  <si>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</si>
  <si>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</si>
  <si>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</si>
  <si>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</si>
  <si>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</si>
  <si>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</si>
  <si>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</si>
  <si>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</si>
  <si>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</si>
  <si>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</si>
  <si>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</si>
  <si>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</si>
  <si>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</si>
  <si>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</si>
  <si>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</si>
  <si>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</si>
  <si>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</si>
  <si>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</si>
  <si>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</si>
  <si>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</si>
  <si>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</si>
  <si>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</si>
  <si>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</si>
  <si>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</si>
  <si>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</si>
  <si>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</si>
  <si>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</si>
  <si>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</si>
  <si>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</si>
  <si>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</si>
  <si>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</si>
  <si>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</si>
  <si>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</si>
  <si>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</si>
  <si>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</si>
  <si>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</si>
  <si>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</si>
  <si>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</si>
  <si>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</si>
  <si>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</si>
  <si>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</si>
  <si>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</si>
  <si>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</si>
  <si>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</si>
  <si>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</si>
  <si>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</si>
  <si>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</si>
  <si>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</si>
  <si>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</si>
  <si>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</si>
  <si>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</si>
  <si>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</si>
  <si>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</si>
  <si>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</si>
  <si>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</si>
  <si>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</si>
  <si>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</si>
  <si>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</si>
  <si>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</si>
  <si>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</si>
  <si>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</si>
  <si>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</si>
  <si>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</si>
  <si>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</si>
  <si>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</si>
  <si>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</si>
  <si>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</si>
  <si>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</si>
  <si>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</si>
  <si>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</si>
  <si>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</si>
  <si>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</si>
  <si>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</si>
  <si>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</si>
  <si>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</si>
  <si>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</si>
  <si>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</si>
  <si>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</si>
  <si>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</si>
  <si>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</si>
  <si>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</si>
  <si>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</si>
  <si>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</si>
  <si>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</si>
  <si>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</si>
  <si>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</si>
  <si>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</si>
  <si>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</si>
  <si>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</si>
  <si>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</si>
  <si>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</si>
  <si>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</si>
  <si>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</si>
  <si>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</si>
  <si>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</si>
  <si>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</si>
  <si>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</si>
  <si>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</si>
  <si>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</si>
  <si>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</si>
  <si>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</si>
  <si>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</si>
  <si>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</si>
  <si>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</si>
  <si>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</si>
  <si>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</si>
  <si>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</si>
  <si>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</si>
  <si>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</si>
  <si>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</si>
  <si>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</si>
  <si>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</si>
  <si>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</si>
  <si>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</si>
  <si>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</si>
  <si>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</si>
  <si>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</si>
  <si>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</si>
  <si>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</si>
  <si>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</si>
  <si>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</si>
  <si>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</si>
  <si>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</si>
  <si>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</si>
  <si>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</si>
  <si>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</si>
  <si>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</si>
  <si>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</si>
  <si>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</si>
  <si>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</si>
  <si>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</si>
  <si>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</si>
  <si>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</si>
  <si>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</si>
  <si>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</si>
  <si>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</si>
  <si>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</si>
  <si>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</si>
  <si>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</si>
  <si>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</si>
  <si>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</si>
  <si>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</si>
  <si>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</si>
  <si>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</si>
  <si>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</si>
  <si>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</si>
  <si>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</si>
  <si>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</si>
  <si>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</si>
  <si>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</si>
  <si>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</si>
  <si>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</si>
  <si>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</si>
  <si>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</si>
  <si>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</si>
  <si>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</si>
  <si>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</si>
  <si>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</si>
  <si>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</si>
  <si>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</si>
  <si>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</si>
  <si>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</si>
  <si>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</si>
  <si>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</si>
  <si>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</si>
  <si>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</si>
  <si>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</si>
  <si>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</si>
  <si>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</si>
  <si>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</si>
  <si>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</si>
  <si>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</si>
  <si>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</si>
  <si>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</si>
  <si>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</si>
  <si>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</si>
  <si>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</si>
  <si>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</si>
  <si>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</si>
  <si>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</si>
  <si>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</si>
  <si>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</si>
  <si>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</si>
  <si>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</si>
  <si>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</si>
  <si>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</si>
  <si>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</si>
  <si>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</si>
  <si>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</si>
  <si>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</si>
  <si>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</si>
  <si>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</si>
  <si>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</si>
  <si>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</si>
  <si>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</si>
  <si>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</si>
  <si>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</si>
  <si>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</si>
  <si>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</si>
  <si>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</si>
  <si>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</si>
  <si>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</si>
  <si>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</si>
  <si>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</si>
  <si>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</si>
  <si>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</si>
  <si>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</si>
  <si>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</si>
  <si>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</si>
  <si>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</si>
  <si>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</si>
  <si>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</si>
  <si>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</si>
  <si>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</si>
  <si>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</si>
  <si>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</si>
  <si>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</si>
  <si>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</si>
  <si>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</si>
  <si>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</si>
  <si>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</si>
  <si>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</si>
  <si>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</si>
  <si>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</si>
  <si>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</si>
  <si>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</si>
  <si>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</si>
  <si>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</si>
  <si>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</si>
  <si>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</si>
  <si>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</si>
  <si>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</si>
  <si>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</si>
  <si>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</si>
  <si>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</si>
  <si>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</si>
  <si>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</si>
  <si>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</si>
  <si>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</si>
  <si>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</si>
  <si>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</si>
  <si>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</si>
  <si>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</si>
  <si>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</si>
  <si>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</si>
  <si>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</si>
  <si>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</si>
  <si>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</si>
  <si>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</si>
  <si>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</si>
  <si>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</si>
  <si>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</si>
  <si>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</si>
  <si>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</si>
  <si>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</si>
  <si>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</si>
  <si>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</si>
  <si>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</si>
  <si>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</si>
  <si>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</si>
  <si>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</si>
  <si>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</si>
  <si>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</si>
  <si>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</si>
  <si>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</si>
  <si>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</si>
  <si>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</si>
  <si>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</si>
  <si>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</si>
  <si>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</si>
  <si>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</si>
  <si>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</si>
  <si>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</si>
  <si>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</si>
  <si>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</si>
  <si>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</si>
  <si>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</si>
  <si>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</si>
  <si>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</si>
  <si>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</si>
  <si>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</si>
  <si>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</si>
  <si>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</si>
  <si>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</si>
  <si>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</si>
  <si>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</si>
  <si>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</si>
  <si>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</si>
  <si>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</si>
  <si>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</si>
  <si>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</si>
  <si>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</si>
  <si>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</si>
  <si>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</si>
  <si>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</si>
  <si>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</si>
  <si>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</si>
  <si>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</si>
  <si>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</si>
  <si>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</si>
  <si>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</si>
  <si>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</si>
  <si>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</si>
  <si>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</si>
  <si>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</si>
  <si>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</si>
  <si>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</si>
  <si>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</si>
  <si>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</si>
  <si>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</si>
  <si>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</si>
  <si>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</si>
  <si>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</si>
  <si>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</si>
  <si>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</si>
  <si>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</si>
  <si>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</si>
  <si>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</si>
  <si>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</si>
  <si>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</si>
  <si>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</si>
  <si>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</si>
  <si>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</si>
  <si>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</si>
  <si>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</si>
  <si>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</si>
  <si>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</si>
  <si>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</si>
  <si>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</si>
  <si>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</si>
  <si>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</si>
  <si>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</si>
  <si>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</si>
  <si>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</si>
  <si>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</si>
  <si>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</si>
  <si>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</si>
  <si>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</si>
  <si>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</si>
  <si>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</si>
  <si>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</si>
  <si>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</si>
  <si>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</si>
  <si>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</si>
  <si>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</si>
  <si>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</si>
  <si>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</si>
  <si>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</si>
  <si>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</si>
  <si>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</si>
  <si>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</si>
  <si>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</si>
  <si>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</si>
  <si>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</si>
  <si>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</si>
  <si>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</si>
  <si>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</si>
  <si>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</si>
  <si>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</si>
  <si>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</si>
  <si>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</si>
  <si>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</si>
  <si>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</si>
  <si>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</si>
  <si>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</si>
  <si>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</si>
  <si>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</si>
  <si>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</si>
  <si>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</si>
  <si>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</si>
  <si>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</si>
  <si>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</si>
  <si>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</si>
  <si>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</si>
  <si>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</si>
  <si>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</si>
  <si>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</si>
  <si>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</si>
  <si>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</si>
  <si>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</si>
  <si>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</si>
  <si>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</si>
  <si>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</si>
  <si>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</si>
  <si>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</si>
  <si>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</si>
  <si>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</si>
  <si>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</si>
  <si>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</si>
  <si>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</si>
  <si>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</si>
  <si>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</si>
  <si>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</si>
  <si>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</si>
  <si>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</si>
  <si>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</si>
  <si>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</si>
  <si>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</si>
  <si>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</si>
  <si>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</si>
  <si>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</si>
  <si>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</si>
  <si>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</si>
  <si>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</si>
  <si>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</si>
  <si>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</si>
  <si>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</si>
  <si>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</si>
  <si>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</si>
  <si>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</si>
  <si>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</si>
  <si>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</si>
  <si>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</si>
  <si>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</si>
  <si>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</si>
  <si>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</si>
  <si>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</si>
  <si>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</si>
  <si>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</si>
  <si>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</si>
  <si>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</si>
  <si>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</si>
  <si>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</si>
  <si>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</si>
  <si>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</si>
  <si>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</si>
  <si>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</si>
  <si>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</si>
  <si>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</si>
  <si>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</si>
  <si>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</si>
  <si>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</si>
  <si>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</si>
  <si>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</si>
  <si>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</si>
  <si>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</si>
  <si>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</si>
  <si>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</si>
  <si>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</si>
  <si>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</si>
  <si>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</si>
  <si>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</si>
  <si>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</si>
  <si>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</si>
  <si>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</si>
  <si>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</si>
  <si>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</si>
  <si>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</si>
  <si>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</si>
  <si>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</si>
  <si>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</si>
  <si>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</si>
  <si>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</si>
  <si>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</si>
  <si>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</si>
  <si>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</si>
  <si>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</si>
  <si>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</si>
  <si>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</si>
  <si>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</si>
  <si>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</si>
  <si>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</si>
  <si>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</si>
  <si>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</si>
  <si>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</si>
  <si>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</si>
  <si>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</si>
  <si>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</si>
  <si>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</si>
  <si>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</si>
  <si>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</si>
  <si>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</si>
  <si>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</si>
  <si>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</si>
  <si>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</si>
  <si>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</si>
  <si>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</si>
  <si>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</si>
  <si>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</si>
  <si>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</si>
  <si>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</si>
  <si>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</si>
  <si>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</si>
  <si>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</si>
  <si>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</si>
  <si>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</si>
  <si>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</si>
  <si>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</si>
  <si>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</si>
  <si>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</si>
  <si>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</si>
  <si>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</si>
  <si>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</si>
  <si>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</si>
  <si>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</si>
  <si>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</si>
  <si>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</si>
  <si>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</si>
  <si>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</si>
  <si>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</si>
  <si>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</si>
  <si>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</si>
  <si>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</si>
  <si>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</si>
  <si>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</si>
  <si>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</si>
  <si>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</si>
  <si>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</si>
  <si>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</si>
  <si>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</si>
  <si>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</si>
  <si>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</si>
  <si>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</si>
  <si>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</si>
  <si>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</si>
  <si>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</si>
  <si>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</si>
  <si>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</si>
  <si>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</si>
  <si>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</si>
  <si>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</si>
  <si>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</si>
  <si>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</si>
  <si>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</si>
  <si>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</si>
  <si>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</si>
  <si>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</si>
  <si>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</si>
  <si>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</si>
  <si>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</si>
  <si>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</si>
  <si>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</si>
  <si>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</si>
  <si>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</si>
  <si>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</si>
  <si>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</si>
  <si>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</si>
  <si>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</si>
  <si>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</si>
  <si>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</si>
  <si>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</si>
  <si>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</si>
  <si>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</si>
  <si>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</si>
  <si>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</si>
  <si>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</si>
  <si>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</si>
  <si>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</si>
  <si>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</si>
  <si>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</si>
  <si>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</si>
  <si>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</si>
  <si>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</si>
  <si>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</si>
  <si>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</si>
  <si>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</si>
  <si>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</si>
  <si>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</si>
  <si>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</si>
  <si>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</si>
  <si>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</si>
  <si>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</si>
  <si>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</si>
  <si>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</si>
  <si>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</si>
  <si>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</si>
  <si>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</si>
  <si>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</si>
  <si>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</si>
  <si>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</si>
  <si>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</si>
  <si>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</si>
  <si>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</si>
  <si>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</si>
  <si>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</si>
  <si>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</si>
  <si>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</si>
  <si>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</si>
  <si>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</si>
  <si>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</si>
  <si>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</si>
  <si>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</si>
  <si>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</si>
  <si>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</si>
  <si>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</si>
  <si>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</si>
  <si>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</si>
  <si>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</si>
  <si>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</si>
  <si>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</si>
  <si>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</si>
  <si>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</si>
  <si>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</si>
  <si>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</si>
  <si>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</si>
  <si>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</si>
  <si>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</si>
  <si>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</si>
  <si>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</si>
  <si>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</si>
  <si>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</si>
  <si>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</si>
  <si>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</si>
  <si>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</si>
  <si>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</si>
  <si>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</si>
  <si>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</si>
  <si>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</si>
  <si>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</si>
  <si>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</si>
  <si>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</si>
  <si>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</si>
  <si>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</si>
  <si>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</si>
  <si>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</si>
  <si>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</si>
  <si>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</si>
  <si>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</si>
  <si>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</si>
  <si>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</si>
  <si>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</si>
  <si>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</si>
  <si>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</si>
  <si>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</si>
  <si>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</si>
  <si>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</si>
  <si>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</si>
  <si>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</si>
  <si>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</si>
  <si>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</si>
  <si>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</si>
  <si>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</si>
  <si>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</si>
  <si>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</si>
  <si>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</si>
  <si>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</si>
  <si>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</si>
  <si>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</si>
  <si>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</si>
  <si>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</si>
  <si>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</si>
  <si>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</si>
  <si>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</si>
  <si>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</si>
  <si>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</si>
  <si>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</si>
  <si>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</si>
  <si>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</si>
  <si>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</si>
  <si>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</si>
  <si>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</si>
  <si>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</si>
  <si>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</si>
  <si>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</si>
  <si>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</si>
  <si>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</si>
  <si>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</si>
  <si>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</si>
  <si>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</si>
  <si>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</si>
  <si>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</si>
  <si>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</si>
  <si>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</si>
  <si>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</si>
  <si>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</si>
  <si>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</si>
  <si>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</si>
  <si>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</si>
  <si>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</si>
  <si>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</si>
  <si>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</si>
  <si>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</si>
  <si>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</si>
  <si>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</si>
  <si>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</si>
  <si>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</si>
  <si>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</si>
  <si>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</si>
  <si>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</si>
  <si>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</si>
  <si>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</si>
  <si>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</si>
  <si>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</si>
  <si>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</si>
  <si>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</si>
  <si>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</si>
  <si>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</si>
  <si>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</si>
  <si>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</si>
  <si>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</si>
  <si>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</si>
  <si>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</si>
  <si>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</si>
  <si>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</si>
  <si>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</si>
  <si>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</si>
  <si>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</si>
  <si>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</si>
  <si>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</si>
  <si>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</si>
  <si>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</si>
  <si>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</si>
  <si>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</si>
  <si>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</si>
  <si>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</si>
  <si>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</si>
  <si>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</si>
  <si>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</si>
  <si>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</si>
  <si>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</si>
  <si>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</si>
  <si>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</si>
  <si>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</si>
  <si>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</si>
  <si>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</si>
  <si>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</si>
  <si>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</si>
  <si>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</si>
  <si>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</si>
  <si>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</si>
  <si>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</si>
  <si>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</si>
  <si>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</si>
  <si>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</si>
  <si>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</si>
  <si>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</si>
  <si>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</si>
  <si>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</si>
  <si>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</si>
  <si>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</si>
  <si>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</si>
  <si>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</si>
  <si>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</si>
  <si>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</si>
  <si>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</si>
  <si>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</si>
  <si>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</si>
  <si>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</si>
  <si>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</si>
  <si>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</si>
  <si>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</si>
  <si>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</si>
  <si>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</si>
  <si>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</si>
  <si>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</si>
  <si>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</si>
  <si>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</si>
  <si>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</si>
  <si>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</si>
  <si>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</si>
  <si>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</si>
  <si>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</si>
  <si>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</si>
  <si>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</si>
  <si>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</si>
  <si>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</si>
  <si>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</si>
  <si>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</si>
  <si>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</si>
  <si>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</si>
  <si>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</si>
  <si>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</si>
  <si>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</si>
  <si>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</si>
  <si>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</si>
  <si>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</si>
  <si>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</si>
  <si>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</si>
  <si>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</si>
  <si>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</si>
  <si>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</si>
  <si>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</si>
  <si>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</si>
  <si>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</si>
  <si>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</si>
  <si>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</si>
  <si>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</si>
  <si>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</si>
  <si>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</si>
  <si>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</si>
  <si>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</si>
  <si>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</si>
  <si>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</si>
  <si>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</si>
  <si>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</si>
  <si>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</si>
  <si>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</si>
  <si>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</si>
  <si>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</si>
  <si>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</si>
  <si>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</si>
  <si>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</si>
  <si>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</si>
  <si>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</si>
  <si>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</si>
  <si>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</si>
  <si>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</si>
  <si>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</si>
  <si>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</si>
  <si>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</si>
  <si>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</si>
  <si>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</si>
  <si>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</si>
  <si>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</si>
  <si>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</si>
  <si>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</si>
  <si>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</si>
  <si>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</si>
  <si>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</si>
  <si>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</si>
  <si>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</si>
  <si>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</si>
  <si>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</si>
  <si>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</si>
  <si>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</si>
  <si>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</si>
  <si>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</si>
  <si>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</si>
  <si>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</si>
  <si>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</si>
  <si>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</si>
  <si>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</si>
  <si>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</si>
  <si>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</si>
  <si>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</si>
  <si>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</si>
  <si>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</si>
  <si>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</si>
  <si>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</si>
  <si>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</si>
  <si>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</si>
  <si>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</si>
  <si>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</si>
  <si>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</si>
  <si>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</si>
  <si>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</si>
  <si>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</si>
  <si>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</si>
  <si>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</si>
  <si>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</si>
  <si>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</si>
  <si>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</si>
  <si>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</si>
  <si>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</si>
  <si>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</si>
  <si>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</si>
  <si>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</si>
  <si>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</si>
  <si>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</si>
  <si>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</si>
  <si>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</si>
  <si>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</si>
  <si>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</si>
  <si>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</si>
  <si>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</si>
  <si>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</si>
  <si>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</si>
  <si>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</si>
  <si>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</si>
  <si>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</si>
  <si>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</si>
  <si>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</si>
  <si>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</si>
  <si>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</si>
  <si>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</si>
  <si>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</si>
  <si>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</si>
  <si>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</si>
  <si>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</si>
  <si>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</si>
  <si>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</si>
  <si>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</si>
  <si>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</si>
  <si>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</si>
  <si>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</si>
  <si>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</si>
  <si>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</si>
  <si>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</si>
  <si>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</si>
  <si>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</si>
  <si>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</si>
  <si>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</si>
  <si>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</si>
  <si>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</si>
  <si>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</si>
  <si>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</si>
  <si>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</si>
  <si>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</si>
  <si>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</si>
  <si>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</si>
  <si>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</si>
  <si>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</si>
  <si>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</si>
  <si>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</si>
  <si>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</si>
  <si>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</si>
  <si>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</si>
  <si>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</si>
  <si>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</si>
  <si>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</si>
  <si>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</si>
  <si>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</si>
  <si>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</si>
  <si>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</si>
  <si>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</si>
  <si>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</si>
  <si>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</si>
  <si>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</si>
  <si>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</si>
  <si>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</si>
  <si>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</si>
  <si>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</si>
  <si>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</si>
  <si>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</si>
  <si>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</si>
  <si>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</si>
  <si>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</si>
  <si>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</si>
  <si>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</si>
  <si>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</si>
  <si>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</si>
  <si>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</si>
  <si>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</si>
  <si>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</si>
  <si>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</si>
  <si>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</si>
  <si>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</si>
  <si>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</si>
  <si>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</si>
  <si>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</si>
  <si>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</si>
  <si>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</si>
  <si>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</si>
  <si>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</si>
  <si>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</si>
  <si>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</si>
  <si>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</si>
  <si>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</si>
  <si>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</si>
  <si>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</si>
  <si>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</si>
  <si>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</si>
  <si>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</si>
  <si>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</si>
  <si>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</si>
  <si>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</si>
  <si>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</si>
  <si>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</si>
  <si>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</si>
  <si>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</si>
  <si>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</si>
  <si>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</si>
  <si>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</si>
  <si>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</si>
  <si>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</si>
  <si>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</si>
  <si>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</si>
  <si>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</si>
  <si>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</si>
  <si>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</si>
  <si>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</si>
  <si>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</si>
  <si>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</si>
  <si>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</si>
  <si>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</si>
  <si>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</si>
  <si>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</si>
  <si>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</si>
  <si>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</si>
  <si>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</si>
  <si>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</si>
  <si>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</si>
  <si>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</si>
  <si>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</si>
  <si>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</si>
  <si>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</si>
  <si>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</si>
  <si>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</si>
  <si>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</si>
  <si>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</si>
  <si>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</si>
  <si>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</si>
  <si>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</si>
  <si>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</si>
  <si>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</si>
  <si>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</si>
  <si>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</si>
  <si>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</si>
  <si>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</si>
  <si>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</si>
  <si>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</si>
  <si>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</si>
  <si>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</si>
  <si>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</si>
  <si>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</si>
  <si>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</si>
  <si>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</si>
  <si>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</si>
  <si>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</si>
  <si>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</si>
  <si>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</si>
  <si>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</si>
  <si>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</si>
  <si>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</si>
  <si>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</si>
  <si>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</si>
  <si>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</si>
  <si>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</si>
  <si>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</si>
  <si>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</si>
  <si>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</si>
  <si>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</si>
  <si>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</si>
  <si>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</si>
  <si>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</si>
  <si>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</si>
  <si>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</si>
  <si>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</si>
  <si>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</si>
  <si>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</si>
  <si>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</si>
  <si>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</si>
  <si>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</si>
  <si>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</si>
  <si>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</si>
  <si>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</si>
  <si>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</si>
  <si>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</si>
  <si>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</si>
  <si>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</si>
  <si>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</si>
  <si>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</si>
  <si>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</si>
  <si>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</si>
  <si>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</si>
  <si>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</si>
  <si>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</si>
  <si>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</si>
  <si>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</si>
  <si>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</si>
  <si>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</si>
  <si>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</si>
  <si>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</si>
  <si>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</si>
  <si>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</si>
  <si>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</si>
  <si>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</si>
  <si>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</si>
  <si>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</si>
  <si>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</si>
  <si>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</si>
  <si>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</si>
  <si>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</si>
  <si>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</si>
  <si>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</si>
  <si>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</si>
  <si>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</si>
  <si>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</si>
  <si>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</si>
  <si>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</si>
  <si>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</si>
  <si>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</si>
  <si>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</si>
  <si>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</si>
  <si>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</si>
  <si>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</si>
  <si>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</si>
  <si>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</si>
  <si>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</si>
  <si>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</si>
  <si>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</si>
  <si>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</si>
  <si>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</si>
  <si>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</si>
  <si>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</si>
  <si>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</si>
  <si>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</si>
  <si>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</si>
  <si>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</si>
  <si>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</si>
  <si>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</si>
  <si>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</si>
  <si>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</si>
  <si>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</si>
  <si>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</si>
  <si>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</si>
  <si>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</si>
  <si>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</si>
  <si>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</si>
  <si>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</si>
  <si>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</si>
  <si>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</si>
  <si>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</si>
  <si>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</si>
  <si>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</si>
  <si>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</si>
  <si>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</si>
  <si>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</si>
  <si>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</si>
  <si>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</si>
  <si>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</si>
  <si>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</si>
  <si>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</si>
  <si>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</si>
  <si>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</si>
  <si>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</si>
  <si>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</si>
  <si>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</si>
  <si>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</si>
  <si>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</si>
  <si>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</si>
  <si>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</si>
  <si>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</si>
  <si>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</si>
  <si>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</si>
  <si>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</si>
  <si>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</si>
  <si>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</si>
  <si>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</si>
  <si>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</si>
  <si>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</si>
  <si>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</si>
  <si>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</si>
  <si>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</si>
  <si>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</si>
  <si>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</si>
  <si>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</si>
  <si>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</si>
  <si>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</si>
  <si>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</si>
  <si>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</si>
  <si>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</si>
  <si>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</si>
  <si>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</si>
  <si>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</si>
  <si>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</si>
  <si>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</si>
  <si>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</si>
  <si>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</si>
  <si>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</si>
  <si>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</si>
  <si>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</si>
  <si>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</si>
  <si>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</si>
  <si>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</si>
  <si>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</si>
  <si>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</si>
  <si>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</si>
  <si>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</si>
  <si>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</si>
  <si>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</si>
  <si>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</si>
  <si>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</si>
  <si>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</si>
  <si>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</si>
  <si>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</si>
  <si>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</si>
  <si>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</si>
  <si>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</si>
  <si>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</si>
  <si>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</si>
  <si>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</si>
  <si>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</si>
  <si>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</si>
  <si>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</si>
  <si>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</si>
  <si>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</si>
  <si>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</si>
  <si>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</si>
  <si>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</si>
  <si>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</si>
  <si>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</si>
  <si>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</si>
  <si>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</si>
  <si>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</si>
  <si>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</si>
  <si>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</si>
  <si>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</si>
  <si>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</si>
  <si>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</si>
  <si>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</si>
  <si>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</si>
  <si>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</si>
  <si>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</si>
  <si>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</si>
  <si>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</si>
  <si>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</si>
  <si>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</si>
  <si>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</si>
  <si>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</si>
  <si>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</si>
  <si>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</si>
  <si>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</si>
  <si>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</si>
  <si>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</si>
  <si>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</si>
  <si>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</si>
  <si>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</si>
  <si>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</si>
  <si>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</si>
  <si>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</si>
  <si>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</si>
  <si>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</si>
  <si>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</si>
  <si>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</si>
  <si>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</si>
  <si>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</si>
  <si>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</si>
  <si>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</si>
  <si>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</si>
  <si>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</si>
  <si>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</si>
  <si>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</si>
  <si>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</si>
  <si>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</si>
  <si>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</si>
  <si>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</si>
  <si>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</si>
  <si>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</si>
  <si>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</si>
  <si>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</si>
  <si>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</si>
  <si>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</si>
  <si>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</si>
  <si>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</si>
  <si>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</si>
  <si>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</si>
  <si>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</si>
  <si>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</si>
  <si>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</si>
  <si>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</si>
  <si>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</si>
  <si>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</si>
  <si>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</si>
  <si>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</si>
  <si>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</si>
  <si>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</si>
  <si>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</si>
  <si>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</si>
  <si>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</si>
  <si>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</si>
  <si>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</si>
  <si>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</si>
  <si>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</si>
  <si>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</si>
  <si>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</si>
  <si>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</si>
  <si>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</si>
  <si>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</si>
  <si>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</si>
  <si>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</si>
  <si>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</si>
  <si>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</si>
  <si>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</si>
  <si>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</si>
  <si>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</si>
  <si>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</si>
  <si>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</si>
  <si>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</si>
  <si>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</si>
  <si>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</si>
  <si>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</si>
  <si>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</si>
  <si>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</si>
  <si>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</si>
  <si>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</si>
  <si>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</si>
  <si>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</si>
  <si>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</si>
  <si>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</si>
  <si>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</si>
  <si>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</si>
  <si>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</si>
  <si>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</si>
  <si>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</si>
  <si>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</si>
  <si>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</si>
  <si>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</si>
  <si>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</si>
  <si>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</si>
  <si>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</si>
  <si>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</si>
  <si>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</si>
  <si>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</si>
  <si>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</si>
  <si>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</si>
  <si>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</si>
  <si>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</si>
  <si>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</si>
  <si>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</si>
  <si>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</si>
  <si>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</si>
  <si>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</si>
  <si>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</si>
  <si>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</si>
  <si>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</si>
  <si>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</si>
  <si>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</si>
  <si>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</si>
  <si>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</si>
  <si>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</si>
  <si>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</si>
  <si>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</si>
  <si>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</si>
  <si>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</si>
  <si>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</si>
  <si>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</si>
  <si>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</si>
  <si>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</si>
  <si>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</si>
  <si>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</si>
  <si>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</si>
  <si>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</si>
  <si>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</si>
  <si>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</si>
  <si>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</si>
  <si>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</si>
  <si>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</si>
  <si>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</si>
  <si>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</si>
  <si>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</si>
  <si>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</si>
  <si>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</si>
  <si>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</si>
  <si>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</si>
  <si>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</si>
  <si>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</si>
  <si>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</si>
  <si>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</si>
  <si>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</si>
  <si>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</si>
  <si>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</si>
  <si>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</si>
  <si>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</si>
  <si>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</si>
  <si>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</si>
  <si>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</si>
  <si>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</si>
  <si>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</si>
  <si>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</si>
  <si>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</si>
  <si>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</si>
  <si>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</si>
  <si>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</si>
  <si>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</si>
  <si>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</si>
  <si>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</si>
  <si>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</si>
  <si>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</si>
  <si>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</si>
  <si>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</si>
  <si>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</si>
  <si>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</si>
  <si>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</si>
  <si>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</si>
  <si>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</si>
  <si>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</si>
  <si>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</si>
  <si>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</si>
  <si>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</si>
  <si>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</si>
  <si>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</si>
  <si>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</si>
  <si>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</si>
  <si>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</si>
  <si>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</si>
  <si>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</si>
  <si>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</si>
  <si>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</si>
  <si>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</si>
  <si>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</si>
  <si>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</si>
  <si>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</si>
  <si>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</si>
  <si>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</si>
  <si>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</si>
  <si>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</si>
  <si>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</si>
  <si>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</si>
  <si>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</si>
  <si>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</si>
  <si>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</si>
  <si>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</si>
  <si>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</si>
  <si>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</si>
  <si>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</si>
  <si>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</si>
  <si>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</si>
  <si>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</si>
  <si>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</si>
  <si>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</si>
  <si>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</si>
  <si>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</si>
  <si>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</si>
  <si>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</si>
  <si>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</si>
  <si>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</si>
  <si>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</si>
  <si>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</si>
  <si>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</si>
  <si>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</si>
  <si>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</si>
  <si>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</si>
  <si>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</si>
  <si>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</si>
  <si>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</si>
  <si>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</si>
  <si>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</si>
  <si>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</si>
  <si>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</si>
  <si>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</si>
  <si>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</si>
  <si>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</si>
  <si>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</si>
  <si>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</si>
  <si>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</si>
  <si>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</si>
  <si>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</si>
  <si>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</si>
  <si>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</si>
  <si>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</si>
  <si>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</si>
  <si>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</si>
  <si>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</si>
  <si>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</si>
  <si>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</si>
  <si>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</si>
  <si>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</si>
  <si>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</si>
  <si>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</si>
  <si>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</si>
  <si>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</si>
  <si>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</si>
  <si>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</si>
  <si>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</si>
  <si>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</si>
  <si>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</si>
  <si>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</si>
  <si>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</si>
  <si>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</si>
  <si>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</si>
  <si>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</si>
  <si>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</si>
  <si>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</si>
  <si>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</si>
  <si>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</si>
  <si>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</si>
  <si>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</si>
  <si>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</si>
  <si>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</si>
  <si>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</si>
  <si>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</si>
  <si>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</si>
  <si>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</si>
  <si>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</si>
  <si>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</si>
  <si>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</si>
  <si>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</si>
  <si>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</si>
  <si>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</si>
  <si>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</si>
  <si>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</si>
  <si>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</si>
  <si>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</si>
  <si>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</si>
  <si>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</si>
  <si>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</si>
  <si>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</si>
  <si>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</si>
  <si>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</si>
  <si>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</si>
  <si>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</si>
  <si>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</si>
  <si>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</si>
  <si>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</si>
  <si>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</si>
  <si>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</si>
  <si>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</si>
  <si>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</si>
  <si>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</si>
  <si>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</si>
  <si>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</si>
  <si>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</si>
  <si>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</si>
  <si>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</si>
  <si>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</si>
  <si>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</si>
  <si>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</si>
  <si>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</si>
  <si>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</si>
  <si>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</si>
  <si>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</si>
  <si>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</si>
  <si>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</si>
  <si>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</si>
  <si>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</si>
  <si>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</si>
  <si>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</si>
  <si>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</si>
  <si>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</si>
  <si>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</si>
  <si>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</si>
  <si>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</si>
  <si>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</si>
  <si>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</si>
  <si>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</si>
  <si>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</si>
  <si>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</si>
  <si>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</si>
  <si>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</si>
  <si>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</si>
  <si>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</si>
  <si>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</si>
  <si>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</si>
  <si>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</si>
  <si>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</si>
  <si>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</si>
  <si>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</si>
  <si>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</si>
  <si>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</si>
  <si>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</si>
  <si>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</si>
  <si>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</si>
  <si>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</si>
  <si>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</si>
  <si>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</si>
  <si>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</si>
  <si>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</si>
  <si>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</si>
  <si>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</si>
  <si>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</si>
  <si>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</si>
  <si>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</si>
  <si>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</si>
  <si>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</si>
  <si>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</si>
  <si>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</si>
  <si>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</si>
  <si>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</si>
  <si>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</si>
  <si>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</si>
  <si>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</si>
  <si>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</si>
  <si>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</si>
  <si>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</si>
  <si>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</si>
  <si>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</si>
  <si>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</si>
  <si>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</si>
  <si>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</si>
  <si>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</si>
  <si>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</si>
  <si>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</si>
  <si>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</si>
  <si>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</si>
  <si>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</si>
  <si>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</si>
  <si>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</si>
  <si>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</si>
  <si>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</si>
  <si>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</si>
  <si>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</si>
  <si>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</si>
  <si>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</si>
  <si>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</si>
  <si>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</si>
  <si>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</si>
  <si>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</si>
  <si>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</si>
  <si>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</si>
  <si>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</si>
  <si>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</si>
  <si>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</si>
  <si>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</si>
  <si>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</si>
  <si>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</si>
  <si>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</si>
  <si>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</si>
  <si>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</si>
  <si>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</si>
  <si>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</si>
  <si>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</si>
  <si>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</si>
  <si>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</si>
  <si>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</si>
  <si>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</si>
  <si>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</si>
  <si>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</si>
  <si>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</si>
  <si>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</si>
  <si>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</si>
  <si>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</si>
  <si>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</si>
  <si>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</si>
  <si>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</si>
  <si>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</si>
  <si>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</si>
  <si>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</si>
  <si>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</si>
  <si>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</si>
  <si>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</si>
  <si>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</si>
  <si>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</si>
  <si>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</si>
  <si>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</si>
  <si>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</si>
  <si>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</si>
  <si>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</si>
  <si>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</si>
  <si>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</si>
  <si>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</si>
  <si>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</si>
  <si>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</si>
  <si>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</si>
  <si>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</si>
  <si>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</si>
  <si>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</si>
  <si>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</si>
  <si>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</si>
  <si>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</si>
  <si>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</si>
  <si>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</si>
  <si>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</si>
  <si>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</si>
  <si>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</si>
  <si>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</si>
  <si>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</si>
  <si>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</si>
  <si>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</si>
  <si>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</si>
  <si>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</si>
  <si>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</si>
  <si>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</si>
  <si>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</si>
  <si>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</si>
  <si>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</si>
  <si>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</si>
  <si>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</si>
  <si>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</si>
  <si>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</si>
  <si>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</si>
  <si>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</si>
  <si>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</si>
  <si>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</si>
  <si>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</si>
  <si>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</si>
  <si>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</si>
  <si>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</si>
  <si>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</si>
  <si>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</si>
  <si>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</si>
  <si>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</si>
  <si>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</si>
  <si>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</si>
  <si>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</si>
  <si>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</si>
  <si>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</si>
  <si>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</si>
  <si>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</si>
  <si>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</si>
  <si>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</si>
  <si>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</si>
  <si>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</si>
  <si>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</si>
  <si>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</si>
  <si>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</si>
  <si>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</si>
  <si>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</si>
  <si>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</si>
  <si>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</si>
  <si>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</si>
  <si>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</si>
  <si>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</si>
  <si>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</si>
  <si>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</si>
  <si>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</si>
  <si>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</si>
  <si>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</si>
  <si>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</si>
  <si>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</si>
  <si>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</si>
  <si>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</si>
  <si>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</si>
  <si>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</si>
  <si>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</si>
  <si>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</si>
  <si>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</si>
  <si>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</si>
  <si>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</si>
  <si>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</si>
  <si>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</si>
  <si>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</si>
  <si>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</si>
  <si>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</si>
  <si>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</si>
  <si>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</si>
  <si>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</si>
  <si>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</si>
  <si>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</si>
  <si>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</si>
  <si>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</si>
  <si>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</si>
  <si>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</si>
  <si>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</si>
  <si>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</si>
  <si>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</si>
  <si>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</si>
  <si>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</si>
  <si>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</si>
  <si>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</si>
  <si>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</si>
  <si>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</si>
  <si>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</si>
  <si>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</si>
  <si>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</si>
  <si>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</si>
  <si>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</si>
  <si>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</si>
  <si>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</si>
  <si>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</si>
  <si>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</si>
  <si>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</si>
  <si>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</si>
  <si>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</si>
  <si>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</si>
  <si>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</si>
  <si>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</si>
  <si>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</si>
  <si>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</si>
  <si>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</si>
  <si>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</si>
  <si>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</si>
  <si>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</si>
  <si>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</si>
  <si>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</si>
  <si>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</si>
  <si>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</si>
  <si>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</si>
  <si>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</si>
  <si>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</si>
  <si>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</si>
  <si>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</si>
  <si>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</si>
  <si>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</si>
  <si>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</si>
  <si>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</si>
  <si>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</si>
  <si>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</si>
  <si>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</si>
  <si>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</si>
  <si>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</si>
  <si>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</si>
  <si>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</si>
  <si>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</si>
  <si>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</si>
  <si>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</si>
  <si>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</si>
  <si>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</si>
  <si>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</si>
  <si>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</si>
  <si>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</si>
  <si>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</si>
  <si>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</si>
  <si>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</si>
  <si>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</si>
  <si>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</si>
  <si>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</si>
  <si>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</si>
  <si>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</si>
  <si>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</si>
  <si>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</si>
  <si>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</si>
  <si>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</si>
  <si>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</si>
  <si>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</si>
  <si>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</si>
  <si>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</si>
  <si>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</si>
  <si>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</si>
  <si>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</si>
  <si>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</si>
  <si>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</si>
  <si>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</si>
  <si>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</si>
  <si>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</si>
  <si>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</si>
  <si>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</si>
  <si>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</si>
  <si>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</si>
  <si>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</si>
  <si>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</si>
  <si>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</si>
  <si>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</si>
  <si>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</si>
  <si>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</si>
  <si>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</si>
  <si>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</si>
  <si>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</si>
  <si>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</si>
  <si>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</si>
  <si>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</si>
  <si>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</si>
  <si>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</si>
  <si>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</si>
  <si>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</si>
  <si>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</si>
  <si>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</si>
  <si>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</si>
  <si>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</si>
  <si>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</si>
  <si>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</si>
  <si>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</si>
  <si>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</si>
  <si>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</si>
  <si>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</si>
  <si>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</si>
  <si>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</si>
  <si>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</si>
  <si>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</si>
  <si>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</si>
  <si>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</si>
  <si>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</si>
  <si>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</si>
  <si>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</si>
  <si>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</si>
  <si>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</si>
  <si>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</si>
  <si>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</si>
  <si>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</si>
  <si>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</si>
  <si>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</si>
  <si>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</si>
  <si>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</si>
  <si>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</si>
  <si>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</si>
  <si>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</si>
  <si>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</si>
  <si>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</si>
  <si>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</si>
  <si>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</si>
  <si>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</si>
  <si>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</si>
  <si>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</si>
  <si>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</si>
  <si>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</si>
  <si>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</si>
  <si>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</si>
  <si>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</si>
  <si>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</si>
  <si>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</si>
  <si>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</si>
  <si>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</si>
  <si>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</si>
  <si>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</si>
  <si>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</si>
  <si>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</si>
  <si>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</si>
  <si>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</si>
  <si>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</si>
  <si>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</si>
  <si>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</si>
  <si>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</si>
  <si>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</si>
  <si>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</si>
  <si>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</si>
  <si>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</si>
  <si>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</si>
  <si>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</si>
  <si>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</si>
  <si>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</si>
  <si>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</si>
  <si>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</si>
  <si>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</si>
  <si>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</si>
  <si>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</si>
  <si>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</si>
  <si>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</si>
  <si>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</si>
  <si>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</si>
  <si>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</si>
  <si>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</si>
  <si>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</si>
  <si>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</si>
  <si>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</si>
  <si>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</si>
  <si>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</si>
  <si>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</si>
  <si>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</si>
  <si>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</si>
  <si>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</si>
  <si>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</si>
  <si>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</si>
  <si>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</si>
  <si>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</si>
  <si>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</si>
  <si>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</si>
  <si>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</si>
  <si>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</si>
  <si>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</si>
  <si>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</si>
  <si>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</si>
  <si>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</si>
  <si>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</si>
  <si>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</si>
  <si>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</si>
  <si>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</si>
  <si>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</si>
  <si>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</si>
  <si>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</si>
  <si>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</si>
  <si>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</si>
  <si>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</si>
  <si>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</si>
  <si>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</si>
  <si>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</si>
  <si>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</si>
  <si>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</si>
  <si>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</si>
  <si>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</si>
  <si>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</si>
  <si>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</si>
  <si>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</si>
  <si>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</si>
  <si>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</si>
  <si>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</si>
  <si>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</si>
  <si>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</si>
  <si>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</si>
  <si>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</si>
  <si>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</si>
  <si>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</si>
  <si>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</si>
  <si>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</si>
  <si>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</si>
  <si>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</si>
  <si>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</si>
  <si>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</si>
  <si>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</si>
  <si>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</si>
  <si>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</si>
  <si>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</si>
  <si>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</si>
  <si>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</si>
  <si>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</si>
  <si>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</si>
  <si>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</si>
  <si>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</si>
  <si>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</si>
  <si>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</si>
  <si>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</si>
  <si>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</si>
  <si>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</si>
  <si>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</si>
  <si>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</si>
  <si>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</si>
  <si>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</si>
  <si>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</si>
  <si>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</si>
  <si>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</si>
  <si>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</si>
  <si>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</si>
  <si>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</si>
  <si>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</si>
  <si>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</si>
  <si>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</si>
  <si>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</si>
  <si>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</si>
  <si>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</si>
  <si>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</si>
  <si>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</si>
  <si>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</si>
  <si>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</si>
  <si>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</si>
  <si>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</si>
  <si>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</si>
  <si>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</si>
  <si>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</si>
  <si>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</si>
  <si>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</si>
  <si>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</si>
  <si>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</si>
  <si>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</si>
  <si>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</si>
  <si>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</si>
  <si>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</si>
  <si>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</si>
  <si>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</si>
  <si>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</si>
  <si>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</si>
  <si>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</si>
  <si>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</si>
  <si>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</si>
  <si>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</si>
  <si>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</si>
  <si>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</si>
  <si>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</si>
  <si>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</si>
  <si>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</si>
  <si>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</si>
  <si>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</si>
  <si>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</si>
  <si>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</si>
  <si>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</si>
  <si>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</si>
  <si>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</si>
  <si>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</si>
  <si>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</si>
  <si>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</si>
  <si>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</si>
  <si>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</si>
  <si>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</si>
  <si>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</si>
  <si>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</si>
  <si>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</si>
  <si>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</si>
  <si>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</si>
  <si>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</si>
  <si>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</si>
  <si>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</si>
  <si>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</si>
  <si>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</si>
  <si>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</si>
  <si>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</si>
  <si>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</si>
  <si>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</si>
  <si>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</si>
  <si>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</si>
  <si>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</si>
  <si>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</si>
  <si>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</si>
  <si>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</si>
  <si>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</si>
  <si>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</si>
  <si>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</si>
  <si>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</si>
  <si>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</si>
  <si>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</si>
  <si>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</si>
  <si>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</si>
  <si>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</si>
  <si>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</si>
  <si>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</si>
  <si>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</si>
  <si>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</si>
  <si>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</si>
  <si>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</si>
  <si>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</si>
  <si>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</si>
  <si>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</si>
  <si>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</si>
  <si>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</si>
  <si>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</si>
  <si>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</si>
  <si>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</si>
  <si>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</si>
  <si>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</si>
  <si>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</si>
  <si>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</si>
  <si>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</si>
  <si>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</si>
  <si>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</si>
  <si>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</si>
  <si>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</si>
  <si>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</si>
  <si>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</si>
  <si>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</si>
  <si>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</si>
  <si>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</si>
  <si>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</si>
  <si>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</si>
  <si>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</si>
  <si>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</si>
  <si>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</si>
  <si>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</si>
  <si>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</si>
  <si>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</si>
  <si>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</si>
  <si>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</si>
  <si>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</si>
  <si>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</si>
  <si>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</si>
  <si>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</si>
  <si>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</si>
  <si>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</si>
  <si>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</si>
  <si>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</si>
  <si>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</si>
  <si>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</si>
  <si>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</si>
  <si>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</si>
  <si>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</si>
  <si>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</si>
  <si>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</si>
  <si>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</si>
  <si>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</si>
  <si>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</si>
  <si>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</si>
  <si>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</si>
  <si>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</si>
  <si>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</si>
  <si>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</si>
  <si>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</si>
  <si>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</si>
  <si>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</si>
  <si>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</si>
  <si>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</si>
  <si>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</si>
  <si>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</si>
  <si>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</si>
  <si>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</si>
  <si>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</si>
  <si>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</si>
  <si>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</si>
  <si>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</si>
  <si>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</si>
  <si>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</si>
  <si>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</si>
  <si>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</si>
  <si>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</si>
  <si>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</si>
  <si>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</si>
  <si>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</si>
  <si>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</si>
  <si>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</si>
  <si>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</si>
  <si>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</si>
  <si>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</si>
  <si>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</si>
  <si>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</si>
  <si>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</si>
  <si>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</si>
  <si>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</si>
  <si>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</si>
  <si>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</si>
  <si>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</si>
  <si>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</si>
  <si>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</si>
  <si>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</si>
  <si>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</si>
  <si>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</si>
  <si>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</si>
  <si>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</si>
  <si>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</si>
  <si>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</si>
  <si>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</si>
  <si>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</si>
  <si>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</si>
  <si>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</si>
  <si>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</si>
  <si>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</si>
  <si>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</si>
  <si>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</si>
  <si>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</si>
  <si>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</si>
  <si>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</si>
  <si>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</si>
  <si>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</si>
  <si>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</si>
  <si>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</si>
  <si>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</si>
  <si>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</si>
  <si>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</si>
  <si>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</si>
  <si>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</si>
  <si>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</si>
  <si>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</si>
  <si>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</si>
  <si>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</si>
  <si>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</si>
  <si>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</si>
  <si>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</si>
  <si>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</si>
  <si>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</si>
  <si>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</si>
  <si>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</si>
  <si>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</si>
  <si>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</si>
  <si>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</si>
  <si>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</si>
  <si>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</si>
  <si>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</si>
  <si>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</si>
  <si>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</si>
  <si>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</si>
  <si>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</si>
  <si>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</si>
  <si>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</si>
  <si>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</si>
  <si>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</si>
  <si>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</si>
  <si>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</si>
  <si>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</si>
  <si>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</si>
  <si>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</si>
  <si>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</si>
  <si>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</si>
  <si>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</si>
  <si>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</si>
  <si>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</si>
  <si>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</si>
  <si>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</si>
  <si>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</si>
  <si>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</si>
  <si>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</si>
  <si>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</si>
  <si>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</si>
  <si>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</si>
  <si>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</si>
  <si>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</si>
  <si>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</si>
  <si>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</si>
  <si>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</si>
  <si>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</si>
  <si>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</si>
  <si>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</si>
  <si>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</si>
  <si>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</si>
  <si>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</si>
  <si>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</si>
  <si>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</si>
  <si>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</si>
  <si>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</si>
  <si>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</si>
  <si>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</si>
  <si>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</si>
  <si>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</si>
  <si>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</si>
  <si>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</si>
  <si>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</si>
  <si>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</si>
  <si>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</si>
  <si>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</si>
  <si>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</si>
  <si>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</si>
  <si>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</si>
  <si>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</si>
  <si>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</si>
  <si>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</si>
  <si>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</si>
  <si>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</si>
  <si>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</si>
  <si>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</si>
  <si>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</si>
  <si>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</si>
  <si>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</si>
  <si>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</si>
  <si>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</si>
  <si>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</si>
  <si>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</si>
  <si>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</si>
  <si>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</si>
  <si>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</si>
  <si>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</si>
  <si>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</si>
  <si>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</si>
  <si>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</si>
  <si>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</si>
  <si>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</si>
  <si>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</si>
  <si>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</si>
  <si>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</si>
  <si>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</si>
  <si>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</si>
  <si>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</si>
  <si>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</si>
  <si>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</si>
  <si>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</si>
  <si>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</si>
  <si>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</si>
  <si>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</si>
  <si>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</si>
  <si>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</si>
  <si>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</si>
  <si>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</si>
  <si>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</si>
  <si>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</si>
  <si>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</si>
  <si>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</si>
  <si>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</si>
  <si>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</si>
  <si>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</si>
  <si>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</si>
  <si>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</si>
  <si>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</si>
  <si>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</si>
  <si>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</si>
  <si>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</si>
  <si>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</si>
  <si>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</si>
  <si>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</si>
  <si>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</si>
  <si>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</si>
  <si>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</si>
  <si>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</si>
  <si>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</si>
  <si>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</si>
  <si>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</si>
  <si>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</si>
  <si>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</si>
  <si>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</si>
  <si>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</si>
  <si>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</si>
  <si>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</si>
  <si>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</si>
  <si>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</si>
  <si>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</si>
  <si>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</si>
  <si>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</si>
  <si>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</si>
  <si>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</si>
  <si>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</si>
  <si>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</si>
  <si>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</si>
  <si>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</si>
  <si>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</si>
  <si>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</si>
  <si>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</si>
  <si>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</si>
  <si>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</si>
  <si>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</si>
  <si>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</si>
  <si>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</si>
  <si>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</si>
  <si>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</si>
  <si>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</si>
  <si>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</si>
  <si>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</si>
  <si>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</si>
  <si>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</si>
  <si>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</si>
  <si>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</si>
  <si>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</si>
  <si>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</si>
  <si>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</si>
  <si>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</si>
  <si>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</si>
  <si>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</si>
  <si>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</si>
  <si>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</si>
  <si>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</si>
  <si>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</si>
  <si>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</si>
  <si>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</si>
  <si>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</si>
  <si>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</si>
  <si>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</si>
  <si>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</si>
  <si>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</si>
  <si>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</si>
  <si>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</si>
  <si>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</si>
  <si>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</si>
  <si>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</si>
  <si>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</si>
  <si>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</si>
  <si>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</si>
  <si>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</si>
  <si>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</si>
  <si>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</si>
  <si>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</si>
  <si>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</si>
  <si>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</si>
  <si>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</si>
  <si>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</si>
  <si>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</si>
  <si>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</si>
  <si>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</si>
  <si>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</si>
  <si>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</si>
  <si>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</si>
  <si>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</si>
  <si>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</si>
  <si>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</si>
  <si>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</si>
  <si>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</si>
  <si>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</si>
  <si>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</si>
  <si>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</si>
  <si>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</si>
  <si>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</si>
  <si>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</si>
  <si>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</si>
  <si>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</si>
  <si>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</si>
  <si>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</si>
  <si>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</si>
  <si>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</si>
  <si>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</si>
  <si>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</si>
  <si>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</si>
  <si>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</si>
  <si>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</si>
  <si>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</si>
  <si>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</si>
  <si>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</si>
  <si>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</si>
  <si>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</si>
  <si>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</si>
  <si>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</si>
  <si>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</si>
  <si>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</si>
  <si>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</si>
  <si>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</si>
  <si>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</si>
  <si>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</si>
  <si>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</si>
  <si>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</si>
  <si>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</si>
  <si>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</si>
  <si>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</si>
  <si>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</si>
  <si>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</si>
  <si>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</si>
  <si>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</si>
  <si>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</si>
  <si>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</si>
  <si>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</si>
  <si>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</si>
  <si>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</si>
  <si>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</si>
  <si>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</si>
  <si>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</si>
  <si>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</si>
  <si>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</si>
  <si>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</si>
  <si>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</si>
  <si>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</si>
  <si>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</si>
  <si>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</si>
  <si>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</si>
  <si>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</si>
  <si>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</si>
  <si>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</si>
  <si>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</si>
  <si>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</si>
  <si>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</si>
  <si>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</si>
  <si>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</si>
  <si>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</si>
  <si>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</si>
  <si>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</si>
  <si>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</si>
  <si>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</si>
  <si>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</si>
  <si>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</si>
  <si>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</si>
  <si>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</si>
  <si>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</si>
  <si>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</si>
  <si>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</si>
  <si>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</si>
  <si>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</si>
  <si>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</si>
  <si>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</si>
  <si>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</si>
  <si>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</si>
  <si>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</si>
  <si>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</si>
  <si>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</si>
  <si>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</si>
  <si>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</si>
  <si>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</si>
  <si>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</si>
  <si>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</si>
  <si>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</si>
  <si>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</si>
  <si>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</si>
  <si>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</si>
  <si>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</si>
  <si>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</si>
  <si>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</si>
  <si>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</si>
  <si>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</si>
  <si>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</si>
  <si>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</si>
  <si>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</si>
  <si>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</si>
  <si>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</si>
  <si>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</si>
  <si>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</si>
  <si>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</si>
  <si>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</si>
  <si>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</si>
  <si>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</si>
  <si>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</si>
  <si>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</si>
  <si>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</si>
  <si>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</si>
  <si>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</si>
  <si>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</si>
  <si>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</si>
  <si>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</si>
  <si>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</si>
  <si>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</si>
  <si>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</si>
  <si>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</si>
  <si>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</si>
  <si>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</si>
  <si>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</si>
  <si>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</si>
  <si>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</si>
  <si>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</si>
  <si>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</si>
  <si>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</si>
  <si>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</si>
  <si>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</si>
  <si>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</si>
  <si>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</si>
  <si>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</si>
  <si>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</si>
  <si>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</si>
  <si>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</si>
  <si>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</si>
  <si>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</si>
  <si>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</si>
  <si>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</si>
  <si>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</si>
  <si>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</si>
  <si>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</si>
  <si>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</si>
  <si>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</si>
  <si>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</si>
  <si>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</si>
  <si>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</si>
  <si>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</si>
  <si>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</si>
  <si>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</si>
  <si>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</si>
  <si>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</si>
  <si>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</si>
  <si>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</si>
  <si>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</si>
  <si>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</si>
  <si>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</si>
  <si>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</si>
  <si>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</si>
  <si>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</si>
  <si>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</si>
  <si>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</si>
  <si>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</si>
  <si>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</si>
  <si>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</si>
  <si>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</si>
  <si>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</si>
  <si>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</si>
  <si>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</si>
  <si>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</si>
  <si>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</si>
  <si>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</si>
  <si>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</si>
  <si>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</si>
  <si>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</si>
  <si>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</si>
  <si>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</si>
  <si>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</si>
  <si>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</si>
  <si>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</si>
  <si>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</si>
  <si>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</si>
  <si>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</si>
  <si>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</si>
  <si>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</si>
  <si>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</si>
  <si>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</si>
  <si>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</si>
  <si>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</si>
  <si>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</si>
  <si>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</si>
  <si>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</si>
  <si>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</si>
  <si>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</si>
  <si>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</si>
  <si>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</si>
  <si>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</si>
  <si>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</si>
  <si>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</si>
  <si>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</si>
  <si>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</si>
  <si>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</si>
  <si>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</si>
  <si>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</si>
  <si>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</si>
  <si>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</si>
  <si>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</si>
  <si>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</si>
  <si>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</si>
  <si>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</si>
  <si>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</si>
  <si>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</si>
  <si>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</si>
  <si>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</si>
  <si>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</si>
  <si>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</si>
  <si>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</si>
  <si>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</si>
  <si>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</si>
  <si>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</si>
  <si>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</si>
  <si>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</si>
  <si>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</si>
  <si>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</si>
  <si>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</si>
  <si>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</si>
  <si>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</si>
  <si>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</si>
  <si>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</si>
  <si>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</si>
  <si>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</si>
  <si>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</si>
  <si>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</si>
  <si>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</si>
  <si>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</si>
  <si>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</si>
  <si>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</si>
  <si>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</si>
  <si>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</si>
  <si>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</si>
  <si>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</si>
  <si>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</si>
  <si>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</si>
  <si>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</si>
  <si>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</si>
  <si>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</si>
  <si>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</si>
  <si>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</si>
  <si>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</si>
  <si>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</si>
  <si>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</si>
  <si>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</si>
  <si>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</si>
  <si>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</si>
  <si>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</si>
  <si>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</si>
  <si>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</si>
  <si>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</si>
  <si>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</si>
  <si>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</si>
  <si>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</si>
  <si>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</si>
  <si>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</si>
  <si>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</si>
  <si>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</si>
  <si>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</si>
  <si>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</si>
  <si>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</si>
  <si>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</si>
  <si>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</si>
  <si>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</si>
  <si>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</si>
  <si>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</si>
  <si>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</si>
  <si>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</si>
  <si>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</si>
  <si>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</si>
  <si>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</si>
  <si>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</si>
  <si>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</si>
  <si>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</si>
  <si>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</si>
  <si>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</si>
  <si>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</si>
  <si>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</si>
  <si>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</si>
  <si>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</si>
  <si>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</si>
  <si>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</si>
  <si>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</si>
  <si>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</si>
  <si>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</si>
  <si>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</si>
  <si>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</si>
  <si>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</si>
  <si>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</si>
  <si>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</si>
  <si>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</si>
  <si>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</si>
  <si>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</si>
  <si>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</si>
  <si>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</si>
  <si>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</si>
  <si>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</si>
  <si>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</si>
  <si>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</si>
  <si>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</si>
  <si>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</si>
  <si>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</si>
  <si>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</si>
  <si>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</si>
  <si>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</si>
  <si>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</si>
  <si>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</si>
  <si>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</si>
  <si>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</si>
  <si>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</si>
  <si>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</si>
  <si>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</si>
  <si>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</si>
  <si>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</si>
  <si>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</si>
  <si>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</si>
  <si>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</si>
  <si>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</si>
  <si>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</si>
  <si>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</si>
  <si>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</si>
  <si>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</si>
  <si>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</si>
  <si>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</si>
  <si>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</si>
  <si>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</si>
  <si>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</si>
  <si>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</si>
  <si>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</si>
  <si>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</si>
  <si>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</si>
  <si>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</si>
  <si>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</si>
  <si>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</si>
  <si>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</si>
  <si>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</si>
  <si>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</si>
  <si>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</si>
  <si>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</si>
  <si>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</si>
  <si>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</si>
  <si>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</si>
  <si>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</si>
  <si>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</si>
  <si>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</si>
  <si>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</si>
  <si>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</si>
  <si>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</si>
  <si>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</si>
  <si>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</si>
  <si>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</si>
  <si>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</si>
  <si>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</si>
  <si>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</si>
  <si>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</si>
  <si>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</si>
  <si>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</si>
  <si>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</si>
  <si>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</si>
  <si>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</si>
  <si>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</si>
  <si>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</si>
  <si>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</si>
  <si>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</si>
  <si>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</si>
  <si>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</si>
  <si>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</si>
  <si>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</si>
  <si>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</si>
  <si>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</si>
  <si>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</si>
  <si>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</si>
  <si>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</si>
  <si>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</si>
  <si>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</si>
  <si>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</si>
  <si>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</si>
  <si>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</si>
  <si>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</si>
  <si>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</si>
  <si>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</si>
  <si>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</si>
  <si>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</si>
  <si>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</si>
  <si>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</si>
  <si>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</si>
  <si>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</si>
  <si>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</si>
  <si>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</si>
  <si>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</si>
  <si>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</si>
  <si>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</si>
  <si>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</si>
  <si>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</si>
  <si>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</si>
  <si>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</si>
  <si>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</si>
  <si>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</si>
  <si>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</si>
  <si>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</si>
  <si>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</si>
  <si>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</si>
  <si>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</si>
  <si>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</si>
  <si>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</si>
  <si>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</si>
  <si>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</si>
  <si>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</si>
  <si>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</si>
  <si>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</si>
  <si>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</si>
  <si>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</si>
  <si>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</si>
  <si>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</si>
  <si>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</si>
  <si>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</si>
  <si>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</si>
  <si>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</si>
  <si>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</si>
  <si>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</si>
  <si>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</si>
  <si>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</si>
  <si>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</si>
  <si>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</si>
  <si>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</si>
  <si>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</si>
  <si>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</si>
  <si>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</si>
  <si>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</si>
  <si>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</si>
  <si>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</si>
  <si>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</si>
  <si>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</si>
  <si>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</si>
  <si>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</si>
  <si>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</si>
  <si>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</si>
  <si>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</si>
  <si>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</si>
  <si>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</si>
  <si>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</si>
  <si>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</si>
  <si>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</si>
  <si>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</si>
  <si>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</si>
  <si>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</si>
  <si>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</si>
  <si>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</si>
  <si>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</si>
  <si>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</si>
  <si>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</si>
  <si>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</si>
  <si>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</si>
  <si>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</si>
  <si>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</si>
  <si>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</si>
  <si>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</si>
  <si>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</si>
  <si>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</si>
  <si>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</si>
  <si>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</si>
  <si>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</si>
  <si>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</si>
  <si>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</si>
  <si>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</si>
  <si>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</si>
  <si>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</si>
  <si>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</si>
  <si>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</si>
  <si>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</si>
  <si>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</si>
  <si>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</si>
  <si>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</si>
  <si>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</si>
  <si>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</si>
  <si>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</si>
  <si>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</si>
  <si>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</si>
  <si>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</si>
  <si>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</si>
  <si>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</si>
  <si>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</si>
  <si>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</si>
  <si>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</si>
  <si>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</si>
  <si>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</si>
  <si>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</si>
  <si>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</si>
  <si>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</si>
  <si>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</si>
  <si>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</si>
  <si>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</si>
  <si>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</si>
  <si>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</si>
  <si>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</si>
  <si>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</si>
  <si>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</si>
  <si>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</si>
  <si>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</si>
  <si>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</si>
  <si>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</si>
  <si>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</si>
  <si>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</si>
  <si>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</si>
  <si>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</si>
  <si>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</si>
  <si>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</si>
  <si>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</si>
  <si>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</si>
  <si>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</si>
  <si>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</si>
  <si>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</si>
  <si>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</si>
  <si>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</si>
  <si>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</si>
  <si>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</si>
  <si>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</si>
  <si>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</si>
  <si>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</si>
  <si>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</si>
  <si>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</si>
  <si>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</si>
  <si>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</si>
  <si>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</si>
  <si>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</si>
  <si>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</si>
  <si>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</si>
  <si>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</si>
  <si>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</si>
  <si>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</si>
  <si>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</si>
  <si>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</si>
  <si>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</si>
  <si>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</si>
  <si>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</si>
  <si>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</si>
  <si>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</si>
  <si>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</si>
  <si>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</si>
  <si>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</si>
  <si>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</si>
  <si>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</si>
  <si>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</si>
  <si>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</si>
  <si>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</si>
  <si>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</si>
  <si>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</si>
  <si>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</si>
  <si>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</si>
  <si>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</si>
  <si>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</si>
  <si>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</si>
  <si>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</si>
  <si>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</si>
  <si>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</si>
  <si>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</si>
  <si>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</si>
  <si>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</si>
  <si>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</si>
  <si>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</si>
  <si>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</si>
  <si>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</si>
  <si>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</si>
  <si>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</si>
  <si>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</si>
  <si>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</si>
  <si>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</si>
  <si>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</si>
  <si>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</si>
  <si>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</si>
  <si>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</si>
  <si>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</si>
  <si>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</si>
  <si>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</si>
  <si>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</si>
  <si>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</si>
  <si>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</si>
  <si>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</si>
  <si>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</si>
  <si>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</si>
  <si>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</si>
  <si>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</si>
  <si>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</si>
  <si>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</si>
  <si>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</si>
  <si>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</si>
  <si>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</si>
  <si>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</si>
  <si>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</si>
  <si>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</si>
  <si>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</si>
  <si>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</si>
  <si>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</si>
  <si>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</si>
  <si>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</si>
  <si>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</si>
  <si>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</si>
  <si>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</si>
  <si>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</si>
  <si>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</si>
  <si>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</si>
  <si>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</si>
  <si>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</si>
  <si>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</si>
  <si>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</si>
  <si>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</si>
  <si>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</si>
  <si>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</si>
  <si>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</si>
  <si>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</si>
  <si>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</si>
  <si>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</si>
  <si>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</si>
  <si>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</si>
  <si>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</si>
  <si>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</si>
  <si>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</si>
  <si>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</si>
  <si>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</si>
  <si>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</si>
  <si>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</si>
  <si>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</si>
  <si>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</si>
  <si>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</si>
  <si>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</si>
  <si>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</si>
  <si>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</si>
  <si>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</si>
  <si>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</si>
  <si>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</si>
  <si>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</si>
  <si>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</si>
  <si>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</si>
  <si>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</si>
  <si>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</si>
  <si>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</si>
  <si>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</si>
  <si>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</si>
  <si>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</si>
  <si>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</si>
  <si>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</si>
  <si>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</si>
  <si>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</si>
  <si>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</si>
  <si>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</si>
  <si>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</si>
  <si>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</si>
  <si>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</si>
  <si>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</si>
  <si>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</si>
  <si>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</si>
  <si>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</si>
  <si>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</si>
  <si>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</si>
  <si>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</si>
  <si>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</si>
  <si>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</si>
  <si>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</si>
  <si>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</si>
  <si>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</si>
  <si>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</si>
  <si>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</si>
  <si>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</si>
  <si>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</si>
  <si>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</si>
  <si>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</si>
  <si>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</si>
  <si>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</si>
  <si>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</si>
  <si>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</si>
  <si>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</si>
  <si>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</si>
  <si>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</si>
  <si>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</si>
  <si>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</si>
  <si>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</si>
  <si>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</si>
  <si>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</si>
  <si>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</si>
  <si>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</si>
  <si>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</si>
  <si>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</si>
  <si>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</si>
  <si>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</si>
  <si>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</si>
  <si>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</si>
  <si>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</si>
  <si>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</si>
  <si>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</si>
  <si>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</si>
  <si>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</si>
  <si>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</si>
  <si>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</si>
  <si>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</si>
  <si>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</si>
  <si>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</si>
  <si>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</si>
  <si>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</si>
  <si>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</si>
  <si>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</si>
  <si>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</si>
  <si>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</si>
  <si>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</si>
  <si>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</si>
  <si>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</si>
  <si>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</si>
  <si>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</si>
  <si>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</si>
  <si>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</si>
  <si>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</si>
  <si>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</si>
  <si>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</si>
  <si>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</si>
  <si>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</si>
  <si>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</si>
  <si>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</si>
  <si>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</si>
  <si>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</si>
  <si>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</si>
  <si>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</si>
  <si>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</si>
  <si>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</si>
  <si>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</si>
  <si>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</si>
  <si>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</si>
  <si>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</si>
  <si>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</si>
  <si>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</si>
  <si>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</si>
  <si>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</si>
  <si>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</si>
  <si>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</si>
  <si>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</si>
  <si>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</si>
  <si>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</si>
  <si>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</si>
  <si>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</si>
  <si>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</si>
  <si>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</si>
  <si>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</si>
  <si>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</si>
  <si>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</si>
  <si>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</si>
  <si>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</si>
  <si>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</si>
  <si>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</si>
  <si>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</si>
  <si>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</si>
  <si>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</si>
  <si>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</si>
  <si>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</si>
  <si>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</si>
  <si>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</si>
  <si>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</si>
  <si>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</si>
  <si>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</si>
  <si>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</si>
  <si>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</si>
  <si>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</si>
  <si>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</si>
  <si>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</si>
  <si>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</si>
  <si>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</si>
  <si>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</si>
  <si>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</si>
  <si>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</si>
  <si>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</si>
  <si>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</si>
  <si>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</si>
  <si>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</si>
  <si>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</si>
  <si>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</si>
  <si>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</si>
  <si>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</si>
  <si>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</si>
  <si>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</si>
  <si>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</si>
  <si>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</si>
  <si>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</si>
  <si>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</si>
  <si>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</si>
  <si>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</si>
  <si>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</si>
  <si>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</si>
  <si>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</si>
  <si>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</si>
  <si>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</si>
  <si>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</si>
  <si>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</si>
  <si>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</si>
  <si>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</si>
  <si>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</si>
  <si>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</si>
  <si>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</si>
  <si>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</si>
  <si>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</si>
  <si>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</si>
  <si>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</si>
  <si>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</si>
  <si>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</si>
  <si>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</si>
  <si>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</si>
  <si>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</si>
  <si>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</si>
  <si>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</si>
  <si>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</si>
  <si>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</si>
  <si>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</si>
  <si>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</si>
  <si>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</si>
  <si>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</si>
  <si>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</si>
  <si>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</si>
  <si>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</si>
  <si>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</si>
  <si>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</si>
  <si>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</si>
  <si>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</si>
  <si>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</si>
  <si>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</si>
  <si>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</si>
  <si>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</si>
  <si>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</si>
  <si>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</si>
  <si>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</si>
  <si>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</si>
  <si>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</si>
  <si>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</si>
  <si>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</si>
  <si>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</si>
  <si>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</si>
  <si>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</si>
  <si>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</si>
  <si>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</si>
  <si>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</si>
  <si>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</si>
  <si>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</si>
  <si>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</si>
  <si>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</si>
  <si>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</si>
  <si>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</si>
  <si>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</si>
  <si>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</si>
  <si>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</si>
  <si>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</si>
  <si>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</si>
  <si>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</si>
  <si>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</si>
  <si>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</si>
  <si>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</si>
  <si>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</si>
  <si>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</si>
  <si>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</si>
  <si>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</si>
  <si>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</si>
  <si>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</si>
  <si>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</si>
  <si>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</si>
  <si>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</si>
  <si>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</si>
  <si>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</si>
  <si>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</si>
  <si>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</si>
  <si>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</si>
  <si>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</si>
  <si>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</si>
  <si>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</si>
  <si>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</si>
  <si>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</si>
  <si>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</si>
  <si>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</si>
  <si>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</si>
  <si>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</si>
  <si>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</si>
  <si>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</si>
  <si>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</si>
  <si>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</si>
  <si>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</si>
  <si>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</si>
  <si>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</si>
  <si>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</si>
  <si>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</si>
  <si>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</si>
  <si>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</si>
  <si>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</si>
  <si>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</si>
  <si>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</si>
  <si>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</si>
  <si>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</si>
  <si>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</si>
  <si>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</si>
  <si>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</si>
  <si>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</si>
  <si>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</si>
  <si>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</si>
  <si>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</si>
  <si>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</si>
  <si>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</si>
  <si>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</si>
  <si>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</si>
  <si>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</si>
  <si>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</si>
  <si>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</si>
  <si>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</si>
  <si>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</si>
  <si>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</si>
  <si>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</si>
  <si>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</si>
  <si>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</si>
  <si>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</si>
  <si>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</si>
  <si>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</si>
  <si>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</si>
  <si>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</si>
  <si>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</si>
  <si>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</si>
  <si>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</si>
  <si>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</si>
  <si>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</si>
  <si>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</si>
  <si>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</si>
  <si>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</si>
  <si>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</si>
  <si>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</si>
  <si>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</si>
  <si>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</si>
  <si>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</si>
  <si>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</si>
  <si>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</si>
  <si>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</si>
  <si>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</si>
  <si>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</si>
  <si>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</si>
  <si>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</si>
  <si>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</si>
  <si>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</si>
  <si>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</si>
  <si>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</si>
  <si>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</si>
  <si>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</si>
  <si>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</si>
  <si>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</si>
  <si>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</si>
  <si>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</si>
  <si>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</si>
  <si>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</si>
  <si>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</si>
  <si>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</si>
  <si>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</si>
  <si>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</si>
  <si>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</si>
  <si>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</si>
  <si>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</si>
  <si>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</si>
  <si>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</si>
  <si>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</si>
  <si>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</si>
  <si>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</si>
  <si>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</si>
  <si>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</si>
  <si>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</si>
  <si>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</si>
  <si>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</si>
  <si>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</si>
  <si>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</si>
  <si>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</si>
  <si>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</si>
  <si>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</si>
  <si>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</si>
  <si>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</si>
  <si>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</si>
  <si>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</si>
  <si>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</si>
  <si>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</si>
  <si>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</si>
  <si>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</si>
  <si>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</si>
  <si>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</si>
  <si>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</si>
  <si>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</si>
  <si>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</si>
  <si>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</si>
  <si>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</si>
  <si>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</si>
  <si>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</si>
  <si>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</si>
  <si>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</si>
  <si>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</si>
  <si>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</si>
  <si>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</si>
  <si>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</si>
  <si>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</si>
  <si>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</si>
  <si>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</si>
  <si>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</si>
  <si>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</si>
  <si>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</si>
  <si>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</si>
  <si>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</si>
  <si>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</si>
  <si>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</si>
  <si>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</si>
  <si>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</si>
  <si>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</si>
  <si>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</si>
  <si>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</si>
  <si>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</si>
  <si>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</si>
  <si>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</si>
  <si>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</si>
  <si>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</si>
  <si>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</si>
  <si>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</si>
  <si>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</si>
  <si>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</si>
  <si>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</si>
  <si>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</si>
  <si>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</si>
  <si>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</si>
  <si>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</si>
  <si>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</si>
  <si>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</si>
  <si>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</si>
  <si>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</si>
  <si>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</si>
  <si>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</si>
  <si>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</si>
  <si>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</si>
  <si>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</si>
  <si>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</si>
  <si>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</si>
  <si>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</si>
  <si>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</si>
  <si>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</si>
  <si>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</si>
  <si>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</si>
  <si>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</si>
  <si>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</si>
  <si>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</si>
  <si>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</si>
  <si>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</si>
  <si>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</si>
  <si>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</si>
  <si>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</si>
  <si>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</si>
  <si>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</si>
  <si>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</si>
  <si>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</si>
  <si>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</si>
  <si>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</si>
  <si>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</si>
  <si>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</si>
  <si>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</si>
  <si>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</si>
  <si>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</si>
  <si>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</si>
  <si>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</si>
  <si>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</si>
  <si>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</si>
  <si>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</si>
  <si>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</si>
  <si>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</si>
  <si>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</si>
  <si>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</si>
  <si>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</si>
  <si>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</si>
  <si>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</si>
  <si>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</si>
  <si>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</si>
  <si>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</si>
  <si>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</si>
  <si>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</si>
  <si>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</si>
  <si>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</si>
  <si>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</si>
  <si>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</si>
  <si>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</si>
  <si>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</si>
  <si>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</si>
  <si>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</si>
  <si>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</si>
  <si>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</si>
  <si>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</si>
  <si>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</si>
  <si>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</si>
  <si>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</si>
  <si>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</si>
  <si>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</si>
  <si>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</si>
  <si>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</si>
  <si>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</si>
  <si>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</si>
  <si>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</si>
  <si>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</si>
  <si>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</si>
  <si>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</si>
  <si>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</si>
  <si>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</si>
  <si>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</si>
  <si>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</si>
  <si>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</si>
  <si>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</si>
  <si>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</si>
  <si>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</si>
  <si>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</si>
  <si>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</si>
  <si>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</si>
  <si>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</si>
  <si>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</si>
  <si>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</si>
  <si>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</si>
  <si>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</si>
  <si>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</si>
  <si>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</si>
  <si>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</si>
  <si>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</si>
  <si>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</si>
  <si>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</si>
  <si>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</si>
  <si>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</si>
  <si>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</si>
  <si>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</si>
  <si>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</si>
  <si>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</si>
  <si>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</si>
  <si>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</si>
  <si>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</si>
  <si>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</si>
  <si>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</si>
  <si>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</si>
  <si>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</si>
  <si>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</si>
  <si>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</si>
  <si>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</si>
  <si>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</si>
  <si>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</si>
  <si>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</si>
  <si>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</si>
  <si>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</si>
  <si>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</si>
  <si>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</si>
  <si>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</si>
  <si>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</si>
  <si>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</si>
  <si>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</si>
  <si>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</si>
  <si>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</si>
  <si>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</si>
  <si>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</si>
  <si>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</si>
  <si>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</si>
  <si>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</si>
  <si>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</si>
  <si>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</si>
  <si>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</si>
  <si>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</si>
  <si>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</si>
  <si>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</si>
  <si>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</si>
  <si>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</si>
  <si>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</si>
  <si>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</si>
  <si>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</si>
  <si>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</si>
  <si>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</si>
  <si>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</si>
  <si>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</si>
  <si>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</si>
  <si>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</si>
  <si>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</si>
  <si>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</si>
  <si>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</si>
  <si>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</si>
  <si>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</si>
  <si>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</si>
  <si>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</si>
  <si>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</si>
  <si>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</si>
  <si>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</si>
  <si>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</si>
  <si>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</si>
  <si>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</si>
  <si>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</si>
  <si>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</si>
  <si>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</si>
  <si>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</si>
  <si>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</si>
  <si>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</si>
  <si>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</si>
  <si>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</si>
  <si>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</si>
  <si>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</si>
  <si>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</si>
  <si>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</si>
  <si>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</si>
  <si>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</si>
  <si>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</si>
  <si>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</si>
  <si>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</si>
  <si>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</si>
  <si>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</si>
  <si>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</si>
  <si>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</si>
  <si>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</si>
  <si>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</si>
  <si>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</si>
  <si>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</si>
  <si>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</si>
  <si>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</si>
  <si>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</si>
  <si>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</si>
  <si>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</si>
  <si>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</si>
  <si>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</si>
  <si>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</si>
  <si>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</si>
  <si>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</si>
  <si>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</si>
  <si>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</si>
  <si>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</si>
  <si>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</si>
  <si>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</si>
  <si>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</si>
  <si>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</si>
  <si>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</si>
  <si>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</si>
  <si>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</si>
  <si>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</si>
  <si>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</si>
  <si>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</si>
  <si>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</si>
  <si>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</si>
  <si>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</si>
  <si>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</si>
  <si>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</si>
  <si>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</si>
  <si>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</si>
  <si>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</si>
  <si>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</si>
  <si>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</si>
  <si>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</si>
  <si>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</si>
  <si>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</si>
  <si>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</si>
  <si>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</si>
  <si>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</si>
  <si>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</si>
  <si>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</si>
  <si>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</si>
  <si>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</si>
  <si>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</si>
  <si>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</si>
  <si>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</si>
  <si>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</si>
  <si>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</si>
  <si>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</si>
  <si>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</si>
  <si>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</si>
  <si>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</si>
  <si>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</si>
  <si>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</si>
  <si>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</si>
  <si>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</si>
  <si>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</si>
  <si>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</si>
  <si>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</si>
  <si>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</si>
  <si>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</si>
  <si>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</si>
  <si>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</si>
  <si>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</si>
  <si>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</si>
  <si>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</si>
  <si>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</si>
  <si>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</si>
  <si>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</si>
  <si>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</si>
  <si>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</si>
  <si>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</si>
  <si>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</si>
  <si>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</si>
  <si>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</si>
  <si>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</si>
  <si>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</si>
  <si>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</si>
  <si>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</si>
  <si>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</si>
  <si>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</si>
  <si>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</si>
  <si>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</si>
  <si>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</si>
  <si>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</si>
  <si>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</si>
  <si>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</si>
  <si>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</si>
  <si>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</si>
  <si>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</si>
  <si>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</si>
  <si>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</si>
  <si>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</si>
  <si>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</si>
  <si>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</si>
  <si>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</si>
  <si>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</si>
  <si>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</si>
  <si>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</si>
  <si>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</si>
  <si>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</si>
  <si>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</si>
  <si>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</si>
  <si>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</si>
  <si>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</si>
  <si>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</si>
  <si>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</si>
  <si>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</si>
  <si>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</si>
  <si>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</si>
  <si>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</si>
  <si>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</si>
  <si>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</si>
  <si>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</si>
  <si>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</si>
  <si>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</si>
  <si>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</si>
  <si>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</si>
  <si>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</si>
  <si>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</si>
  <si>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</si>
  <si>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</si>
  <si>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</si>
  <si>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</si>
  <si>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</si>
  <si>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</si>
  <si>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</si>
  <si>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</si>
  <si>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</si>
  <si>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</si>
  <si>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</si>
  <si>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</si>
  <si>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</si>
  <si>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</si>
  <si>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</si>
  <si>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</si>
  <si>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</si>
  <si>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</si>
  <si>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</si>
  <si>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</si>
  <si>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</si>
  <si>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</si>
  <si>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</si>
  <si>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</si>
  <si>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</si>
  <si>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</si>
  <si>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</si>
  <si>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</si>
  <si>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</si>
  <si>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</si>
  <si>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</si>
  <si>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</si>
  <si>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</si>
  <si>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</si>
  <si>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</si>
  <si>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</si>
  <si>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</si>
  <si>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</si>
  <si>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</si>
  <si>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</si>
  <si>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</si>
  <si>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</si>
  <si>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</si>
  <si>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</si>
  <si>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</si>
  <si>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</si>
  <si>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</si>
  <si>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</si>
  <si>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</si>
  <si>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</si>
  <si>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</si>
  <si>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</si>
  <si>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</si>
  <si>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</si>
  <si>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</si>
  <si>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</si>
  <si>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</si>
  <si>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</si>
  <si>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</si>
  <si>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</si>
  <si>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</si>
  <si>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</si>
  <si>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</si>
  <si>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</si>
  <si>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</si>
  <si>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</si>
  <si>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</si>
  <si>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</si>
  <si>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</si>
  <si>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</si>
  <si>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</si>
  <si>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</si>
  <si>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</si>
  <si>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</si>
  <si>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</si>
  <si>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</si>
  <si>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</si>
  <si>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</si>
  <si>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</si>
  <si>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</si>
  <si>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</si>
  <si>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</si>
  <si>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</si>
  <si>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</si>
  <si>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</si>
  <si>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</si>
  <si>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</si>
  <si>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</si>
  <si>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</si>
  <si>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</si>
  <si>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</si>
  <si>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</si>
  <si>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</si>
  <si>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</si>
  <si>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</si>
  <si>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</si>
  <si>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</si>
  <si>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</si>
  <si>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</si>
  <si>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</si>
  <si>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</si>
  <si>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</si>
  <si>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</si>
  <si>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</si>
  <si>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</si>
  <si>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</si>
  <si>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</si>
  <si>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</si>
  <si>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</si>
  <si>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</si>
  <si>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</si>
  <si>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</si>
  <si>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</si>
  <si>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</si>
  <si>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</si>
  <si>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</si>
  <si>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</si>
  <si>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</si>
  <si>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</si>
  <si>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</si>
  <si>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</si>
  <si>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</si>
  <si>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</si>
  <si>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</si>
  <si>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</si>
  <si>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</si>
  <si>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</si>
  <si>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</si>
  <si>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</si>
  <si>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</si>
  <si>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</si>
  <si>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</si>
  <si>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</si>
  <si>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</si>
  <si>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</si>
  <si>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</si>
  <si>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</si>
  <si>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</si>
  <si>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</si>
  <si>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</si>
  <si>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</si>
  <si>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</si>
  <si>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</si>
  <si>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</si>
  <si>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</si>
  <si>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</si>
  <si>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</si>
  <si>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</si>
  <si>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</si>
  <si>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</si>
  <si>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</si>
  <si>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</si>
  <si>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</si>
  <si>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</si>
  <si>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</si>
  <si>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</si>
  <si>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</si>
  <si>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</si>
  <si>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</si>
  <si>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</si>
  <si>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</si>
  <si>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</si>
  <si>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</si>
  <si>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</si>
  <si>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</si>
  <si>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</si>
  <si>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</si>
  <si>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</si>
  <si>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</si>
  <si>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</si>
  <si>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</si>
  <si>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</si>
  <si>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</si>
  <si>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</si>
  <si>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</si>
  <si>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</si>
  <si>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</si>
  <si>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</si>
  <si>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</si>
  <si>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</si>
  <si>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</si>
  <si>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</si>
  <si>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</si>
  <si>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</si>
  <si>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</si>
  <si>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</si>
  <si>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</si>
  <si>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</si>
  <si>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</si>
  <si>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</si>
  <si>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</si>
  <si>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</si>
  <si>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</si>
  <si>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</si>
  <si>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</si>
  <si>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</si>
  <si>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</si>
  <si>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</si>
  <si>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</si>
  <si>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</si>
  <si>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</si>
  <si>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</si>
  <si>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</si>
  <si>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</si>
  <si>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</si>
  <si>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</si>
  <si>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</si>
  <si>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</si>
  <si>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</si>
  <si>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</si>
  <si>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</si>
  <si>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</si>
  <si>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</si>
  <si>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</si>
  <si>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</si>
  <si>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</si>
  <si>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</si>
  <si>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</si>
  <si>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</si>
  <si>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</si>
  <si>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</si>
  <si>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</si>
  <si>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</si>
  <si>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</si>
  <si>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</si>
  <si>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</si>
  <si>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</si>
  <si>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</si>
  <si>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</si>
  <si>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</si>
  <si>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</si>
  <si>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</si>
  <si>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</si>
  <si>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</si>
  <si>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</si>
  <si>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</si>
  <si>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</si>
  <si>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</si>
  <si>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</si>
  <si>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</si>
  <si>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</si>
  <si>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</si>
  <si>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</si>
  <si>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</si>
  <si>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</si>
  <si>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</si>
  <si>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</si>
  <si>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</si>
  <si>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</si>
  <si>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</si>
  <si>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</si>
  <si>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</si>
  <si>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</si>
  <si>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</si>
  <si>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</si>
  <si>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</si>
  <si>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</si>
  <si>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</si>
  <si>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</si>
  <si>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</si>
  <si>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</si>
  <si>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</si>
  <si>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</si>
  <si>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</si>
  <si>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</si>
  <si>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</si>
  <si>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</si>
  <si>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</si>
  <si>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</si>
  <si>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</si>
  <si>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</si>
  <si>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</si>
  <si>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</si>
  <si>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</si>
  <si>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</si>
  <si>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</si>
  <si>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</si>
  <si>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</si>
  <si>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</si>
  <si>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</si>
  <si>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</si>
  <si>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</si>
  <si>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</si>
  <si>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</si>
  <si>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</si>
  <si>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</si>
  <si>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</si>
  <si>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</si>
  <si>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</si>
  <si>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</si>
  <si>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</si>
  <si>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</si>
  <si>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</si>
  <si>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</si>
  <si>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</si>
  <si>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</si>
  <si>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</si>
  <si>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</si>
  <si>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</si>
  <si>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</si>
  <si>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</si>
  <si>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</si>
  <si>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</si>
  <si>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</si>
  <si>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</si>
  <si>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</si>
  <si>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</si>
  <si>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</si>
  <si>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</si>
  <si>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</si>
  <si>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</si>
  <si>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</si>
  <si>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</si>
  <si>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</si>
  <si>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</si>
  <si>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</si>
  <si>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</si>
  <si>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</si>
  <si>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</si>
  <si>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</si>
  <si>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</si>
  <si>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</si>
  <si>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</si>
  <si>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</si>
  <si>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</si>
  <si>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</si>
  <si>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</si>
  <si>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</si>
  <si>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</si>
  <si>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</si>
  <si>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</si>
  <si>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</si>
  <si>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</si>
  <si>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</si>
  <si>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</si>
  <si>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</si>
  <si>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</si>
  <si>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</si>
  <si>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</si>
  <si>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</si>
  <si>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</si>
  <si>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</si>
  <si>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</si>
  <si>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</si>
  <si>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</si>
  <si>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</si>
  <si>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</si>
  <si>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</si>
  <si>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</si>
  <si>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</si>
  <si>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</si>
  <si>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</si>
  <si>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</si>
  <si>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</si>
  <si>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</si>
  <si>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</si>
  <si>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</si>
  <si>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</si>
  <si>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</si>
  <si>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</si>
  <si>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</si>
  <si>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</si>
  <si>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</si>
  <si>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</si>
  <si>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</si>
  <si>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</si>
  <si>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</si>
  <si>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</si>
  <si>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</si>
  <si>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</si>
  <si>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</si>
  <si>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</si>
  <si>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</si>
  <si>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</si>
  <si>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</si>
  <si>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</si>
  <si>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</si>
  <si>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</si>
  <si>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</si>
  <si>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</si>
  <si>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</si>
  <si>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</si>
  <si>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</si>
  <si>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</si>
  <si>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</si>
  <si>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</si>
  <si>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</si>
  <si>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</si>
  <si>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</si>
  <si>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</si>
  <si>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</si>
  <si>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</si>
  <si>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</si>
  <si>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</si>
  <si>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</si>
  <si>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</si>
  <si>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</si>
  <si>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</si>
  <si>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</si>
  <si>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</si>
  <si>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</si>
  <si>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</si>
  <si>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</si>
  <si>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</si>
  <si>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</si>
  <si>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</si>
  <si>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</si>
  <si>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</si>
  <si>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</si>
  <si>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</si>
  <si>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</si>
  <si>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</si>
  <si>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</si>
  <si>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</si>
  <si>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</si>
  <si>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</si>
  <si>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</si>
  <si>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</si>
  <si>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</si>
  <si>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</si>
  <si>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</si>
  <si>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</si>
  <si>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</si>
  <si>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</si>
  <si>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</si>
  <si>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</si>
  <si>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</si>
  <si>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</si>
  <si>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</si>
  <si>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</si>
  <si>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</si>
  <si>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</si>
  <si>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</si>
  <si>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</si>
  <si>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</si>
  <si>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</si>
  <si>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</si>
  <si>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</si>
  <si>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</si>
  <si>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</si>
  <si>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</si>
  <si>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</si>
  <si>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</si>
  <si>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</si>
  <si>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</si>
  <si>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</si>
  <si>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</si>
  <si>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</si>
  <si>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</si>
  <si>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</si>
  <si>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</si>
  <si>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</si>
  <si>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</si>
  <si>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</si>
  <si>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</si>
  <si>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</si>
  <si>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</si>
  <si>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</si>
  <si>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</si>
  <si>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</si>
  <si>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</si>
  <si>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</si>
  <si>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</si>
  <si>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</si>
  <si>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</si>
  <si>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</si>
  <si>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</si>
  <si>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</si>
  <si>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</si>
  <si>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</si>
  <si>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</si>
  <si>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</si>
  <si>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</si>
  <si>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</si>
  <si>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</si>
  <si>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</si>
  <si>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</si>
  <si>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</si>
  <si>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</si>
  <si>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</si>
  <si>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</si>
  <si>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</si>
  <si>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</si>
  <si>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</si>
  <si>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</si>
  <si>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</si>
  <si>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</si>
  <si>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</si>
  <si>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</si>
  <si>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</si>
  <si>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</si>
  <si>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</si>
  <si>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</si>
  <si>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</si>
  <si>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</si>
  <si>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</si>
  <si>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</si>
  <si>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</si>
  <si>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</si>
  <si>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</si>
  <si>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</si>
  <si>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</si>
  <si>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</si>
  <si>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</si>
  <si>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</si>
  <si>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</si>
  <si>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</si>
  <si>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</si>
  <si>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</si>
  <si>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</si>
  <si>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</si>
  <si>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</si>
  <si>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</si>
  <si>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</si>
  <si>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</si>
  <si>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</si>
  <si>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</si>
  <si>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</si>
  <si>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</si>
  <si>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</si>
  <si>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</si>
  <si>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</si>
  <si>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</si>
  <si>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</si>
  <si>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</si>
  <si>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</si>
  <si>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</si>
  <si>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</si>
  <si>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</si>
  <si>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</si>
  <si>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</si>
  <si>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</si>
  <si>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</si>
  <si>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</si>
  <si>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</si>
  <si>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</si>
  <si>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</si>
  <si>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</si>
  <si>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</si>
  <si>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</si>
  <si>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</si>
  <si>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</si>
  <si>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</si>
  <si>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</si>
  <si>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</si>
  <si>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</si>
  <si>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</si>
  <si>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</si>
  <si>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</si>
  <si>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</si>
  <si>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</si>
  <si>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</si>
  <si>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</si>
  <si>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</si>
  <si>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</si>
  <si>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</si>
  <si>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</si>
  <si>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</si>
  <si>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</si>
  <si>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</si>
  <si>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</si>
  <si>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</si>
  <si>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</si>
  <si>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</si>
  <si>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</si>
  <si>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</si>
  <si>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</si>
  <si>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</si>
  <si>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</si>
  <si>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</si>
  <si>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</si>
  <si>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</si>
  <si>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</si>
  <si>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</si>
  <si>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</si>
  <si>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</si>
  <si>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</si>
  <si>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</si>
  <si>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</si>
  <si>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</si>
  <si>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</si>
  <si>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</si>
  <si>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</si>
  <si>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</si>
  <si>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</si>
  <si>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</si>
  <si>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</si>
  <si>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</si>
  <si>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</si>
  <si>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</si>
  <si>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</si>
  <si>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</si>
  <si>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</si>
  <si>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</si>
  <si>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</si>
  <si>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</si>
  <si>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</si>
  <si>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</si>
  <si>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</si>
  <si>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</si>
  <si>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</si>
  <si>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</si>
  <si>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</si>
  <si>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</si>
  <si>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</si>
  <si>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</si>
  <si>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</si>
  <si>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</si>
  <si>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</si>
  <si>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</si>
  <si>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</si>
  <si>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</si>
  <si>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</si>
  <si>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</si>
  <si>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</si>
  <si>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</si>
  <si>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</si>
  <si>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</si>
  <si>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</si>
  <si>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</si>
  <si>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</si>
  <si>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</si>
  <si>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</si>
  <si>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</si>
  <si>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</si>
  <si>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</si>
  <si>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</si>
  <si>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</si>
  <si>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</si>
  <si>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</si>
  <si>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</si>
  <si>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</si>
  <si>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</si>
  <si>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</si>
  <si>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</si>
  <si>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</si>
  <si>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</si>
  <si>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</si>
  <si>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</si>
  <si>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</si>
  <si>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</si>
  <si>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</si>
  <si>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</si>
  <si>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</si>
  <si>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</si>
  <si>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</si>
  <si>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</si>
  <si>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</si>
  <si>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</si>
  <si>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</si>
  <si>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</si>
  <si>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</si>
  <si>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</si>
  <si>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</si>
  <si>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</si>
  <si>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</si>
  <si>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</si>
  <si>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</si>
  <si>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</si>
  <si>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</si>
  <si>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</si>
  <si>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</si>
  <si>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</si>
  <si>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</si>
  <si>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</si>
  <si>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</si>
  <si>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</si>
  <si>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</si>
  <si>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</si>
  <si>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</si>
  <si>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</si>
  <si>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</si>
  <si>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</si>
  <si>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</si>
  <si>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</si>
  <si>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</si>
  <si>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</si>
  <si>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</si>
  <si>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</si>
  <si>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</si>
  <si>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</si>
  <si>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</si>
  <si>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</si>
  <si>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</si>
  <si>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</si>
  <si>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</si>
  <si>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</si>
  <si>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</si>
  <si>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</si>
  <si>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</si>
  <si>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</si>
  <si>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</si>
  <si>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</si>
  <si>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</si>
  <si>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</si>
  <si>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</si>
  <si>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</si>
  <si>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</si>
  <si>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</si>
  <si>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</si>
  <si>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</si>
  <si>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</si>
  <si>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</si>
  <si>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</si>
  <si>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</si>
  <si>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</si>
  <si>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</si>
  <si>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</si>
  <si>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</si>
  <si>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</si>
  <si>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</si>
  <si>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</si>
  <si>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</si>
  <si>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</si>
  <si>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</si>
  <si>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</si>
  <si>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</si>
  <si>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</si>
  <si>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</si>
  <si>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</si>
  <si>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</si>
  <si>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</si>
  <si>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</si>
  <si>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</si>
  <si>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</si>
  <si>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</si>
  <si>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</si>
  <si>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</si>
  <si>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</si>
  <si>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</si>
  <si>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</si>
  <si>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</si>
  <si>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</si>
  <si>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</si>
  <si>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</si>
  <si>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</si>
  <si>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</si>
  <si>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</si>
  <si>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</si>
  <si>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</si>
  <si>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</si>
  <si>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</si>
  <si>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</si>
  <si>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</si>
  <si>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</si>
  <si>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</si>
  <si>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</si>
  <si>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</si>
  <si>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</si>
  <si>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(blank)</t>
  </si>
  <si>
    <t>Grand Total</t>
  </si>
  <si>
    <t>Row Labels</t>
  </si>
  <si>
    <t>Column Labels</t>
  </si>
  <si>
    <t>(All)</t>
  </si>
  <si>
    <t>Count of name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</si>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</sst>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 patternType="solid">
          <fgColor auto="1"/>
          <bgColor rgb="FFFF0000"/>
        </patternFill>
      </fill>
    </dxf>
    <dxf>
      <fill>
        <patternFill>
          <bgColor theme="9"/>
        </patternFill>
      </fill>
    </dxf>
    <dxf>
      <fill>
        <patternFill patternType="solid"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 patternType="solid">
          <fgColor theme="5" tint="0.39994506668294322"/>
          <bgColor theme="5" tint="-0.499984740745262"/>
        </patternFill>
      </fill>
    </dxf>
    <dxf>
      <font>
        <color rgb="FF9C0006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7-418F-B8C7-4291C8E606A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7-418F-B8C7-4291C8E606A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A7-418F-B8C7-4291C8E606A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A7-418F-B8C7-4291C8E606A8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2FA7-418F-B8C7-4291C8E60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077648"/>
        <c:axId val="169823104"/>
      </c:barChart>
      <c:catAx>
        <c:axId val="4600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3104"/>
        <c:crosses val="autoZero"/>
        <c:auto val="1"/>
        <c:lblAlgn val="ctr"/>
        <c:lblOffset val="100"/>
        <c:noMultiLvlLbl val="0"/>
      </c:catAx>
      <c:valAx>
        <c:axId val="1698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C-496C-9FE5-66757929EC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C-496C-9FE5-66757929EC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C-496C-9FE5-66757929ECB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C-496C-9FE5-66757929E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888576"/>
        <c:axId val="524917824"/>
      </c:barChart>
      <c:catAx>
        <c:axId val="42088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17824"/>
        <c:crosses val="autoZero"/>
        <c:auto val="1"/>
        <c:lblAlgn val="ctr"/>
        <c:lblOffset val="100"/>
        <c:noMultiLvlLbl val="0"/>
      </c:catAx>
      <c:valAx>
        <c:axId val="5249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C-4E1F-A60B-ADCF4A7BDCF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C-4E1F-A60B-ADCF4A7BDCF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C-4E1F-A60B-ADCF4A7BDCF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1C-4E1F-A60B-ADCF4A7B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246816"/>
        <c:axId val="425681888"/>
      </c:lineChart>
      <c:catAx>
        <c:axId val="47024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81888"/>
        <c:crosses val="autoZero"/>
        <c:auto val="1"/>
        <c:lblAlgn val="ctr"/>
        <c:lblOffset val="100"/>
        <c:noMultiLvlLbl val="0"/>
      </c:catAx>
      <c:valAx>
        <c:axId val="42568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4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A-47D8-9888-034620CC7D32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114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A-47D8-9888-034620CC7D32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A-47D8-9888-034620CC7D32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Sheet6!$E$6:$E$19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232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CA-47D8-9888-034620CC7D32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CA-47D8-9888-034620CC7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720032"/>
        <c:axId val="518415056"/>
      </c:lineChart>
      <c:catAx>
        <c:axId val="5177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415056"/>
        <c:crosses val="autoZero"/>
        <c:auto val="1"/>
        <c:lblAlgn val="ctr"/>
        <c:lblOffset val="100"/>
        <c:noMultiLvlLbl val="0"/>
      </c:catAx>
      <c:valAx>
        <c:axId val="51841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2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84D-BF0C-FF4B72BC5979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84D-BF0C-FF4B72BC5979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84D-BF0C-FF4B72BC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654096"/>
        <c:axId val="552058144"/>
      </c:lineChart>
      <c:catAx>
        <c:axId val="5306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58144"/>
        <c:crosses val="autoZero"/>
        <c:auto val="1"/>
        <c:lblAlgn val="ctr"/>
        <c:lblOffset val="100"/>
        <c:noMultiLvlLbl val="0"/>
      </c:catAx>
      <c:valAx>
        <c:axId val="5520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2</xdr:row>
      <xdr:rowOff>71436</xdr:rowOff>
    </xdr:from>
    <xdr:to>
      <xdr:col>13</xdr:col>
      <xdr:colOff>847725</xdr:colOff>
      <xdr:row>26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9E05B-E45A-4204-A430-B21529ED0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1038223</xdr:colOff>
      <xdr:row>1</xdr:row>
      <xdr:rowOff>166686</xdr:rowOff>
    </xdr:from>
    <xdr:to>
      <xdr:col>17</xdr:col>
      <xdr:colOff>323849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9269C-9246-4AAD-BCEA-6F8B6199E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4</xdr:row>
      <xdr:rowOff>100011</xdr:rowOff>
    </xdr:from>
    <xdr:to>
      <xdr:col>16</xdr:col>
      <xdr:colOff>333374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F0C77B-EAB2-4901-8AF1-DEFBD8613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3</xdr:row>
      <xdr:rowOff>109537</xdr:rowOff>
    </xdr:from>
    <xdr:to>
      <xdr:col>15</xdr:col>
      <xdr:colOff>533400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30831-D96C-4007-AA4B-5D4C07E1E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1028698</xdr:colOff>
      <xdr:row>15</xdr:row>
      <xdr:rowOff>4761</xdr:rowOff>
    </xdr:from>
    <xdr:to>
      <xdr:col>9</xdr:col>
      <xdr:colOff>857249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33043-F1CC-4598-A05F-0A016895F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d tayebi" refreshedDate="43416.928558101848" createdVersion="6" refreshedVersion="6" minRefreshableVersion="3" recordCount="4115" xr:uid="{29B0A0B1-DF58-4072-A014-C9960A96F94F}">
  <cacheSource type="worksheet">
    <worksheetSource ref="A1:R1048576" sheet="Sheet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d tayebi" refreshedDate="43416.944772800925" createdVersion="6" refreshedVersion="6" minRefreshableVersion="3" recordCount="4114" xr:uid="{8B0F823B-B7AE-4E18-A4EF-D15093272A39}">
  <cacheSource type="worksheet">
    <worksheetSource ref="A1:R4115" sheet="Sheet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1">
      <sharedItems containsSemiMixedTypes="0" containsString="0" containsNumber="1" minValue="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d tayebi" refreshedDate="43416.95784398148" createdVersion="6" refreshedVersion="6" minRefreshableVersion="3" recordCount="4114" xr:uid="{0FD517A5-B0DF-4759-9CB2-A68762ADE07C}">
  <cacheSource type="worksheet">
    <worksheetSource ref="A1:T4115" sheet="Sheet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1">
      <sharedItems containsSemiMixedTypes="0" containsString="0" containsNumber="1" minValue="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d tayebi" refreshedDate="43418.898873379629" createdVersion="6" refreshedVersion="6" minRefreshableVersion="3" recordCount="4115" xr:uid="{47D040A8-AE32-4A1B-AE5F-ACF9C3F0E2F0}">
  <cacheSource type="worksheet">
    <worksheetSource ref="A1:T1048576" sheet="Sheet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00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0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5E034-2130-4DFE-9287-7CFC816540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name="outcome" axis="axisCol" subtotalTop="0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" subtotal="count" baseField="16" baseItem="1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19A7E-9C7E-4867-8F39-E2E3640FFC5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AB82E-4752-40CB-9EB1-95C5F16C072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0E8AD-0F43-4865-9B46-1AC26E28E56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3453C-32D3-440B-931B-B1C4D1AB4103}">
  <dimension ref="A1:T4115"/>
  <sheetViews>
    <sheetView topLeftCell="A3" zoomScale="91" zoomScaleNormal="91" workbookViewId="0">
      <selection activeCell="B4110" sqref="B41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52.5703125" customWidth="1"/>
    <col min="16" max="16" width="21.42578125" customWidth="1"/>
    <col min="17" max="17" width="23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IF(D2=0,0,ROUND(E2/D2*100,0))</f>
        <v>137</v>
      </c>
      <c r="P2" s="7">
        <f>IF(L2=0,0,ROUND(E2/L2*100,2))</f>
        <v>6391.76</v>
      </c>
      <c r="Q2" t="s">
        <v>8310</v>
      </c>
      <c r="R2" t="s">
        <v>8311</v>
      </c>
      <c r="S2" s="12">
        <f>(J2/86400)+25569+(-6/24)</f>
        <v>42176.757071759261</v>
      </c>
      <c r="T2" s="12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IF(D3=0,0,ROUND(E3/D3*100,0))</f>
        <v>143</v>
      </c>
      <c r="P3" s="7">
        <f t="shared" ref="P3:P66" si="1">IF(L3=0,0,ROUND(E3/L3*100,2))</f>
        <v>18548.099999999999</v>
      </c>
      <c r="Q3" t="s">
        <v>8310</v>
      </c>
      <c r="R3" t="s">
        <v>8311</v>
      </c>
      <c r="S3" s="12">
        <f t="shared" ref="S3:S66" si="2">(J3/86400)+25569+(-6/24)</f>
        <v>42766.350497685184</v>
      </c>
      <c r="T3" s="12">
        <f t="shared" ref="T3:T66" si="3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1500</v>
      </c>
      <c r="Q4" t="s">
        <v>8310</v>
      </c>
      <c r="R4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7">
        <f t="shared" si="1"/>
        <v>6926.67</v>
      </c>
      <c r="Q5" t="s">
        <v>8310</v>
      </c>
      <c r="R5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7">
        <f t="shared" si="1"/>
        <v>19055.03</v>
      </c>
      <c r="Q6" t="s">
        <v>8310</v>
      </c>
      <c r="R6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7">
        <f t="shared" si="1"/>
        <v>9340.43</v>
      </c>
      <c r="Q7" t="s">
        <v>8310</v>
      </c>
      <c r="R7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7">
        <f t="shared" si="1"/>
        <v>14687.93</v>
      </c>
      <c r="Q8" t="s">
        <v>8310</v>
      </c>
      <c r="R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7">
        <f t="shared" si="1"/>
        <v>15982.46</v>
      </c>
      <c r="Q9" t="s">
        <v>8310</v>
      </c>
      <c r="R9" t="s">
        <v>8311</v>
      </c>
      <c r="S9" s="12">
        <f t="shared" si="2"/>
        <v>42515.797071759254</v>
      </c>
      <c r="T9" s="12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7">
        <f t="shared" si="1"/>
        <v>29179.33</v>
      </c>
      <c r="Q10" t="s">
        <v>8310</v>
      </c>
      <c r="R10" t="s">
        <v>8311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7">
        <f t="shared" si="1"/>
        <v>3149.95</v>
      </c>
      <c r="Q11" t="s">
        <v>8310</v>
      </c>
      <c r="R11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7">
        <f t="shared" si="1"/>
        <v>15868.42</v>
      </c>
      <c r="Q12" t="s">
        <v>8310</v>
      </c>
      <c r="R12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7">
        <f t="shared" si="1"/>
        <v>8033.33</v>
      </c>
      <c r="Q13" t="s">
        <v>8310</v>
      </c>
      <c r="R13" t="s">
        <v>8311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7">
        <f t="shared" si="1"/>
        <v>5996.13</v>
      </c>
      <c r="Q14" t="s">
        <v>8310</v>
      </c>
      <c r="R14" t="s">
        <v>8311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7">
        <f t="shared" si="1"/>
        <v>10978.43</v>
      </c>
      <c r="Q15" t="s">
        <v>8310</v>
      </c>
      <c r="R15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7">
        <f t="shared" si="1"/>
        <v>14770.73</v>
      </c>
      <c r="Q16" t="s">
        <v>8310</v>
      </c>
      <c r="R16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7">
        <f t="shared" si="1"/>
        <v>2175.5100000000002</v>
      </c>
      <c r="Q17" t="s">
        <v>8310</v>
      </c>
      <c r="R17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7">
        <f t="shared" si="1"/>
        <v>17184.29</v>
      </c>
      <c r="Q18" t="s">
        <v>8310</v>
      </c>
      <c r="R1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7">
        <f t="shared" si="1"/>
        <v>4194.4399999999996</v>
      </c>
      <c r="Q19" t="s">
        <v>8310</v>
      </c>
      <c r="R19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7">
        <f t="shared" si="1"/>
        <v>9326.41</v>
      </c>
      <c r="Q20" t="s">
        <v>8310</v>
      </c>
      <c r="R20" t="s">
        <v>8311</v>
      </c>
      <c r="S20" s="12">
        <f t="shared" si="2"/>
        <v>41869.292314814811</v>
      </c>
      <c r="T20" s="12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7">
        <f t="shared" si="1"/>
        <v>5613.64</v>
      </c>
      <c r="Q21" t="s">
        <v>8310</v>
      </c>
      <c r="R21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7">
        <f t="shared" si="1"/>
        <v>8016</v>
      </c>
      <c r="Q22" t="s">
        <v>8310</v>
      </c>
      <c r="R22" t="s">
        <v>8311</v>
      </c>
      <c r="S22" s="12">
        <f t="shared" si="2"/>
        <v>42200.508240740739</v>
      </c>
      <c r="T22" s="12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7">
        <f t="shared" si="1"/>
        <v>19990.099999999999</v>
      </c>
      <c r="Q23" t="s">
        <v>8310</v>
      </c>
      <c r="R23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7">
        <f t="shared" si="1"/>
        <v>5125</v>
      </c>
      <c r="Q24" t="s">
        <v>8310</v>
      </c>
      <c r="R24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7">
        <f t="shared" si="1"/>
        <v>10304.35</v>
      </c>
      <c r="Q25" t="s">
        <v>8310</v>
      </c>
      <c r="R25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7">
        <f t="shared" si="1"/>
        <v>6634.61</v>
      </c>
      <c r="Q26" t="s">
        <v>8310</v>
      </c>
      <c r="R26" t="s">
        <v>8311</v>
      </c>
      <c r="S26" s="12">
        <f t="shared" si="2"/>
        <v>42229.570173611108</v>
      </c>
      <c r="T26" s="12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7">
        <f t="shared" si="1"/>
        <v>5714.29</v>
      </c>
      <c r="Q27" t="s">
        <v>8310</v>
      </c>
      <c r="R27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7">
        <f t="shared" si="1"/>
        <v>10210.530000000001</v>
      </c>
      <c r="Q28" t="s">
        <v>8310</v>
      </c>
      <c r="R2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7">
        <f t="shared" si="1"/>
        <v>14896.67</v>
      </c>
      <c r="Q29" t="s">
        <v>8310</v>
      </c>
      <c r="R29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7">
        <f t="shared" si="1"/>
        <v>16960.560000000001</v>
      </c>
      <c r="Q30" t="s">
        <v>8310</v>
      </c>
      <c r="R30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7">
        <f t="shared" si="1"/>
        <v>3162.39</v>
      </c>
      <c r="Q31" t="s">
        <v>8310</v>
      </c>
      <c r="R31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7">
        <f t="shared" si="1"/>
        <v>7645.26</v>
      </c>
      <c r="Q32" t="s">
        <v>8310</v>
      </c>
      <c r="R32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1300</v>
      </c>
      <c r="Q33" t="s">
        <v>8310</v>
      </c>
      <c r="R33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7">
        <f t="shared" si="1"/>
        <v>32044.94</v>
      </c>
      <c r="Q34" t="s">
        <v>8310</v>
      </c>
      <c r="R34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7">
        <f t="shared" si="1"/>
        <v>8375</v>
      </c>
      <c r="Q35" t="s">
        <v>8310</v>
      </c>
      <c r="R35" t="s">
        <v>8311</v>
      </c>
      <c r="S35" s="12">
        <f t="shared" si="2"/>
        <v>42286.410891203705</v>
      </c>
      <c r="T35" s="12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7">
        <f t="shared" si="1"/>
        <v>4988.24</v>
      </c>
      <c r="Q36" t="s">
        <v>8310</v>
      </c>
      <c r="R36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7">
        <f t="shared" si="1"/>
        <v>5946.43</v>
      </c>
      <c r="Q37" t="s">
        <v>8310</v>
      </c>
      <c r="R37" t="s">
        <v>8311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7">
        <f t="shared" si="1"/>
        <v>19384.09</v>
      </c>
      <c r="Q38" t="s">
        <v>8310</v>
      </c>
      <c r="R3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7">
        <f t="shared" si="1"/>
        <v>15951.38</v>
      </c>
      <c r="Q39" t="s">
        <v>8310</v>
      </c>
      <c r="R39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7">
        <f t="shared" si="1"/>
        <v>4168.18</v>
      </c>
      <c r="Q40" t="s">
        <v>8310</v>
      </c>
      <c r="R40" t="s">
        <v>8311</v>
      </c>
      <c r="S40" s="12">
        <f t="shared" si="2"/>
        <v>41374.807222222225</v>
      </c>
      <c r="T40" s="12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7">
        <f t="shared" si="1"/>
        <v>15089.86</v>
      </c>
      <c r="Q41" t="s">
        <v>8310</v>
      </c>
      <c r="R41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7">
        <f t="shared" si="1"/>
        <v>12668.75</v>
      </c>
      <c r="Q42" t="s">
        <v>8310</v>
      </c>
      <c r="R42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10526.32</v>
      </c>
      <c r="Q43" t="s">
        <v>8310</v>
      </c>
      <c r="R43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7">
        <f t="shared" si="1"/>
        <v>11751.48</v>
      </c>
      <c r="Q44" t="s">
        <v>8310</v>
      </c>
      <c r="R44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7">
        <f t="shared" si="1"/>
        <v>11736.12</v>
      </c>
      <c r="Q45" t="s">
        <v>8310</v>
      </c>
      <c r="R45" t="s">
        <v>8311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13333.33</v>
      </c>
      <c r="Q46" t="s">
        <v>8310</v>
      </c>
      <c r="R46" t="s">
        <v>8311</v>
      </c>
      <c r="S46" s="12">
        <f t="shared" si="2"/>
        <v>41873.848807870367</v>
      </c>
      <c r="T46" s="12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9836.07</v>
      </c>
      <c r="Q47" t="s">
        <v>8310</v>
      </c>
      <c r="R47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7">
        <f t="shared" si="1"/>
        <v>19444.439999999999</v>
      </c>
      <c r="Q48" t="s">
        <v>8310</v>
      </c>
      <c r="R48" t="s">
        <v>8311</v>
      </c>
      <c r="S48" s="12">
        <f t="shared" si="2"/>
        <v>42323.71497685185</v>
      </c>
      <c r="T48" s="12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7">
        <f t="shared" si="1"/>
        <v>7686.5</v>
      </c>
      <c r="Q49" t="s">
        <v>8310</v>
      </c>
      <c r="R49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7">
        <f t="shared" si="1"/>
        <v>5681.58</v>
      </c>
      <c r="Q50" t="s">
        <v>8310</v>
      </c>
      <c r="R50" t="s">
        <v>8311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13793.1</v>
      </c>
      <c r="Q51" t="s">
        <v>8310</v>
      </c>
      <c r="R51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2727.27</v>
      </c>
      <c r="Q52" t="s">
        <v>8310</v>
      </c>
      <c r="R52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7">
        <f t="shared" si="1"/>
        <v>11833.61</v>
      </c>
      <c r="Q53" t="s">
        <v>8310</v>
      </c>
      <c r="R53" t="s">
        <v>8311</v>
      </c>
      <c r="S53" s="12">
        <f t="shared" si="2"/>
        <v>42196.678668981476</v>
      </c>
      <c r="T53" s="12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7">
        <f t="shared" si="1"/>
        <v>22348.080000000002</v>
      </c>
      <c r="Q54" t="s">
        <v>8310</v>
      </c>
      <c r="R54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7">
        <f t="shared" si="1"/>
        <v>2811.11</v>
      </c>
      <c r="Q55" t="s">
        <v>8310</v>
      </c>
      <c r="R55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19423.080000000002</v>
      </c>
      <c r="Q56" t="s">
        <v>8310</v>
      </c>
      <c r="R56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7">
        <f t="shared" si="1"/>
        <v>12895.35</v>
      </c>
      <c r="Q57" t="s">
        <v>8310</v>
      </c>
      <c r="R57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7">
        <f t="shared" si="1"/>
        <v>4931.6099999999997</v>
      </c>
      <c r="Q58" t="s">
        <v>8310</v>
      </c>
      <c r="R58" t="s">
        <v>8311</v>
      </c>
      <c r="S58" s="12">
        <f t="shared" si="2"/>
        <v>42149.298888888894</v>
      </c>
      <c r="T58" s="12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7">
        <f t="shared" si="1"/>
        <v>22152.17</v>
      </c>
      <c r="Q59" t="s">
        <v>8310</v>
      </c>
      <c r="R59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7">
        <f t="shared" si="1"/>
        <v>13721.33</v>
      </c>
      <c r="Q60" t="s">
        <v>8310</v>
      </c>
      <c r="R60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7">
        <f t="shared" si="1"/>
        <v>60682.239999999998</v>
      </c>
      <c r="Q61" t="s">
        <v>8310</v>
      </c>
      <c r="R61" t="s">
        <v>8311</v>
      </c>
      <c r="S61" s="12">
        <f t="shared" si="2"/>
        <v>42229.985833333332</v>
      </c>
      <c r="T61" s="12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7">
        <f t="shared" si="1"/>
        <v>4304.01</v>
      </c>
      <c r="Q62" t="s">
        <v>8310</v>
      </c>
      <c r="R62" t="s">
        <v>8312</v>
      </c>
      <c r="S62" s="12">
        <f t="shared" si="2"/>
        <v>41701.651817129634</v>
      </c>
      <c r="T62" s="12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7">
        <f t="shared" si="1"/>
        <v>32239.13</v>
      </c>
      <c r="Q63" t="s">
        <v>8310</v>
      </c>
      <c r="R63" t="s">
        <v>8312</v>
      </c>
      <c r="S63" s="12">
        <f t="shared" si="2"/>
        <v>41409.564317129625</v>
      </c>
      <c r="T63" s="12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7">
        <f t="shared" si="1"/>
        <v>9670.83</v>
      </c>
      <c r="Q64" t="s">
        <v>8310</v>
      </c>
      <c r="R64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7">
        <f t="shared" si="1"/>
        <v>3547.45</v>
      </c>
      <c r="Q65" t="s">
        <v>8310</v>
      </c>
      <c r="R65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7">
        <f t="shared" si="1"/>
        <v>8666.67</v>
      </c>
      <c r="Q66" t="s">
        <v>8310</v>
      </c>
      <c r="R66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IF(D67=0,0,ROUND(E67/D67*100,0))</f>
        <v>108</v>
      </c>
      <c r="P67" s="7">
        <f t="shared" ref="P67:P130" si="5">IF(L67=0,0,ROUND(E67/L67*100,2))</f>
        <v>13205.26</v>
      </c>
      <c r="Q67" t="s">
        <v>8310</v>
      </c>
      <c r="R67" t="s">
        <v>8312</v>
      </c>
      <c r="S67" s="12">
        <f t="shared" ref="S67:S130" si="6">(J67/86400)+25569+(-6/24)</f>
        <v>41835.571226851855</v>
      </c>
      <c r="T67" s="12">
        <f t="shared" ref="T67:T130" si="7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7">
        <f t="shared" si="5"/>
        <v>9123.08</v>
      </c>
      <c r="Q68" t="s">
        <v>8310</v>
      </c>
      <c r="R6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7">
        <f t="shared" si="5"/>
        <v>11625</v>
      </c>
      <c r="Q69" t="s">
        <v>8310</v>
      </c>
      <c r="R69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7">
        <f t="shared" si="5"/>
        <v>2119.44</v>
      </c>
      <c r="Q70" t="s">
        <v>8310</v>
      </c>
      <c r="R70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7">
        <f t="shared" si="5"/>
        <v>6232.71</v>
      </c>
      <c r="Q71" t="s">
        <v>8310</v>
      </c>
      <c r="R71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7">
        <f t="shared" si="5"/>
        <v>3741.18</v>
      </c>
      <c r="Q72" t="s">
        <v>8310</v>
      </c>
      <c r="R72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7">
        <f t="shared" si="5"/>
        <v>6971.88</v>
      </c>
      <c r="Q73" t="s">
        <v>8310</v>
      </c>
      <c r="R73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7">
        <f t="shared" si="5"/>
        <v>5817.07</v>
      </c>
      <c r="Q74" t="s">
        <v>8310</v>
      </c>
      <c r="R74" t="s">
        <v>8312</v>
      </c>
      <c r="S74" s="12">
        <f t="shared" si="6"/>
        <v>41207.760196759264</v>
      </c>
      <c r="T74" s="12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5000</v>
      </c>
      <c r="Q75" t="s">
        <v>8310</v>
      </c>
      <c r="R75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7">
        <f t="shared" si="5"/>
        <v>1947.1</v>
      </c>
      <c r="Q76" t="s">
        <v>8310</v>
      </c>
      <c r="R76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7">
        <f t="shared" si="5"/>
        <v>8595.74</v>
      </c>
      <c r="Q77" t="s">
        <v>8310</v>
      </c>
      <c r="R77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7">
        <f t="shared" si="5"/>
        <v>3066.67</v>
      </c>
      <c r="Q78" t="s">
        <v>8310</v>
      </c>
      <c r="R7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7">
        <f t="shared" si="5"/>
        <v>6038.46</v>
      </c>
      <c r="Q79" t="s">
        <v>8310</v>
      </c>
      <c r="R79" t="s">
        <v>8312</v>
      </c>
      <c r="S79" s="12">
        <f t="shared" si="6"/>
        <v>40996.894872685181</v>
      </c>
      <c r="T79" s="12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3860</v>
      </c>
      <c r="Q80" t="s">
        <v>8310</v>
      </c>
      <c r="R80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4026.83</v>
      </c>
      <c r="Q81" t="s">
        <v>8310</v>
      </c>
      <c r="R81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7">
        <f t="shared" si="5"/>
        <v>27382.98</v>
      </c>
      <c r="Q82" t="s">
        <v>8310</v>
      </c>
      <c r="R82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5303.57</v>
      </c>
      <c r="Q83" t="s">
        <v>8310</v>
      </c>
      <c r="R83" t="s">
        <v>8312</v>
      </c>
      <c r="S83" s="12">
        <f t="shared" si="6"/>
        <v>41099.908877314811</v>
      </c>
      <c r="T83" s="12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7">
        <f t="shared" si="5"/>
        <v>4000.5</v>
      </c>
      <c r="Q84" t="s">
        <v>8310</v>
      </c>
      <c r="R84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7">
        <f t="shared" si="5"/>
        <v>1576.92</v>
      </c>
      <c r="Q85" t="s">
        <v>8310</v>
      </c>
      <c r="R85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7142.86</v>
      </c>
      <c r="Q86" t="s">
        <v>8310</v>
      </c>
      <c r="R86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7">
        <f t="shared" si="5"/>
        <v>7171.43</v>
      </c>
      <c r="Q87" t="s">
        <v>8310</v>
      </c>
      <c r="R87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7">
        <f t="shared" si="5"/>
        <v>37576.47</v>
      </c>
      <c r="Q88" t="s">
        <v>8310</v>
      </c>
      <c r="R8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7">
        <f t="shared" si="5"/>
        <v>10460</v>
      </c>
      <c r="Q89" t="s">
        <v>8310</v>
      </c>
      <c r="R89" t="s">
        <v>8312</v>
      </c>
      <c r="S89" s="12">
        <f t="shared" si="6"/>
        <v>40322.289386574077</v>
      </c>
      <c r="T89" s="12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7">
        <f t="shared" si="5"/>
        <v>6000</v>
      </c>
      <c r="Q90" t="s">
        <v>8310</v>
      </c>
      <c r="R90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7">
        <f t="shared" si="5"/>
        <v>12328.57</v>
      </c>
      <c r="Q91" t="s">
        <v>8310</v>
      </c>
      <c r="R91" t="s">
        <v>8312</v>
      </c>
      <c r="S91" s="12">
        <f t="shared" si="6"/>
        <v>41402.502222222218</v>
      </c>
      <c r="T91" s="12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7">
        <f t="shared" si="5"/>
        <v>3137.5</v>
      </c>
      <c r="Q92" t="s">
        <v>8310</v>
      </c>
      <c r="R92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7826.09</v>
      </c>
      <c r="Q93" t="s">
        <v>8310</v>
      </c>
      <c r="R93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7">
        <f t="shared" si="5"/>
        <v>12232.56</v>
      </c>
      <c r="Q94" t="s">
        <v>8310</v>
      </c>
      <c r="R94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7">
        <f t="shared" si="5"/>
        <v>7373.33</v>
      </c>
      <c r="Q95" t="s">
        <v>8310</v>
      </c>
      <c r="R95" t="s">
        <v>8312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2166.67</v>
      </c>
      <c r="Q96" t="s">
        <v>8310</v>
      </c>
      <c r="R96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7">
        <f t="shared" si="5"/>
        <v>2190.48</v>
      </c>
      <c r="Q97" t="s">
        <v>8310</v>
      </c>
      <c r="R97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7">
        <f t="shared" si="5"/>
        <v>5058.82</v>
      </c>
      <c r="Q98" t="s">
        <v>8310</v>
      </c>
      <c r="R98" t="s">
        <v>8312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7">
        <f t="shared" si="5"/>
        <v>5312.5</v>
      </c>
      <c r="Q99" t="s">
        <v>8310</v>
      </c>
      <c r="R99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7">
        <f t="shared" si="5"/>
        <v>5666.67</v>
      </c>
      <c r="Q100" t="s">
        <v>8310</v>
      </c>
      <c r="R100" t="s">
        <v>8312</v>
      </c>
      <c r="S100" s="12">
        <f t="shared" si="6"/>
        <v>41214.544837962967</v>
      </c>
      <c r="T100" s="12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7">
        <f t="shared" si="5"/>
        <v>4077.67</v>
      </c>
      <c r="Q101" t="s">
        <v>8310</v>
      </c>
      <c r="R101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19230.77</v>
      </c>
      <c r="Q102" t="s">
        <v>8310</v>
      </c>
      <c r="R102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10000</v>
      </c>
      <c r="Q103" t="s">
        <v>8310</v>
      </c>
      <c r="R103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7">
        <f t="shared" si="5"/>
        <v>11792.31</v>
      </c>
      <c r="Q104" t="s">
        <v>8310</v>
      </c>
      <c r="R104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7">
        <f t="shared" si="5"/>
        <v>2789.8</v>
      </c>
      <c r="Q105" t="s">
        <v>8310</v>
      </c>
      <c r="R105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6000</v>
      </c>
      <c r="Q106" t="s">
        <v>8310</v>
      </c>
      <c r="R106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7">
        <f t="shared" si="5"/>
        <v>3938.33</v>
      </c>
      <c r="Q107" t="s">
        <v>8310</v>
      </c>
      <c r="R107" t="s">
        <v>8312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7">
        <f t="shared" si="5"/>
        <v>18611.11</v>
      </c>
      <c r="Q108" t="s">
        <v>8310</v>
      </c>
      <c r="R108" t="s">
        <v>8312</v>
      </c>
      <c r="S108" s="12">
        <f t="shared" si="6"/>
        <v>40987.526631944442</v>
      </c>
      <c r="T108" s="12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7">
        <f t="shared" si="5"/>
        <v>11137.68</v>
      </c>
      <c r="Q109" t="s">
        <v>8310</v>
      </c>
      <c r="R109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7">
        <f t="shared" si="5"/>
        <v>7872.34</v>
      </c>
      <c r="Q110" t="s">
        <v>8310</v>
      </c>
      <c r="R110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7">
        <f t="shared" si="5"/>
        <v>4670.21</v>
      </c>
      <c r="Q111" t="s">
        <v>8310</v>
      </c>
      <c r="R111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7">
        <f t="shared" si="5"/>
        <v>6538.46</v>
      </c>
      <c r="Q112" t="s">
        <v>8310</v>
      </c>
      <c r="R112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7">
        <f t="shared" si="5"/>
        <v>10207.549999999999</v>
      </c>
      <c r="Q113" t="s">
        <v>8310</v>
      </c>
      <c r="R113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6419.75</v>
      </c>
      <c r="Q114" t="s">
        <v>8310</v>
      </c>
      <c r="R114" t="s">
        <v>8312</v>
      </c>
      <c r="S114" s="12">
        <f t="shared" si="6"/>
        <v>41717.793032407411</v>
      </c>
      <c r="T114" s="12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9038.4599999999991</v>
      </c>
      <c r="Q115" t="s">
        <v>8310</v>
      </c>
      <c r="R115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7">
        <f t="shared" si="5"/>
        <v>8857.14</v>
      </c>
      <c r="Q116" t="s">
        <v>8310</v>
      </c>
      <c r="R116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7">
        <f t="shared" si="5"/>
        <v>2872.73</v>
      </c>
      <c r="Q117" t="s">
        <v>8310</v>
      </c>
      <c r="R117" t="s">
        <v>8312</v>
      </c>
      <c r="S117" s="12">
        <f t="shared" si="6"/>
        <v>40918.488935185189</v>
      </c>
      <c r="T117" s="12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7">
        <f t="shared" si="5"/>
        <v>6978.95</v>
      </c>
      <c r="Q118" t="s">
        <v>8310</v>
      </c>
      <c r="R11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7">
        <f t="shared" si="5"/>
        <v>16748.96</v>
      </c>
      <c r="Q119" t="s">
        <v>8310</v>
      </c>
      <c r="R119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7">
        <f t="shared" si="5"/>
        <v>14491.23</v>
      </c>
      <c r="Q120" t="s">
        <v>8310</v>
      </c>
      <c r="R120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7">
        <f t="shared" si="5"/>
        <v>9184.0499999999993</v>
      </c>
      <c r="Q121" t="s">
        <v>8310</v>
      </c>
      <c r="R121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7">
        <f t="shared" si="5"/>
        <v>1000</v>
      </c>
      <c r="Q122" t="s">
        <v>8310</v>
      </c>
      <c r="R122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7">
        <f t="shared" si="5"/>
        <v>100</v>
      </c>
      <c r="Q123" t="s">
        <v>8310</v>
      </c>
      <c r="R123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7">
        <f t="shared" si="5"/>
        <v>2516.67</v>
      </c>
      <c r="Q125" t="s">
        <v>8310</v>
      </c>
      <c r="R125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7">
        <f t="shared" si="5"/>
        <v>1166.67</v>
      </c>
      <c r="Q127" t="s">
        <v>8310</v>
      </c>
      <c r="R127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7">
        <f t="shared" si="5"/>
        <v>10669.23</v>
      </c>
      <c r="Q128" t="s">
        <v>8310</v>
      </c>
      <c r="R12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7">
        <f t="shared" si="5"/>
        <v>4750</v>
      </c>
      <c r="Q129" t="s">
        <v>8310</v>
      </c>
      <c r="R129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7">
        <f t="shared" si="5"/>
        <v>31116.67</v>
      </c>
      <c r="Q130" t="s">
        <v>8310</v>
      </c>
      <c r="R130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IF(D131=0,0,ROUND(E131/D131*100,0))</f>
        <v>0</v>
      </c>
      <c r="P131" s="7">
        <f t="shared" ref="P131:P194" si="9">IF(L131=0,0,ROUND(E131/L131*100,2))</f>
        <v>0</v>
      </c>
      <c r="Q131" t="s">
        <v>8310</v>
      </c>
      <c r="R131" t="s">
        <v>8313</v>
      </c>
      <c r="S131" s="12">
        <f t="shared" ref="S131:S194" si="10">(J131/86400)+25569+(-6/24)</f>
        <v>41882.687303240738</v>
      </c>
      <c r="T131" s="12">
        <f t="shared" ref="T131:T194" si="11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41778.66541666667</v>
      </c>
      <c r="T132" s="12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7">
        <f t="shared" si="9"/>
        <v>9450.6200000000008</v>
      </c>
      <c r="Q134" t="s">
        <v>8310</v>
      </c>
      <c r="R134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7">
        <f t="shared" si="9"/>
        <v>8060</v>
      </c>
      <c r="Q137" t="s">
        <v>8310</v>
      </c>
      <c r="R137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7">
        <f t="shared" si="9"/>
        <v>8124.14</v>
      </c>
      <c r="Q140" t="s">
        <v>8310</v>
      </c>
      <c r="R140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50000</v>
      </c>
      <c r="Q141" t="s">
        <v>8310</v>
      </c>
      <c r="R141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7">
        <f t="shared" si="9"/>
        <v>4617.8599999999997</v>
      </c>
      <c r="Q143" t="s">
        <v>8310</v>
      </c>
      <c r="R143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7">
        <f t="shared" si="9"/>
        <v>1000</v>
      </c>
      <c r="Q144" t="s">
        <v>8310</v>
      </c>
      <c r="R144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42558.814143518517</v>
      </c>
      <c r="T145" s="12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7">
        <f t="shared" si="9"/>
        <v>5594.59</v>
      </c>
      <c r="Q146" t="s">
        <v>8310</v>
      </c>
      <c r="R146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7">
        <f t="shared" si="9"/>
        <v>3755.56</v>
      </c>
      <c r="Q147" t="s">
        <v>8310</v>
      </c>
      <c r="R147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7">
        <f t="shared" si="9"/>
        <v>3833.33</v>
      </c>
      <c r="Q148" t="s">
        <v>8310</v>
      </c>
      <c r="R14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7">
        <f t="shared" si="9"/>
        <v>2000</v>
      </c>
      <c r="Q150" t="s">
        <v>8310</v>
      </c>
      <c r="R150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7">
        <f t="shared" si="9"/>
        <v>1533.33</v>
      </c>
      <c r="Q151" t="s">
        <v>8310</v>
      </c>
      <c r="R151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7">
        <f t="shared" si="9"/>
        <v>44943.28</v>
      </c>
      <c r="Q152" t="s">
        <v>8310</v>
      </c>
      <c r="R152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7">
        <f t="shared" si="9"/>
        <v>2800</v>
      </c>
      <c r="Q153" t="s">
        <v>8310</v>
      </c>
      <c r="R153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7">
        <f t="shared" si="9"/>
        <v>1500</v>
      </c>
      <c r="Q154" t="s">
        <v>8310</v>
      </c>
      <c r="R154" t="s">
        <v>8313</v>
      </c>
      <c r="S154" s="12">
        <f t="shared" si="10"/>
        <v>41874.827546296292</v>
      </c>
      <c r="T154" s="12">
        <f t="shared" si="11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7">
        <f t="shared" si="9"/>
        <v>3590</v>
      </c>
      <c r="Q155" t="s">
        <v>8310</v>
      </c>
      <c r="R155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7">
        <f t="shared" si="9"/>
        <v>1333.33</v>
      </c>
      <c r="Q156" t="s">
        <v>8310</v>
      </c>
      <c r="R156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7">
        <f t="shared" si="9"/>
        <v>2025</v>
      </c>
      <c r="Q157" t="s">
        <v>8310</v>
      </c>
      <c r="R157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7">
        <f t="shared" si="9"/>
        <v>11900</v>
      </c>
      <c r="Q158" t="s">
        <v>8310</v>
      </c>
      <c r="R15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7">
        <f t="shared" si="9"/>
        <v>400</v>
      </c>
      <c r="Q159" t="s">
        <v>8310</v>
      </c>
      <c r="R159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7">
        <f t="shared" si="9"/>
        <v>1000</v>
      </c>
      <c r="Q161" t="s">
        <v>8310</v>
      </c>
      <c r="R161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42171.663090277776</v>
      </c>
      <c r="T162" s="12">
        <f t="shared" si="11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7">
        <f t="shared" si="9"/>
        <v>500</v>
      </c>
      <c r="Q163" t="s">
        <v>8310</v>
      </c>
      <c r="R163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7">
        <f t="shared" si="9"/>
        <v>4350</v>
      </c>
      <c r="Q164" t="s">
        <v>8310</v>
      </c>
      <c r="R164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7">
        <f t="shared" si="9"/>
        <v>9142.86</v>
      </c>
      <c r="Q166" t="s">
        <v>8310</v>
      </c>
      <c r="R166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300000</v>
      </c>
      <c r="Q168" t="s">
        <v>8310</v>
      </c>
      <c r="R16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7">
        <f t="shared" si="9"/>
        <v>550</v>
      </c>
      <c r="Q169" t="s">
        <v>8310</v>
      </c>
      <c r="R169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7">
        <f t="shared" si="9"/>
        <v>10833.33</v>
      </c>
      <c r="Q170" t="s">
        <v>8310</v>
      </c>
      <c r="R170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7">
        <f t="shared" si="9"/>
        <v>5600</v>
      </c>
      <c r="Q171" t="s">
        <v>8310</v>
      </c>
      <c r="R171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7">
        <f t="shared" si="9"/>
        <v>3250</v>
      </c>
      <c r="Q172" t="s">
        <v>8310</v>
      </c>
      <c r="R172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7">
        <f t="shared" si="9"/>
        <v>100</v>
      </c>
      <c r="Q173" t="s">
        <v>8310</v>
      </c>
      <c r="R173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42047.144942129627</v>
      </c>
      <c r="T174" s="12">
        <f t="shared" si="11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7">
        <f t="shared" si="9"/>
        <v>4988.46</v>
      </c>
      <c r="Q177" t="s">
        <v>8310</v>
      </c>
      <c r="R177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2571.4299999999998</v>
      </c>
      <c r="Q179" t="s">
        <v>8310</v>
      </c>
      <c r="R179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10000</v>
      </c>
      <c r="Q181" t="s">
        <v>8310</v>
      </c>
      <c r="R181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7">
        <f t="shared" si="9"/>
        <v>3084.62</v>
      </c>
      <c r="Q182" t="s">
        <v>8310</v>
      </c>
      <c r="R182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7">
        <f t="shared" si="9"/>
        <v>18050</v>
      </c>
      <c r="Q183" t="s">
        <v>8310</v>
      </c>
      <c r="R183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7">
        <f t="shared" si="9"/>
        <v>37350</v>
      </c>
      <c r="Q185" t="s">
        <v>8310</v>
      </c>
      <c r="R185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7">
        <f t="shared" si="9"/>
        <v>2550</v>
      </c>
      <c r="Q186" t="s">
        <v>8310</v>
      </c>
      <c r="R186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7">
        <f t="shared" si="9"/>
        <v>22000</v>
      </c>
      <c r="Q187" t="s">
        <v>8310</v>
      </c>
      <c r="R187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16000</v>
      </c>
      <c r="Q189" t="s">
        <v>8310</v>
      </c>
      <c r="R189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7">
        <f t="shared" si="9"/>
        <v>6900</v>
      </c>
      <c r="Q191" t="s">
        <v>8310</v>
      </c>
      <c r="R191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7">
        <f t="shared" si="9"/>
        <v>5000</v>
      </c>
      <c r="Q192" t="s">
        <v>8310</v>
      </c>
      <c r="R192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8333.33</v>
      </c>
      <c r="Q193" t="s">
        <v>8310</v>
      </c>
      <c r="R193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7">
        <f t="shared" si="9"/>
        <v>566.66999999999996</v>
      </c>
      <c r="Q194" t="s">
        <v>8310</v>
      </c>
      <c r="R194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IF(D195=0,0,ROUND(E195/D195*100,0))</f>
        <v>0</v>
      </c>
      <c r="P195" s="7">
        <f t="shared" ref="P195:P258" si="13">IF(L195=0,0,ROUND(E195/L195*100,2))</f>
        <v>0</v>
      </c>
      <c r="Q195" t="s">
        <v>8310</v>
      </c>
      <c r="R195" t="s">
        <v>8314</v>
      </c>
      <c r="S195" s="12">
        <f t="shared" ref="S195:S258" si="14">(J195/86400)+25569+(-6/24)</f>
        <v>41911.684791666667</v>
      </c>
      <c r="T195" s="12">
        <f t="shared" ref="T195:T258" si="15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7">
        <f t="shared" si="13"/>
        <v>100</v>
      </c>
      <c r="Q196" t="s">
        <v>8310</v>
      </c>
      <c r="R196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7">
        <f t="shared" si="13"/>
        <v>7710.53</v>
      </c>
      <c r="Q198" t="s">
        <v>8310</v>
      </c>
      <c r="R198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7">
        <f t="shared" si="13"/>
        <v>3275</v>
      </c>
      <c r="Q199" t="s">
        <v>8310</v>
      </c>
      <c r="R199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7">
        <f t="shared" si="13"/>
        <v>4650</v>
      </c>
      <c r="Q200" t="s">
        <v>8310</v>
      </c>
      <c r="R200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7">
        <f t="shared" si="13"/>
        <v>8730.83</v>
      </c>
      <c r="Q202" t="s">
        <v>8310</v>
      </c>
      <c r="R202" t="s">
        <v>8314</v>
      </c>
      <c r="S202" s="12">
        <f t="shared" si="14"/>
        <v>41866.833368055552</v>
      </c>
      <c r="T202" s="12">
        <f t="shared" si="15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7">
        <f t="shared" si="13"/>
        <v>5428.57</v>
      </c>
      <c r="Q203" t="s">
        <v>8310</v>
      </c>
      <c r="R203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7">
        <f t="shared" si="13"/>
        <v>9325</v>
      </c>
      <c r="Q205" t="s">
        <v>8310</v>
      </c>
      <c r="R205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7">
        <f t="shared" si="13"/>
        <v>11768.37</v>
      </c>
      <c r="Q206" t="s">
        <v>8310</v>
      </c>
      <c r="R206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7">
        <f t="shared" si="13"/>
        <v>7647.06</v>
      </c>
      <c r="Q207" t="s">
        <v>8310</v>
      </c>
      <c r="R207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7">
        <f t="shared" si="13"/>
        <v>16384.62</v>
      </c>
      <c r="Q209" t="s">
        <v>8310</v>
      </c>
      <c r="R209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7">
        <f t="shared" si="13"/>
        <v>9181.82</v>
      </c>
      <c r="Q212" t="s">
        <v>8310</v>
      </c>
      <c r="R212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7">
        <f t="shared" si="13"/>
        <v>18583.330000000002</v>
      </c>
      <c r="Q213" t="s">
        <v>8310</v>
      </c>
      <c r="R213" t="s">
        <v>8314</v>
      </c>
      <c r="S213" s="12">
        <f t="shared" si="14"/>
        <v>42235.909918981481</v>
      </c>
      <c r="T213" s="12">
        <f t="shared" si="15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7">
        <f t="shared" si="13"/>
        <v>100</v>
      </c>
      <c r="Q214" t="s">
        <v>8310</v>
      </c>
      <c r="R214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7">
        <f t="shared" si="13"/>
        <v>2000</v>
      </c>
      <c r="Q215" t="s">
        <v>8310</v>
      </c>
      <c r="R215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7">
        <f t="shared" si="13"/>
        <v>100</v>
      </c>
      <c r="Q216" t="s">
        <v>8310</v>
      </c>
      <c r="R216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7">
        <f t="shared" si="13"/>
        <v>1000</v>
      </c>
      <c r="Q217" t="s">
        <v>8310</v>
      </c>
      <c r="R217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7">
        <f t="shared" si="13"/>
        <v>33153.83</v>
      </c>
      <c r="Q218" t="s">
        <v>8310</v>
      </c>
      <c r="R21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7">
        <f t="shared" si="13"/>
        <v>31428.95</v>
      </c>
      <c r="Q219" t="s">
        <v>8310</v>
      </c>
      <c r="R219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10000</v>
      </c>
      <c r="Q220" t="s">
        <v>8310</v>
      </c>
      <c r="R220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7">
        <f t="shared" si="13"/>
        <v>11598.68</v>
      </c>
      <c r="Q221" t="s">
        <v>8310</v>
      </c>
      <c r="R221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7">
        <f t="shared" si="13"/>
        <v>12000</v>
      </c>
      <c r="Q222" t="s">
        <v>8310</v>
      </c>
      <c r="R222" t="s">
        <v>8314</v>
      </c>
      <c r="S222" s="12">
        <f t="shared" si="14"/>
        <v>42195.393865740742</v>
      </c>
      <c r="T222" s="12">
        <f t="shared" si="15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6500</v>
      </c>
      <c r="Q224" t="s">
        <v>8310</v>
      </c>
      <c r="R224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7">
        <f t="shared" si="13"/>
        <v>12500</v>
      </c>
      <c r="Q228" t="s">
        <v>8310</v>
      </c>
      <c r="R22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7">
        <f t="shared" si="13"/>
        <v>3000</v>
      </c>
      <c r="Q232" t="s">
        <v>8310</v>
      </c>
      <c r="R232" t="s">
        <v>8314</v>
      </c>
      <c r="S232" s="12">
        <f t="shared" si="14"/>
        <v>42129.52721064815</v>
      </c>
      <c r="T232" s="12">
        <f t="shared" si="15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42341.708923611106</v>
      </c>
      <c r="T233" s="12">
        <f t="shared" si="15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7">
        <f t="shared" si="13"/>
        <v>1571.43</v>
      </c>
      <c r="Q234" t="s">
        <v>8310</v>
      </c>
      <c r="R234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7">
        <f t="shared" si="13"/>
        <v>8020</v>
      </c>
      <c r="Q236" t="s">
        <v>8310</v>
      </c>
      <c r="R236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42320.834479166668</v>
      </c>
      <c r="T238" s="12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7">
        <f t="shared" si="13"/>
        <v>5000</v>
      </c>
      <c r="Q239" t="s">
        <v>8310</v>
      </c>
      <c r="R239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42713.712500000001</v>
      </c>
      <c r="T240" s="12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5000</v>
      </c>
      <c r="Q241" t="s">
        <v>8310</v>
      </c>
      <c r="R241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7">
        <f t="shared" si="13"/>
        <v>11784.76</v>
      </c>
      <c r="Q242" t="s">
        <v>8310</v>
      </c>
      <c r="R242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7">
        <f t="shared" si="13"/>
        <v>10904.26</v>
      </c>
      <c r="Q243" t="s">
        <v>8310</v>
      </c>
      <c r="R243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7">
        <f t="shared" si="13"/>
        <v>7301.98</v>
      </c>
      <c r="Q244" t="s">
        <v>8310</v>
      </c>
      <c r="R244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7">
        <f t="shared" si="13"/>
        <v>7819.51</v>
      </c>
      <c r="Q245" t="s">
        <v>8310</v>
      </c>
      <c r="R245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7">
        <f t="shared" si="13"/>
        <v>4739.88</v>
      </c>
      <c r="Q246" t="s">
        <v>8310</v>
      </c>
      <c r="R246" t="s">
        <v>8315</v>
      </c>
      <c r="S246" s="12">
        <f t="shared" si="14"/>
        <v>40213.073599537034</v>
      </c>
      <c r="T246" s="12">
        <f t="shared" si="15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7">
        <f t="shared" si="13"/>
        <v>5402.08</v>
      </c>
      <c r="Q247" t="s">
        <v>8310</v>
      </c>
      <c r="R247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7">
        <f t="shared" si="13"/>
        <v>6848.88</v>
      </c>
      <c r="Q248" t="s">
        <v>8310</v>
      </c>
      <c r="R24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7">
        <f t="shared" si="13"/>
        <v>10814.52</v>
      </c>
      <c r="Q249" t="s">
        <v>8310</v>
      </c>
      <c r="R249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7">
        <f t="shared" si="13"/>
        <v>58995.21</v>
      </c>
      <c r="Q250" t="s">
        <v>8310</v>
      </c>
      <c r="R250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7">
        <f t="shared" si="13"/>
        <v>4805.1099999999997</v>
      </c>
      <c r="Q251" t="s">
        <v>8310</v>
      </c>
      <c r="R251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7">
        <f t="shared" si="13"/>
        <v>7248.28</v>
      </c>
      <c r="Q252" t="s">
        <v>8310</v>
      </c>
      <c r="R252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7">
        <f t="shared" si="13"/>
        <v>5707.79</v>
      </c>
      <c r="Q253" t="s">
        <v>8310</v>
      </c>
      <c r="R253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7">
        <f t="shared" si="13"/>
        <v>8544.44</v>
      </c>
      <c r="Q254" t="s">
        <v>8310</v>
      </c>
      <c r="R254" t="s">
        <v>8315</v>
      </c>
      <c r="S254" s="12">
        <f t="shared" si="14"/>
        <v>40266.41270833333</v>
      </c>
      <c r="T254" s="12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7">
        <f t="shared" si="13"/>
        <v>21585.71</v>
      </c>
      <c r="Q255" t="s">
        <v>8310</v>
      </c>
      <c r="R255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7">
        <f t="shared" si="13"/>
        <v>8938.64</v>
      </c>
      <c r="Q256" t="s">
        <v>8310</v>
      </c>
      <c r="R256" t="s">
        <v>8315</v>
      </c>
      <c r="S256" s="12">
        <f t="shared" si="14"/>
        <v>42263.702662037038</v>
      </c>
      <c r="T256" s="12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7">
        <f t="shared" si="13"/>
        <v>4541.84</v>
      </c>
      <c r="Q257" t="s">
        <v>8310</v>
      </c>
      <c r="R257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7">
        <f t="shared" si="13"/>
        <v>6575.64</v>
      </c>
      <c r="Q258" t="s">
        <v>8310</v>
      </c>
      <c r="R25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IF(D259=0,0,ROUND(E259/D259*100,0))</f>
        <v>107</v>
      </c>
      <c r="P259" s="7">
        <f t="shared" ref="P259:P322" si="17">IF(L259=0,0,ROUND(E259/L259*100,2))</f>
        <v>6670.41</v>
      </c>
      <c r="Q259" t="s">
        <v>8310</v>
      </c>
      <c r="R259" t="s">
        <v>8315</v>
      </c>
      <c r="S259" s="12">
        <f t="shared" ref="S259:S322" si="18">(J259/86400)+25569+(-6/24)</f>
        <v>42479.376875000002</v>
      </c>
      <c r="T259" s="12">
        <f t="shared" ref="T259:T322" si="1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7">
        <f t="shared" si="17"/>
        <v>8334.59</v>
      </c>
      <c r="Q260" t="s">
        <v>8310</v>
      </c>
      <c r="R260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7">
        <f t="shared" si="17"/>
        <v>10504.61</v>
      </c>
      <c r="Q261" t="s">
        <v>8310</v>
      </c>
      <c r="R261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7">
        <f t="shared" si="17"/>
        <v>12090.91</v>
      </c>
      <c r="Q262" t="s">
        <v>8310</v>
      </c>
      <c r="R262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7">
        <f t="shared" si="17"/>
        <v>9763.64</v>
      </c>
      <c r="Q263" t="s">
        <v>8310</v>
      </c>
      <c r="R263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4137.93</v>
      </c>
      <c r="Q264" t="s">
        <v>8310</v>
      </c>
      <c r="R264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7">
        <f t="shared" si="17"/>
        <v>3065.45</v>
      </c>
      <c r="Q265" t="s">
        <v>8310</v>
      </c>
      <c r="R265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7">
        <f t="shared" si="17"/>
        <v>6494.51</v>
      </c>
      <c r="Q266" t="s">
        <v>8310</v>
      </c>
      <c r="R266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7">
        <f t="shared" si="17"/>
        <v>9577.59</v>
      </c>
      <c r="Q267" t="s">
        <v>8310</v>
      </c>
      <c r="R267" t="s">
        <v>8315</v>
      </c>
      <c r="S267" s="12">
        <f t="shared" si="18"/>
        <v>40266.995717592596</v>
      </c>
      <c r="T267" s="12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7">
        <f t="shared" si="17"/>
        <v>4041.67</v>
      </c>
      <c r="Q268" t="s">
        <v>8310</v>
      </c>
      <c r="R26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7">
        <f t="shared" si="17"/>
        <v>7857.84</v>
      </c>
      <c r="Q269" t="s">
        <v>8310</v>
      </c>
      <c r="R269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7">
        <f t="shared" si="17"/>
        <v>5018.0200000000004</v>
      </c>
      <c r="Q270" t="s">
        <v>8310</v>
      </c>
      <c r="R270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7">
        <f t="shared" si="17"/>
        <v>9225.17</v>
      </c>
      <c r="Q271" t="s">
        <v>8310</v>
      </c>
      <c r="R271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7">
        <f t="shared" si="17"/>
        <v>5754.1</v>
      </c>
      <c r="Q272" t="s">
        <v>8310</v>
      </c>
      <c r="R272" t="s">
        <v>8315</v>
      </c>
      <c r="S272" s="12">
        <f t="shared" si="18"/>
        <v>40637.61655092593</v>
      </c>
      <c r="T272" s="12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7">
        <f t="shared" si="17"/>
        <v>10942.16</v>
      </c>
      <c r="Q273" t="s">
        <v>8310</v>
      </c>
      <c r="R273" t="s">
        <v>8315</v>
      </c>
      <c r="S273" s="12">
        <f t="shared" si="18"/>
        <v>41611.850243055553</v>
      </c>
      <c r="T273" s="12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7">
        <f t="shared" si="17"/>
        <v>8189.25</v>
      </c>
      <c r="Q274" t="s">
        <v>8310</v>
      </c>
      <c r="R274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7">
        <f t="shared" si="17"/>
        <v>4566.7700000000004</v>
      </c>
      <c r="Q275" t="s">
        <v>8310</v>
      </c>
      <c r="R275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5522.12</v>
      </c>
      <c r="Q276" t="s">
        <v>8310</v>
      </c>
      <c r="R276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7">
        <f t="shared" si="17"/>
        <v>6529.82</v>
      </c>
      <c r="Q277" t="s">
        <v>8310</v>
      </c>
      <c r="R277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7">
        <f t="shared" si="17"/>
        <v>9522.58</v>
      </c>
      <c r="Q278" t="s">
        <v>8310</v>
      </c>
      <c r="R278" t="s">
        <v>8315</v>
      </c>
      <c r="S278" s="12">
        <f t="shared" si="18"/>
        <v>40966.831875000003</v>
      </c>
      <c r="T278" s="12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7">
        <f t="shared" si="17"/>
        <v>7544.48</v>
      </c>
      <c r="Q279" t="s">
        <v>8310</v>
      </c>
      <c r="R279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7">
        <f t="shared" si="17"/>
        <v>9781.69</v>
      </c>
      <c r="Q280" t="s">
        <v>8310</v>
      </c>
      <c r="R280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7">
        <f t="shared" si="17"/>
        <v>8768.56</v>
      </c>
      <c r="Q281" t="s">
        <v>8310</v>
      </c>
      <c r="R281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7">
        <f t="shared" si="17"/>
        <v>5474.89</v>
      </c>
      <c r="Q282" t="s">
        <v>8310</v>
      </c>
      <c r="R282" t="s">
        <v>8315</v>
      </c>
      <c r="S282" s="12">
        <f t="shared" si="18"/>
        <v>41744.340682870374</v>
      </c>
      <c r="T282" s="12">
        <f t="shared" si="1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7">
        <f t="shared" si="17"/>
        <v>8395.34</v>
      </c>
      <c r="Q283" t="s">
        <v>8310</v>
      </c>
      <c r="R283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7">
        <f t="shared" si="17"/>
        <v>25438.55</v>
      </c>
      <c r="Q284" t="s">
        <v>8310</v>
      </c>
      <c r="R284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7">
        <f t="shared" si="17"/>
        <v>10182.700000000001</v>
      </c>
      <c r="Q285" t="s">
        <v>8310</v>
      </c>
      <c r="R285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7">
        <f t="shared" si="17"/>
        <v>5506.64</v>
      </c>
      <c r="Q286" t="s">
        <v>8310</v>
      </c>
      <c r="R286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7">
        <f t="shared" si="17"/>
        <v>5690.14</v>
      </c>
      <c r="Q287" t="s">
        <v>8310</v>
      </c>
      <c r="R287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7">
        <f t="shared" si="17"/>
        <v>12128.15</v>
      </c>
      <c r="Q288" t="s">
        <v>8310</v>
      </c>
      <c r="R288" t="s">
        <v>8315</v>
      </c>
      <c r="S288" s="12">
        <f t="shared" si="18"/>
        <v>41313.566250000003</v>
      </c>
      <c r="T288" s="12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7">
        <f t="shared" si="17"/>
        <v>9118.9699999999993</v>
      </c>
      <c r="Q289" t="s">
        <v>8310</v>
      </c>
      <c r="R289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7">
        <f t="shared" si="17"/>
        <v>11544.81</v>
      </c>
      <c r="Q290" t="s">
        <v>8310</v>
      </c>
      <c r="R290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7">
        <f t="shared" si="17"/>
        <v>6777.16</v>
      </c>
      <c r="Q291" t="s">
        <v>8310</v>
      </c>
      <c r="R291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7">
        <f t="shared" si="17"/>
        <v>2857.62</v>
      </c>
      <c r="Q292" t="s">
        <v>8310</v>
      </c>
      <c r="R292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7">
        <f t="shared" si="17"/>
        <v>4688.28</v>
      </c>
      <c r="Q293" t="s">
        <v>8310</v>
      </c>
      <c r="R293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7">
        <f t="shared" si="17"/>
        <v>15442.23</v>
      </c>
      <c r="Q294" t="s">
        <v>8310</v>
      </c>
      <c r="R294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7">
        <f t="shared" si="17"/>
        <v>20122.14</v>
      </c>
      <c r="Q295" t="s">
        <v>8310</v>
      </c>
      <c r="R295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10000</v>
      </c>
      <c r="Q296" t="s">
        <v>8310</v>
      </c>
      <c r="R296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7">
        <f t="shared" si="17"/>
        <v>10008.200000000001</v>
      </c>
      <c r="Q297" t="s">
        <v>8310</v>
      </c>
      <c r="R297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7">
        <f t="shared" si="17"/>
        <v>23008.95</v>
      </c>
      <c r="Q298" t="s">
        <v>8310</v>
      </c>
      <c r="R29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7">
        <f t="shared" si="17"/>
        <v>14174.65</v>
      </c>
      <c r="Q299" t="s">
        <v>8310</v>
      </c>
      <c r="R299" t="s">
        <v>8315</v>
      </c>
      <c r="S299" s="12">
        <f t="shared" si="18"/>
        <v>42089.478020833332</v>
      </c>
      <c r="T299" s="12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7">
        <f t="shared" si="17"/>
        <v>5634.44</v>
      </c>
      <c r="Q300" t="s">
        <v>8310</v>
      </c>
      <c r="R300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7">
        <f t="shared" si="17"/>
        <v>7334.12</v>
      </c>
      <c r="Q301" t="s">
        <v>8310</v>
      </c>
      <c r="R301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7">
        <f t="shared" si="17"/>
        <v>8533.7800000000007</v>
      </c>
      <c r="Q302" t="s">
        <v>8310</v>
      </c>
      <c r="R302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7">
        <f t="shared" si="17"/>
        <v>6149.62</v>
      </c>
      <c r="Q303" t="s">
        <v>8310</v>
      </c>
      <c r="R303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7">
        <f t="shared" si="17"/>
        <v>9301.85</v>
      </c>
      <c r="Q304" t="s">
        <v>8310</v>
      </c>
      <c r="R304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7">
        <f t="shared" si="17"/>
        <v>5029.2700000000004</v>
      </c>
      <c r="Q305" t="s">
        <v>8310</v>
      </c>
      <c r="R305" t="s">
        <v>8315</v>
      </c>
      <c r="S305" s="12">
        <f t="shared" si="18"/>
        <v>41031.821134259255</v>
      </c>
      <c r="T305" s="12">
        <f t="shared" si="1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7">
        <f t="shared" si="17"/>
        <v>10643.24</v>
      </c>
      <c r="Q306" t="s">
        <v>8310</v>
      </c>
      <c r="R306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7">
        <f t="shared" si="17"/>
        <v>5171.96</v>
      </c>
      <c r="Q307" t="s">
        <v>8310</v>
      </c>
      <c r="R307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7">
        <f t="shared" si="17"/>
        <v>3661.25</v>
      </c>
      <c r="Q308" t="s">
        <v>8310</v>
      </c>
      <c r="R308" t="s">
        <v>8315</v>
      </c>
      <c r="S308" s="12">
        <f t="shared" si="18"/>
        <v>41333.587187500001</v>
      </c>
      <c r="T308" s="12">
        <f t="shared" si="1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7">
        <f t="shared" si="17"/>
        <v>4251.74</v>
      </c>
      <c r="Q309" t="s">
        <v>8310</v>
      </c>
      <c r="R309" t="s">
        <v>8315</v>
      </c>
      <c r="S309" s="12">
        <f t="shared" si="18"/>
        <v>41282.694456018522</v>
      </c>
      <c r="T309" s="12">
        <f t="shared" si="1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7">
        <f t="shared" si="17"/>
        <v>6271.29</v>
      </c>
      <c r="Q310" t="s">
        <v>8310</v>
      </c>
      <c r="R310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7">
        <f t="shared" si="17"/>
        <v>8995.7999999999993</v>
      </c>
      <c r="Q311" t="s">
        <v>8310</v>
      </c>
      <c r="R311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7">
        <f t="shared" si="17"/>
        <v>2892.47</v>
      </c>
      <c r="Q312" t="s">
        <v>8310</v>
      </c>
      <c r="R312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7">
        <f t="shared" si="17"/>
        <v>13880.22</v>
      </c>
      <c r="Q313" t="s">
        <v>8310</v>
      </c>
      <c r="R313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7">
        <f t="shared" si="17"/>
        <v>6130.14</v>
      </c>
      <c r="Q314" t="s">
        <v>8310</v>
      </c>
      <c r="R314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7">
        <f t="shared" si="17"/>
        <v>8020.27</v>
      </c>
      <c r="Q315" t="s">
        <v>8310</v>
      </c>
      <c r="R315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7">
        <f t="shared" si="17"/>
        <v>3209.58</v>
      </c>
      <c r="Q316" t="s">
        <v>8310</v>
      </c>
      <c r="R316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7">
        <f t="shared" si="17"/>
        <v>20088.89</v>
      </c>
      <c r="Q317" t="s">
        <v>8310</v>
      </c>
      <c r="R317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7">
        <f t="shared" si="17"/>
        <v>10801.27</v>
      </c>
      <c r="Q318" t="s">
        <v>8310</v>
      </c>
      <c r="R31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7">
        <f t="shared" si="17"/>
        <v>9569.94</v>
      </c>
      <c r="Q319" t="s">
        <v>8310</v>
      </c>
      <c r="R319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7">
        <f t="shared" si="17"/>
        <v>4988.03</v>
      </c>
      <c r="Q320" t="s">
        <v>8310</v>
      </c>
      <c r="R320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7">
        <f t="shared" si="17"/>
        <v>11047.06</v>
      </c>
      <c r="Q321" t="s">
        <v>8310</v>
      </c>
      <c r="R321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7">
        <f t="shared" si="17"/>
        <v>13491.14</v>
      </c>
      <c r="Q322" t="s">
        <v>8310</v>
      </c>
      <c r="R322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IF(D323=0,0,ROUND(E323/D323*100,0))</f>
        <v>103</v>
      </c>
      <c r="P323" s="7">
        <f t="shared" ref="P323:P386" si="21">IF(L323=0,0,ROUND(E323/L323*100,2))</f>
        <v>10662.31</v>
      </c>
      <c r="Q323" t="s">
        <v>8310</v>
      </c>
      <c r="R323" t="s">
        <v>8315</v>
      </c>
      <c r="S323" s="12">
        <f t="shared" ref="S323:S386" si="22">(J323/86400)+25569+(-6/24)</f>
        <v>42647.196597222224</v>
      </c>
      <c r="T323" s="12">
        <f t="shared" ref="T323:T386" si="23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7">
        <f t="shared" si="21"/>
        <v>14504.3</v>
      </c>
      <c r="Q324" t="s">
        <v>8310</v>
      </c>
      <c r="R324" t="s">
        <v>8315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7">
        <f t="shared" si="21"/>
        <v>11458.62</v>
      </c>
      <c r="Q325" t="s">
        <v>8310</v>
      </c>
      <c r="R325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7">
        <f t="shared" si="21"/>
        <v>10531.71</v>
      </c>
      <c r="Q326" t="s">
        <v>8310</v>
      </c>
      <c r="R326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7">
        <f t="shared" si="21"/>
        <v>7092.12</v>
      </c>
      <c r="Q327" t="s">
        <v>8310</v>
      </c>
      <c r="R327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7">
        <f t="shared" si="21"/>
        <v>14717.17</v>
      </c>
      <c r="Q328" t="s">
        <v>8310</v>
      </c>
      <c r="R32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7">
        <f t="shared" si="21"/>
        <v>16047.06</v>
      </c>
      <c r="Q329" t="s">
        <v>8310</v>
      </c>
      <c r="R329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7">
        <f t="shared" si="21"/>
        <v>15604.58</v>
      </c>
      <c r="Q330" t="s">
        <v>8310</v>
      </c>
      <c r="R330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7">
        <f t="shared" si="21"/>
        <v>6317.37</v>
      </c>
      <c r="Q331" t="s">
        <v>8310</v>
      </c>
      <c r="R331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7">
        <f t="shared" si="21"/>
        <v>10482.35</v>
      </c>
      <c r="Q332" t="s">
        <v>8310</v>
      </c>
      <c r="R332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7">
        <f t="shared" si="21"/>
        <v>9735.6200000000008</v>
      </c>
      <c r="Q333" t="s">
        <v>8310</v>
      </c>
      <c r="R333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7">
        <f t="shared" si="21"/>
        <v>20363.060000000001</v>
      </c>
      <c r="Q334" t="s">
        <v>8310</v>
      </c>
      <c r="R334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7">
        <f t="shared" si="21"/>
        <v>18831.2</v>
      </c>
      <c r="Q335" t="s">
        <v>8310</v>
      </c>
      <c r="R335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7">
        <f t="shared" si="21"/>
        <v>14665.22</v>
      </c>
      <c r="Q336" t="s">
        <v>8310</v>
      </c>
      <c r="R336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7">
        <f t="shared" si="21"/>
        <v>10918.75</v>
      </c>
      <c r="Q337" t="s">
        <v>8310</v>
      </c>
      <c r="R337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7">
        <f t="shared" si="21"/>
        <v>5924.9</v>
      </c>
      <c r="Q338" t="s">
        <v>8310</v>
      </c>
      <c r="R33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7">
        <f t="shared" si="21"/>
        <v>9790.48</v>
      </c>
      <c r="Q339" t="s">
        <v>8310</v>
      </c>
      <c r="R339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7">
        <f t="shared" si="21"/>
        <v>7000.02</v>
      </c>
      <c r="Q340" t="s">
        <v>8310</v>
      </c>
      <c r="R340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7">
        <f t="shared" si="21"/>
        <v>7286.52</v>
      </c>
      <c r="Q341" t="s">
        <v>8310</v>
      </c>
      <c r="R341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7">
        <f t="shared" si="21"/>
        <v>14634.78</v>
      </c>
      <c r="Q342" t="s">
        <v>8310</v>
      </c>
      <c r="R342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7">
        <f t="shared" si="21"/>
        <v>6790.91</v>
      </c>
      <c r="Q343" t="s">
        <v>8310</v>
      </c>
      <c r="R343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7">
        <f t="shared" si="21"/>
        <v>16985.080000000002</v>
      </c>
      <c r="Q344" t="s">
        <v>8310</v>
      </c>
      <c r="R344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7">
        <f t="shared" si="21"/>
        <v>5841.33</v>
      </c>
      <c r="Q345" t="s">
        <v>8310</v>
      </c>
      <c r="R345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7">
        <f t="shared" si="21"/>
        <v>11999.3</v>
      </c>
      <c r="Q346" t="s">
        <v>8310</v>
      </c>
      <c r="R346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7">
        <f t="shared" si="21"/>
        <v>9986.0300000000007</v>
      </c>
      <c r="Q347" t="s">
        <v>8310</v>
      </c>
      <c r="R347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7">
        <f t="shared" si="21"/>
        <v>9057.91</v>
      </c>
      <c r="Q348" t="s">
        <v>8310</v>
      </c>
      <c r="R348" t="s">
        <v>8315</v>
      </c>
      <c r="S348" s="12">
        <f t="shared" si="22"/>
        <v>42261.250243055554</v>
      </c>
      <c r="T348" s="12">
        <f t="shared" si="23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7">
        <f t="shared" si="21"/>
        <v>11777.36</v>
      </c>
      <c r="Q349" t="s">
        <v>8310</v>
      </c>
      <c r="R349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8655.4599999999991</v>
      </c>
      <c r="Q350" t="s">
        <v>8310</v>
      </c>
      <c r="R350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7">
        <f t="shared" si="21"/>
        <v>7189.93</v>
      </c>
      <c r="Q351" t="s">
        <v>8310</v>
      </c>
      <c r="R351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7">
        <f t="shared" si="21"/>
        <v>12981.9</v>
      </c>
      <c r="Q352" t="s">
        <v>8310</v>
      </c>
      <c r="R352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7">
        <f t="shared" si="21"/>
        <v>4491.29</v>
      </c>
      <c r="Q353" t="s">
        <v>8310</v>
      </c>
      <c r="R353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7">
        <f t="shared" si="21"/>
        <v>4075.52</v>
      </c>
      <c r="Q354" t="s">
        <v>8310</v>
      </c>
      <c r="R354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7">
        <f t="shared" si="21"/>
        <v>10352.39</v>
      </c>
      <c r="Q355" t="s">
        <v>8310</v>
      </c>
      <c r="R355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7">
        <f t="shared" si="21"/>
        <v>12544.83</v>
      </c>
      <c r="Q356" t="s">
        <v>8310</v>
      </c>
      <c r="R356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7">
        <f t="shared" si="21"/>
        <v>24660.61</v>
      </c>
      <c r="Q357" t="s">
        <v>8310</v>
      </c>
      <c r="R357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7">
        <f t="shared" si="21"/>
        <v>7940.13</v>
      </c>
      <c r="Q358" t="s">
        <v>8310</v>
      </c>
      <c r="R35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8613.86</v>
      </c>
      <c r="Q359" t="s">
        <v>8310</v>
      </c>
      <c r="R359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7">
        <f t="shared" si="21"/>
        <v>19304.87</v>
      </c>
      <c r="Q360" t="s">
        <v>8310</v>
      </c>
      <c r="R360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7">
        <f t="shared" si="21"/>
        <v>8402.32</v>
      </c>
      <c r="Q361" t="s">
        <v>8310</v>
      </c>
      <c r="R361" t="s">
        <v>8315</v>
      </c>
      <c r="S361" s="12">
        <f t="shared" si="22"/>
        <v>41934.820486111115</v>
      </c>
      <c r="T361" s="12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7">
        <f t="shared" si="21"/>
        <v>13982.76</v>
      </c>
      <c r="Q362" t="s">
        <v>8310</v>
      </c>
      <c r="R362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7">
        <f t="shared" si="21"/>
        <v>10982.19</v>
      </c>
      <c r="Q363" t="s">
        <v>8310</v>
      </c>
      <c r="R363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7">
        <f t="shared" si="21"/>
        <v>13953.49</v>
      </c>
      <c r="Q364" t="s">
        <v>8310</v>
      </c>
      <c r="R364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7">
        <f t="shared" si="21"/>
        <v>34784.620000000003</v>
      </c>
      <c r="Q365" t="s">
        <v>8310</v>
      </c>
      <c r="R365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7">
        <f t="shared" si="21"/>
        <v>6824.16</v>
      </c>
      <c r="Q366" t="s">
        <v>8310</v>
      </c>
      <c r="R366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7">
        <f t="shared" si="21"/>
        <v>23993.85</v>
      </c>
      <c r="Q367" t="s">
        <v>8310</v>
      </c>
      <c r="R367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7">
        <f t="shared" si="21"/>
        <v>28731.34</v>
      </c>
      <c r="Q368" t="s">
        <v>8310</v>
      </c>
      <c r="R368" t="s">
        <v>8315</v>
      </c>
      <c r="S368" s="12">
        <f t="shared" si="22"/>
        <v>41019.543032407411</v>
      </c>
      <c r="T368" s="12">
        <f t="shared" si="23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7">
        <f t="shared" si="21"/>
        <v>8684.8799999999992</v>
      </c>
      <c r="Q369" t="s">
        <v>8310</v>
      </c>
      <c r="R369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7">
        <f t="shared" si="21"/>
        <v>8184.91</v>
      </c>
      <c r="Q370" t="s">
        <v>8310</v>
      </c>
      <c r="R370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7">
        <f t="shared" si="21"/>
        <v>4287.5</v>
      </c>
      <c r="Q371" t="s">
        <v>8310</v>
      </c>
      <c r="R371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7">
        <f t="shared" si="21"/>
        <v>70941.86</v>
      </c>
      <c r="Q372" t="s">
        <v>8310</v>
      </c>
      <c r="R372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7">
        <f t="shared" si="21"/>
        <v>16125.52</v>
      </c>
      <c r="Q373" t="s">
        <v>8310</v>
      </c>
      <c r="R373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7">
        <f t="shared" si="21"/>
        <v>4177.78</v>
      </c>
      <c r="Q374" t="s">
        <v>8310</v>
      </c>
      <c r="R374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7">
        <f t="shared" si="21"/>
        <v>8988.76</v>
      </c>
      <c r="Q375" t="s">
        <v>8310</v>
      </c>
      <c r="R375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7">
        <f t="shared" si="21"/>
        <v>4505.17</v>
      </c>
      <c r="Q376" t="s">
        <v>8310</v>
      </c>
      <c r="R376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4285.71</v>
      </c>
      <c r="Q377" t="s">
        <v>8310</v>
      </c>
      <c r="R377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7">
        <f t="shared" si="21"/>
        <v>5408.33</v>
      </c>
      <c r="Q378" t="s">
        <v>8310</v>
      </c>
      <c r="R37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7">
        <f t="shared" si="21"/>
        <v>10321.799999999999</v>
      </c>
      <c r="Q379" t="s">
        <v>8310</v>
      </c>
      <c r="R379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7">
        <f t="shared" si="21"/>
        <v>4039.76</v>
      </c>
      <c r="Q380" t="s">
        <v>8310</v>
      </c>
      <c r="R380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7">
        <f t="shared" si="21"/>
        <v>11685.91</v>
      </c>
      <c r="Q381" t="s">
        <v>8310</v>
      </c>
      <c r="R381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7">
        <f t="shared" si="21"/>
        <v>11551.02</v>
      </c>
      <c r="Q382" t="s">
        <v>8310</v>
      </c>
      <c r="R382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7">
        <f t="shared" si="21"/>
        <v>10431.27</v>
      </c>
      <c r="Q383" t="s">
        <v>8310</v>
      </c>
      <c r="R383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7">
        <f t="shared" si="21"/>
        <v>6977.27</v>
      </c>
      <c r="Q384" t="s">
        <v>8310</v>
      </c>
      <c r="R384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7">
        <f t="shared" si="21"/>
        <v>4302.08</v>
      </c>
      <c r="Q385" t="s">
        <v>8310</v>
      </c>
      <c r="R385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7">
        <f t="shared" si="21"/>
        <v>5854.05</v>
      </c>
      <c r="Q386" t="s">
        <v>8310</v>
      </c>
      <c r="R386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IF(D387=0,0,ROUND(E387/D387*100,0))</f>
        <v>106</v>
      </c>
      <c r="P387" s="7">
        <f t="shared" ref="P387:P450" si="25">IF(L387=0,0,ROUND(E387/L387*100,2))</f>
        <v>11179.54</v>
      </c>
      <c r="Q387" t="s">
        <v>8310</v>
      </c>
      <c r="R387" t="s">
        <v>8315</v>
      </c>
      <c r="S387" s="12">
        <f t="shared" ref="S387:S450" si="26">(J387/86400)+25569+(-6/24)</f>
        <v>41934.334502314814</v>
      </c>
      <c r="T387" s="12">
        <f t="shared" ref="T387:T450" si="27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7">
        <f t="shared" si="25"/>
        <v>4623.08</v>
      </c>
      <c r="Q388" t="s">
        <v>8310</v>
      </c>
      <c r="R38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7">
        <f t="shared" si="25"/>
        <v>14469.04</v>
      </c>
      <c r="Q389" t="s">
        <v>8310</v>
      </c>
      <c r="R389" t="s">
        <v>8315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7">
        <f t="shared" si="25"/>
        <v>8884.51</v>
      </c>
      <c r="Q390" t="s">
        <v>8310</v>
      </c>
      <c r="R390" t="s">
        <v>8315</v>
      </c>
      <c r="S390" s="12">
        <f t="shared" si="26"/>
        <v>42548.826157407406</v>
      </c>
      <c r="T390" s="12">
        <f t="shared" si="27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7">
        <f t="shared" si="25"/>
        <v>8175.11</v>
      </c>
      <c r="Q391" t="s">
        <v>8310</v>
      </c>
      <c r="R391" t="s">
        <v>8315</v>
      </c>
      <c r="S391" s="12">
        <f t="shared" si="26"/>
        <v>41673.813078703708</v>
      </c>
      <c r="T391" s="12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7142.86</v>
      </c>
      <c r="Q392" t="s">
        <v>8310</v>
      </c>
      <c r="R392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7">
        <f t="shared" si="25"/>
        <v>10425.91</v>
      </c>
      <c r="Q393" t="s">
        <v>8310</v>
      </c>
      <c r="R393" t="s">
        <v>8315</v>
      </c>
      <c r="S393" s="12">
        <f t="shared" si="26"/>
        <v>40864.792256944442</v>
      </c>
      <c r="T393" s="12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7">
        <f t="shared" si="25"/>
        <v>9061.65</v>
      </c>
      <c r="Q394" t="s">
        <v>8310</v>
      </c>
      <c r="R394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7">
        <f t="shared" si="25"/>
        <v>15733.05</v>
      </c>
      <c r="Q395" t="s">
        <v>8310</v>
      </c>
      <c r="R395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7">
        <f t="shared" si="25"/>
        <v>10518</v>
      </c>
      <c r="Q396" t="s">
        <v>8310</v>
      </c>
      <c r="R396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7">
        <f t="shared" si="25"/>
        <v>5871.98</v>
      </c>
      <c r="Q397" t="s">
        <v>8310</v>
      </c>
      <c r="R397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7">
        <f t="shared" si="25"/>
        <v>8163.27</v>
      </c>
      <c r="Q398" t="s">
        <v>8310</v>
      </c>
      <c r="R398" t="s">
        <v>8315</v>
      </c>
      <c r="S398" s="12">
        <f t="shared" si="26"/>
        <v>41082.314884259264</v>
      </c>
      <c r="T398" s="12">
        <f t="shared" si="27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7">
        <f t="shared" si="25"/>
        <v>5646</v>
      </c>
      <c r="Q399" t="s">
        <v>8310</v>
      </c>
      <c r="R399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7">
        <f t="shared" si="25"/>
        <v>14010.45</v>
      </c>
      <c r="Q400" t="s">
        <v>8310</v>
      </c>
      <c r="R400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7">
        <f t="shared" si="25"/>
        <v>22485.26</v>
      </c>
      <c r="Q401" t="s">
        <v>8310</v>
      </c>
      <c r="R401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7">
        <f t="shared" si="25"/>
        <v>18113.310000000001</v>
      </c>
      <c r="Q402" t="s">
        <v>8310</v>
      </c>
      <c r="R402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7">
        <f t="shared" si="25"/>
        <v>71104.11</v>
      </c>
      <c r="Q403" t="s">
        <v>8310</v>
      </c>
      <c r="R403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7">
        <f t="shared" si="25"/>
        <v>6588.37</v>
      </c>
      <c r="Q404" t="s">
        <v>8310</v>
      </c>
      <c r="R404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7">
        <f t="shared" si="25"/>
        <v>7518.57</v>
      </c>
      <c r="Q405" t="s">
        <v>8310</v>
      </c>
      <c r="R405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7">
        <f t="shared" si="25"/>
        <v>13314.39</v>
      </c>
      <c r="Q406" t="s">
        <v>8310</v>
      </c>
      <c r="R406" t="s">
        <v>8315</v>
      </c>
      <c r="S406" s="12">
        <f t="shared" si="26"/>
        <v>41646.378032407403</v>
      </c>
      <c r="T406" s="12">
        <f t="shared" si="27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7">
        <f t="shared" si="25"/>
        <v>5520</v>
      </c>
      <c r="Q407" t="s">
        <v>8310</v>
      </c>
      <c r="R407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7">
        <f t="shared" si="25"/>
        <v>8616.3700000000008</v>
      </c>
      <c r="Q408" t="s">
        <v>8310</v>
      </c>
      <c r="R40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7">
        <f t="shared" si="25"/>
        <v>9231.82</v>
      </c>
      <c r="Q409" t="s">
        <v>8310</v>
      </c>
      <c r="R409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7">
        <f t="shared" si="25"/>
        <v>16016.47</v>
      </c>
      <c r="Q410" t="s">
        <v>8310</v>
      </c>
      <c r="R410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7">
        <f t="shared" si="25"/>
        <v>4560</v>
      </c>
      <c r="Q411" t="s">
        <v>8310</v>
      </c>
      <c r="R411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7">
        <f t="shared" si="25"/>
        <v>18328.57</v>
      </c>
      <c r="Q412" t="s">
        <v>8310</v>
      </c>
      <c r="R412" t="s">
        <v>8315</v>
      </c>
      <c r="S412" s="12">
        <f t="shared" si="26"/>
        <v>42113.731446759259</v>
      </c>
      <c r="T412" s="12">
        <f t="shared" si="27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7">
        <f t="shared" si="25"/>
        <v>12578.84</v>
      </c>
      <c r="Q413" t="s">
        <v>8310</v>
      </c>
      <c r="R413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7">
        <f t="shared" si="25"/>
        <v>5765.45</v>
      </c>
      <c r="Q414" t="s">
        <v>8310</v>
      </c>
      <c r="R414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7">
        <f t="shared" si="25"/>
        <v>7866.08</v>
      </c>
      <c r="Q415" t="s">
        <v>8310</v>
      </c>
      <c r="R415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7">
        <f t="shared" si="25"/>
        <v>9148.08</v>
      </c>
      <c r="Q416" t="s">
        <v>8310</v>
      </c>
      <c r="R416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7">
        <f t="shared" si="25"/>
        <v>6809.81</v>
      </c>
      <c r="Q417" t="s">
        <v>8310</v>
      </c>
      <c r="R417" t="s">
        <v>8315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7">
        <f t="shared" si="25"/>
        <v>4808.68</v>
      </c>
      <c r="Q418" t="s">
        <v>8310</v>
      </c>
      <c r="R41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7">
        <f t="shared" si="25"/>
        <v>20242.310000000001</v>
      </c>
      <c r="Q419" t="s">
        <v>8310</v>
      </c>
      <c r="R419" t="s">
        <v>8315</v>
      </c>
      <c r="S419" s="12">
        <f t="shared" si="26"/>
        <v>41360.720601851848</v>
      </c>
      <c r="T419" s="12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7">
        <f t="shared" si="25"/>
        <v>21675</v>
      </c>
      <c r="Q420" t="s">
        <v>8310</v>
      </c>
      <c r="R420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7">
        <f t="shared" si="25"/>
        <v>11006.85</v>
      </c>
      <c r="Q421" t="s">
        <v>8310</v>
      </c>
      <c r="R421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7">
        <f t="shared" si="25"/>
        <v>483.33</v>
      </c>
      <c r="Q422" t="s">
        <v>8310</v>
      </c>
      <c r="R422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7">
        <f t="shared" si="25"/>
        <v>5016.67</v>
      </c>
      <c r="Q423" t="s">
        <v>8310</v>
      </c>
      <c r="R423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7">
        <f t="shared" si="25"/>
        <v>3583.33</v>
      </c>
      <c r="Q424" t="s">
        <v>8310</v>
      </c>
      <c r="R424" t="s">
        <v>8316</v>
      </c>
      <c r="S424" s="12">
        <f t="shared" si="26"/>
        <v>41863.010381944448</v>
      </c>
      <c r="T424" s="12">
        <f t="shared" si="27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7">
        <f t="shared" si="25"/>
        <v>1176.92</v>
      </c>
      <c r="Q425" t="s">
        <v>8310</v>
      </c>
      <c r="R425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7">
        <f t="shared" si="25"/>
        <v>4078</v>
      </c>
      <c r="Q426" t="s">
        <v>8310</v>
      </c>
      <c r="R426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7">
        <f t="shared" si="25"/>
        <v>300</v>
      </c>
      <c r="Q427" t="s">
        <v>8310</v>
      </c>
      <c r="R427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7">
        <f t="shared" si="25"/>
        <v>1662.5</v>
      </c>
      <c r="Q428" t="s">
        <v>8310</v>
      </c>
      <c r="R42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42285.65902777778</v>
      </c>
      <c r="T429" s="12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7">
        <f t="shared" si="25"/>
        <v>5200</v>
      </c>
      <c r="Q430" t="s">
        <v>8310</v>
      </c>
      <c r="R430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7">
        <f t="shared" si="25"/>
        <v>480</v>
      </c>
      <c r="Q432" t="s">
        <v>8310</v>
      </c>
      <c r="R432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7">
        <f t="shared" si="25"/>
        <v>5187.5</v>
      </c>
      <c r="Q433" t="s">
        <v>8310</v>
      </c>
      <c r="R433" t="s">
        <v>8316</v>
      </c>
      <c r="S433" s="12">
        <f t="shared" si="26"/>
        <v>42526.621331018519</v>
      </c>
      <c r="T433" s="12">
        <f t="shared" si="27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7">
        <f t="shared" si="25"/>
        <v>7125</v>
      </c>
      <c r="Q434" t="s">
        <v>8310</v>
      </c>
      <c r="R434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42228.379884259259</v>
      </c>
      <c r="T435" s="12">
        <f t="shared" si="27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6250</v>
      </c>
      <c r="Q436" t="s">
        <v>8310</v>
      </c>
      <c r="R436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7">
        <f t="shared" si="25"/>
        <v>100</v>
      </c>
      <c r="Q437" t="s">
        <v>8310</v>
      </c>
      <c r="R437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7">
        <f t="shared" si="25"/>
        <v>17054.55</v>
      </c>
      <c r="Q440" t="s">
        <v>8310</v>
      </c>
      <c r="R440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41919.511782407411</v>
      </c>
      <c r="T441" s="12">
        <f t="shared" si="27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7">
        <f t="shared" si="25"/>
        <v>500</v>
      </c>
      <c r="Q442" t="s">
        <v>8310</v>
      </c>
      <c r="R442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7">
        <f t="shared" si="25"/>
        <v>39358.82</v>
      </c>
      <c r="Q444" t="s">
        <v>8310</v>
      </c>
      <c r="R444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7">
        <f t="shared" si="25"/>
        <v>500</v>
      </c>
      <c r="Q445" t="s">
        <v>8310</v>
      </c>
      <c r="R445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5000</v>
      </c>
      <c r="Q446" t="s">
        <v>8310</v>
      </c>
      <c r="R446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7">
        <f t="shared" si="25"/>
        <v>100</v>
      </c>
      <c r="Q447" t="s">
        <v>8310</v>
      </c>
      <c r="R447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7">
        <f t="shared" si="25"/>
        <v>4787.5</v>
      </c>
      <c r="Q448" t="s">
        <v>8310</v>
      </c>
      <c r="R44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7">
        <f t="shared" si="25"/>
        <v>500</v>
      </c>
      <c r="Q449" t="s">
        <v>8310</v>
      </c>
      <c r="R449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7">
        <f t="shared" si="25"/>
        <v>2050.25</v>
      </c>
      <c r="Q450" t="s">
        <v>8310</v>
      </c>
      <c r="R450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IF(D451=0,0,ROUND(E451/D451*100,0))</f>
        <v>2</v>
      </c>
      <c r="P451" s="7">
        <f t="shared" ref="P451:P514" si="29">IF(L451=0,0,ROUND(E451/L451*100,2))</f>
        <v>900</v>
      </c>
      <c r="Q451" t="s">
        <v>8310</v>
      </c>
      <c r="R451" t="s">
        <v>8316</v>
      </c>
      <c r="S451" s="12">
        <f t="shared" ref="S451:S514" si="30">(J451/86400)+25569+(-6/24)</f>
        <v>41534.318113425928</v>
      </c>
      <c r="T451" s="12">
        <f t="shared" ref="T451:T514" si="31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7">
        <f t="shared" si="29"/>
        <v>5657.14</v>
      </c>
      <c r="Q452" t="s">
        <v>8310</v>
      </c>
      <c r="R452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4000</v>
      </c>
      <c r="Q454" t="s">
        <v>8310</v>
      </c>
      <c r="R454" t="s">
        <v>8316</v>
      </c>
      <c r="S454" s="12">
        <f t="shared" si="30"/>
        <v>42107.453877314816</v>
      </c>
      <c r="T454" s="12">
        <f t="shared" si="31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7">
        <f t="shared" si="29"/>
        <v>1300</v>
      </c>
      <c r="Q455" t="s">
        <v>8310</v>
      </c>
      <c r="R455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7">
        <f t="shared" si="29"/>
        <v>1640</v>
      </c>
      <c r="Q456" t="s">
        <v>8310</v>
      </c>
      <c r="R456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7">
        <f t="shared" si="29"/>
        <v>2250</v>
      </c>
      <c r="Q457" t="s">
        <v>8310</v>
      </c>
      <c r="R457" t="s">
        <v>8316</v>
      </c>
      <c r="S457" s="12">
        <f t="shared" si="30"/>
        <v>40970.752569444448</v>
      </c>
      <c r="T457" s="12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7">
        <f t="shared" si="29"/>
        <v>2033.33</v>
      </c>
      <c r="Q458" t="s">
        <v>8310</v>
      </c>
      <c r="R458" t="s">
        <v>8316</v>
      </c>
      <c r="S458" s="12">
        <f t="shared" si="30"/>
        <v>41547.444456018522</v>
      </c>
      <c r="T458" s="12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7">
        <f t="shared" si="29"/>
        <v>1675.51</v>
      </c>
      <c r="Q460" t="s">
        <v>8310</v>
      </c>
      <c r="R460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7">
        <f t="shared" si="29"/>
        <v>2500</v>
      </c>
      <c r="Q461" t="s">
        <v>8310</v>
      </c>
      <c r="R461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7">
        <f t="shared" si="29"/>
        <v>1250</v>
      </c>
      <c r="Q462" t="s">
        <v>8310</v>
      </c>
      <c r="R462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40704.87663194444</v>
      </c>
      <c r="T464" s="12">
        <f t="shared" si="31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7">
        <f t="shared" si="29"/>
        <v>11363.64</v>
      </c>
      <c r="Q465" t="s">
        <v>8310</v>
      </c>
      <c r="R465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7">
        <f t="shared" si="29"/>
        <v>100</v>
      </c>
      <c r="Q466" t="s">
        <v>8310</v>
      </c>
      <c r="R466" t="s">
        <v>8316</v>
      </c>
      <c r="S466" s="12">
        <f t="shared" si="30"/>
        <v>42488.59878472222</v>
      </c>
      <c r="T466" s="12">
        <f t="shared" si="31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7">
        <f t="shared" si="29"/>
        <v>1725</v>
      </c>
      <c r="Q467" t="s">
        <v>8310</v>
      </c>
      <c r="R467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7">
        <f t="shared" si="29"/>
        <v>1520</v>
      </c>
      <c r="Q468" t="s">
        <v>8310</v>
      </c>
      <c r="R46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7">
        <f t="shared" si="29"/>
        <v>11064.1</v>
      </c>
      <c r="Q469" t="s">
        <v>8310</v>
      </c>
      <c r="R469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41040.917627314819</v>
      </c>
      <c r="T470" s="12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7">
        <f t="shared" si="29"/>
        <v>2550</v>
      </c>
      <c r="Q472" t="s">
        <v>8310</v>
      </c>
      <c r="R472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7">
        <f t="shared" si="29"/>
        <v>3847.65</v>
      </c>
      <c r="Q473" t="s">
        <v>8310</v>
      </c>
      <c r="R473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7">
        <f t="shared" si="29"/>
        <v>2820</v>
      </c>
      <c r="Q474" t="s">
        <v>8310</v>
      </c>
      <c r="R474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7">
        <f t="shared" si="29"/>
        <v>6150</v>
      </c>
      <c r="Q475" t="s">
        <v>8310</v>
      </c>
      <c r="R475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7">
        <f t="shared" si="29"/>
        <v>100</v>
      </c>
      <c r="Q476" t="s">
        <v>8310</v>
      </c>
      <c r="R476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7">
        <f t="shared" si="29"/>
        <v>3956.93</v>
      </c>
      <c r="Q478" t="s">
        <v>8310</v>
      </c>
      <c r="R47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7">
        <f t="shared" si="29"/>
        <v>8880</v>
      </c>
      <c r="Q481" t="s">
        <v>8310</v>
      </c>
      <c r="R481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7">
        <f t="shared" si="29"/>
        <v>5545.71</v>
      </c>
      <c r="Q482" t="s">
        <v>8310</v>
      </c>
      <c r="R482" t="s">
        <v>8316</v>
      </c>
      <c r="S482" s="12">
        <f t="shared" si="30"/>
        <v>41465.250173611115</v>
      </c>
      <c r="T482" s="12">
        <f t="shared" si="31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7">
        <f t="shared" si="29"/>
        <v>8714.2900000000009</v>
      </c>
      <c r="Q483" t="s">
        <v>8310</v>
      </c>
      <c r="R483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7">
        <f t="shared" si="29"/>
        <v>1000</v>
      </c>
      <c r="Q484" t="s">
        <v>8310</v>
      </c>
      <c r="R484" t="s">
        <v>8316</v>
      </c>
      <c r="S484" s="12">
        <f t="shared" si="30"/>
        <v>42447.646874999999</v>
      </c>
      <c r="T484" s="12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7">
        <f t="shared" si="29"/>
        <v>5122.45</v>
      </c>
      <c r="Q485" t="s">
        <v>8310</v>
      </c>
      <c r="R485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7">
        <f t="shared" si="29"/>
        <v>1354.55</v>
      </c>
      <c r="Q486" t="s">
        <v>8310</v>
      </c>
      <c r="R486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7">
        <f t="shared" si="29"/>
        <v>6652.01</v>
      </c>
      <c r="Q487" t="s">
        <v>8310</v>
      </c>
      <c r="R487" t="s">
        <v>8316</v>
      </c>
      <c r="S487" s="12">
        <f t="shared" si="30"/>
        <v>41381.255775462967</v>
      </c>
      <c r="T487" s="12">
        <f t="shared" si="31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7">
        <f t="shared" si="29"/>
        <v>5000</v>
      </c>
      <c r="Q488" t="s">
        <v>8310</v>
      </c>
      <c r="R48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7">
        <f t="shared" si="29"/>
        <v>7166.67</v>
      </c>
      <c r="Q491" t="s">
        <v>8310</v>
      </c>
      <c r="R491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41113.718576388885</v>
      </c>
      <c r="T492" s="12">
        <f t="shared" si="31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42366.732627314814</v>
      </c>
      <c r="T493" s="12">
        <f t="shared" si="31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42114.476134259261</v>
      </c>
      <c r="T495" s="12">
        <f t="shared" si="31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7">
        <f t="shared" si="29"/>
        <v>1033.33</v>
      </c>
      <c r="Q496" t="s">
        <v>8310</v>
      </c>
      <c r="R496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7">
        <f t="shared" si="29"/>
        <v>100</v>
      </c>
      <c r="Q498" t="s">
        <v>8310</v>
      </c>
      <c r="R49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7">
        <f t="shared" si="29"/>
        <v>1000</v>
      </c>
      <c r="Q499" t="s">
        <v>8310</v>
      </c>
      <c r="R499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7">
        <f t="shared" si="29"/>
        <v>13609.09</v>
      </c>
      <c r="Q500" t="s">
        <v>8310</v>
      </c>
      <c r="R500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7">
        <f t="shared" si="29"/>
        <v>7346.15</v>
      </c>
      <c r="Q501" t="s">
        <v>8310</v>
      </c>
      <c r="R501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7">
        <f t="shared" si="29"/>
        <v>5375</v>
      </c>
      <c r="Q502" t="s">
        <v>8310</v>
      </c>
      <c r="R502" t="s">
        <v>8316</v>
      </c>
      <c r="S502" s="12">
        <f t="shared" si="30"/>
        <v>40247.636006944442</v>
      </c>
      <c r="T502" s="12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7">
        <f t="shared" si="29"/>
        <v>5750</v>
      </c>
      <c r="Q504" t="s">
        <v>8310</v>
      </c>
      <c r="R504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7">
        <f t="shared" si="29"/>
        <v>1266.67</v>
      </c>
      <c r="Q505" t="s">
        <v>8310</v>
      </c>
      <c r="R505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7">
        <f t="shared" si="29"/>
        <v>6700</v>
      </c>
      <c r="Q506" t="s">
        <v>8310</v>
      </c>
      <c r="R506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7">
        <f t="shared" si="29"/>
        <v>371.43</v>
      </c>
      <c r="Q507" t="s">
        <v>8310</v>
      </c>
      <c r="R507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7">
        <f t="shared" si="29"/>
        <v>25000</v>
      </c>
      <c r="Q508" t="s">
        <v>8310</v>
      </c>
      <c r="R50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7">
        <f t="shared" si="29"/>
        <v>6400</v>
      </c>
      <c r="Q509" t="s">
        <v>8310</v>
      </c>
      <c r="R509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7">
        <f t="shared" si="29"/>
        <v>13333.33</v>
      </c>
      <c r="Q510" t="s">
        <v>8310</v>
      </c>
      <c r="R510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7">
        <f t="shared" si="29"/>
        <v>1000</v>
      </c>
      <c r="Q511" t="s">
        <v>8310</v>
      </c>
      <c r="R511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3000</v>
      </c>
      <c r="Q513" t="s">
        <v>8310</v>
      </c>
      <c r="R513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7">
        <f t="shared" si="29"/>
        <v>550</v>
      </c>
      <c r="Q514" t="s">
        <v>8310</v>
      </c>
      <c r="R514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IF(D515=0,0,ROUND(E515/D515*100,0))</f>
        <v>14</v>
      </c>
      <c r="P515" s="7">
        <f t="shared" ref="P515:P578" si="33">IF(L515=0,0,ROUND(E515/L515*100,2))</f>
        <v>10238.24</v>
      </c>
      <c r="Q515" t="s">
        <v>8310</v>
      </c>
      <c r="R515" t="s">
        <v>8316</v>
      </c>
      <c r="S515" s="12">
        <f t="shared" ref="S515:S578" si="34">(J515/86400)+25569+(-6/24)</f>
        <v>42552.403993055559</v>
      </c>
      <c r="T515" s="12">
        <f t="shared" ref="T515:T578" si="35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7">
        <f t="shared" si="33"/>
        <v>1666.67</v>
      </c>
      <c r="Q516" t="s">
        <v>8310</v>
      </c>
      <c r="R516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7">
        <f t="shared" si="33"/>
        <v>72502.94</v>
      </c>
      <c r="Q517" t="s">
        <v>8310</v>
      </c>
      <c r="R517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7">
        <f t="shared" si="33"/>
        <v>6833.33</v>
      </c>
      <c r="Q519" t="s">
        <v>8310</v>
      </c>
      <c r="R519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7">
        <f t="shared" si="33"/>
        <v>3922.86</v>
      </c>
      <c r="Q521" t="s">
        <v>8310</v>
      </c>
      <c r="R521" t="s">
        <v>8316</v>
      </c>
      <c r="S521" s="12">
        <f t="shared" si="34"/>
        <v>41218.141446759255</v>
      </c>
      <c r="T521" s="12">
        <f t="shared" si="35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7">
        <f t="shared" si="33"/>
        <v>15014.71</v>
      </c>
      <c r="Q522" t="s">
        <v>8317</v>
      </c>
      <c r="R522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7">
        <f t="shared" si="33"/>
        <v>9342.86</v>
      </c>
      <c r="Q523" t="s">
        <v>8317</v>
      </c>
      <c r="R523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7">
        <f t="shared" si="33"/>
        <v>11096.77</v>
      </c>
      <c r="Q524" t="s">
        <v>8317</v>
      </c>
      <c r="R524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7">
        <f t="shared" si="33"/>
        <v>7178.57</v>
      </c>
      <c r="Q525" t="s">
        <v>8317</v>
      </c>
      <c r="R525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7">
        <f t="shared" si="33"/>
        <v>2925.81</v>
      </c>
      <c r="Q526" t="s">
        <v>8317</v>
      </c>
      <c r="R526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100000</v>
      </c>
      <c r="Q527" t="s">
        <v>8317</v>
      </c>
      <c r="R527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7">
        <f t="shared" si="33"/>
        <v>7434.78</v>
      </c>
      <c r="Q528" t="s">
        <v>8317</v>
      </c>
      <c r="R52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7">
        <f t="shared" si="33"/>
        <v>6382.91</v>
      </c>
      <c r="Q529" t="s">
        <v>8317</v>
      </c>
      <c r="R529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7">
        <f t="shared" si="33"/>
        <v>4433.33</v>
      </c>
      <c r="Q530" t="s">
        <v>8317</v>
      </c>
      <c r="R530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7">
        <f t="shared" si="33"/>
        <v>8694.44</v>
      </c>
      <c r="Q531" t="s">
        <v>8317</v>
      </c>
      <c r="R531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7">
        <f t="shared" si="33"/>
        <v>12655.17</v>
      </c>
      <c r="Q532" t="s">
        <v>8317</v>
      </c>
      <c r="R532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12903.23</v>
      </c>
      <c r="Q533" t="s">
        <v>8317</v>
      </c>
      <c r="R533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7">
        <f t="shared" si="33"/>
        <v>7124.28</v>
      </c>
      <c r="Q534" t="s">
        <v>8317</v>
      </c>
      <c r="R534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7">
        <f t="shared" si="33"/>
        <v>11788.24</v>
      </c>
      <c r="Q535" t="s">
        <v>8317</v>
      </c>
      <c r="R535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7">
        <f t="shared" si="33"/>
        <v>32708.33</v>
      </c>
      <c r="Q536" t="s">
        <v>8317</v>
      </c>
      <c r="R536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7">
        <f t="shared" si="33"/>
        <v>3474.58</v>
      </c>
      <c r="Q537" t="s">
        <v>8317</v>
      </c>
      <c r="R537" t="s">
        <v>8318</v>
      </c>
      <c r="S537" s="12">
        <f t="shared" si="34"/>
        <v>42711.29519675926</v>
      </c>
      <c r="T537" s="12">
        <f t="shared" si="35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7">
        <f t="shared" si="33"/>
        <v>10006.41</v>
      </c>
      <c r="Q538" t="s">
        <v>8317</v>
      </c>
      <c r="R538" t="s">
        <v>8318</v>
      </c>
      <c r="S538" s="12">
        <f t="shared" si="34"/>
        <v>42179.094988425924</v>
      </c>
      <c r="T538" s="12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7">
        <f t="shared" si="33"/>
        <v>4084.75</v>
      </c>
      <c r="Q539" t="s">
        <v>8317</v>
      </c>
      <c r="R539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7">
        <f t="shared" si="33"/>
        <v>25201.67</v>
      </c>
      <c r="Q540" t="s">
        <v>8317</v>
      </c>
      <c r="R540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7">
        <f t="shared" si="33"/>
        <v>2516.1</v>
      </c>
      <c r="Q541" t="s">
        <v>8317</v>
      </c>
      <c r="R541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7">
        <f t="shared" si="33"/>
        <v>100</v>
      </c>
      <c r="Q542" t="s">
        <v>8319</v>
      </c>
      <c r="R542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7">
        <f t="shared" si="33"/>
        <v>2500</v>
      </c>
      <c r="Q543" t="s">
        <v>8319</v>
      </c>
      <c r="R543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7">
        <f t="shared" si="33"/>
        <v>100</v>
      </c>
      <c r="Q544" t="s">
        <v>8319</v>
      </c>
      <c r="R544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7">
        <f t="shared" si="33"/>
        <v>3500</v>
      </c>
      <c r="Q545" t="s">
        <v>8319</v>
      </c>
      <c r="R545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7">
        <f t="shared" si="33"/>
        <v>300</v>
      </c>
      <c r="Q546" t="s">
        <v>8319</v>
      </c>
      <c r="R546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7">
        <f t="shared" si="33"/>
        <v>40270.589999999997</v>
      </c>
      <c r="Q547" t="s">
        <v>8319</v>
      </c>
      <c r="R547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7">
        <f t="shared" si="33"/>
        <v>2600</v>
      </c>
      <c r="Q548" t="s">
        <v>8319</v>
      </c>
      <c r="R54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7">
        <f t="shared" si="33"/>
        <v>900</v>
      </c>
      <c r="Q550" t="s">
        <v>8319</v>
      </c>
      <c r="R550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7">
        <f t="shared" si="33"/>
        <v>850</v>
      </c>
      <c r="Q551" t="s">
        <v>8319</v>
      </c>
      <c r="R551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7">
        <f t="shared" si="33"/>
        <v>875</v>
      </c>
      <c r="Q552" t="s">
        <v>8319</v>
      </c>
      <c r="R552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7">
        <f t="shared" si="33"/>
        <v>13503.57</v>
      </c>
      <c r="Q553" t="s">
        <v>8319</v>
      </c>
      <c r="R553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7">
        <f t="shared" si="33"/>
        <v>2050</v>
      </c>
      <c r="Q555" t="s">
        <v>8319</v>
      </c>
      <c r="R555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7">
        <f t="shared" si="33"/>
        <v>6436.36</v>
      </c>
      <c r="Q556" t="s">
        <v>8319</v>
      </c>
      <c r="R556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7">
        <f t="shared" si="33"/>
        <v>20000</v>
      </c>
      <c r="Q558" t="s">
        <v>8319</v>
      </c>
      <c r="R55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7">
        <f t="shared" si="33"/>
        <v>6830</v>
      </c>
      <c r="Q559" t="s">
        <v>8319</v>
      </c>
      <c r="R559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7">
        <f t="shared" si="33"/>
        <v>5000</v>
      </c>
      <c r="Q561" t="s">
        <v>8319</v>
      </c>
      <c r="R561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7">
        <f t="shared" si="33"/>
        <v>400</v>
      </c>
      <c r="Q562" t="s">
        <v>8319</v>
      </c>
      <c r="R562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7">
        <f t="shared" si="33"/>
        <v>2750</v>
      </c>
      <c r="Q563" t="s">
        <v>8319</v>
      </c>
      <c r="R563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42692.139062499999</v>
      </c>
      <c r="T564" s="12">
        <f t="shared" si="35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7">
        <f t="shared" si="33"/>
        <v>3400</v>
      </c>
      <c r="Q565" t="s">
        <v>8319</v>
      </c>
      <c r="R565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7">
        <f t="shared" si="33"/>
        <v>100</v>
      </c>
      <c r="Q566" t="s">
        <v>8319</v>
      </c>
      <c r="R566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42165.53528935185</v>
      </c>
      <c r="T567" s="12">
        <f t="shared" si="35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7">
        <f t="shared" si="33"/>
        <v>100</v>
      </c>
      <c r="Q568" t="s">
        <v>8319</v>
      </c>
      <c r="R56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4900</v>
      </c>
      <c r="Q570" t="s">
        <v>8319</v>
      </c>
      <c r="R570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7">
        <f t="shared" si="33"/>
        <v>2000</v>
      </c>
      <c r="Q571" t="s">
        <v>8319</v>
      </c>
      <c r="R571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7">
        <f t="shared" si="33"/>
        <v>14200</v>
      </c>
      <c r="Q572" t="s">
        <v>8319</v>
      </c>
      <c r="R572" t="s">
        <v>8320</v>
      </c>
      <c r="S572" s="12">
        <f t="shared" si="34"/>
        <v>42388.548252314809</v>
      </c>
      <c r="T572" s="12">
        <f t="shared" si="35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7">
        <f t="shared" si="33"/>
        <v>5300</v>
      </c>
      <c r="Q573" t="s">
        <v>8319</v>
      </c>
      <c r="R573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42282.466296296298</v>
      </c>
      <c r="T574" s="12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7">
        <f t="shared" si="33"/>
        <v>3844.44</v>
      </c>
      <c r="Q575" t="s">
        <v>8319</v>
      </c>
      <c r="R575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7">
        <f t="shared" si="33"/>
        <v>2000</v>
      </c>
      <c r="Q576" t="s">
        <v>8319</v>
      </c>
      <c r="R576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7">
        <f t="shared" si="33"/>
        <v>6475</v>
      </c>
      <c r="Q577" t="s">
        <v>8319</v>
      </c>
      <c r="R577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 s="7">
        <f t="shared" si="33"/>
        <v>100</v>
      </c>
      <c r="Q578" t="s">
        <v>8319</v>
      </c>
      <c r="R578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IF(D579=0,0,ROUND(E579/D579*100,0))</f>
        <v>0</v>
      </c>
      <c r="P579" s="7">
        <f t="shared" ref="P579:P642" si="37">IF(L579=0,0,ROUND(E579/L579*100,2))</f>
        <v>1000</v>
      </c>
      <c r="Q579" t="s">
        <v>8319</v>
      </c>
      <c r="R579" t="s">
        <v>8320</v>
      </c>
      <c r="S579" s="12">
        <f t="shared" ref="S579:S642" si="38">(J579/86400)+25569+(-6/24)</f>
        <v>42450.339143518519</v>
      </c>
      <c r="T579" s="12">
        <f t="shared" ref="T579:T642" si="3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7">
        <f t="shared" si="37"/>
        <v>200</v>
      </c>
      <c r="Q580" t="s">
        <v>8319</v>
      </c>
      <c r="R580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7">
        <f t="shared" si="37"/>
        <v>3500</v>
      </c>
      <c r="Q581" t="s">
        <v>8319</v>
      </c>
      <c r="R581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7">
        <f t="shared" si="37"/>
        <v>100</v>
      </c>
      <c r="Q582" t="s">
        <v>8319</v>
      </c>
      <c r="R582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7">
        <f t="shared" si="37"/>
        <v>100</v>
      </c>
      <c r="Q585" t="s">
        <v>8319</v>
      </c>
      <c r="R585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500</v>
      </c>
      <c r="Q586" t="s">
        <v>8319</v>
      </c>
      <c r="R586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7">
        <f t="shared" si="37"/>
        <v>1400</v>
      </c>
      <c r="Q588" t="s">
        <v>8319</v>
      </c>
      <c r="R58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7">
        <f t="shared" si="37"/>
        <v>38928.57</v>
      </c>
      <c r="Q589" t="s">
        <v>8319</v>
      </c>
      <c r="R589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7">
        <f t="shared" si="37"/>
        <v>15050</v>
      </c>
      <c r="Q590" t="s">
        <v>8319</v>
      </c>
      <c r="R590" t="s">
        <v>8320</v>
      </c>
      <c r="S590" s="12">
        <f t="shared" si="38"/>
        <v>42631.519513888888</v>
      </c>
      <c r="T590" s="12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7">
        <f t="shared" si="37"/>
        <v>100</v>
      </c>
      <c r="Q591" t="s">
        <v>8319</v>
      </c>
      <c r="R591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7">
        <f t="shared" si="37"/>
        <v>2477.7800000000002</v>
      </c>
      <c r="Q592" t="s">
        <v>8319</v>
      </c>
      <c r="R592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7">
        <f t="shared" si="37"/>
        <v>3050</v>
      </c>
      <c r="Q593" t="s">
        <v>8319</v>
      </c>
      <c r="R593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7">
        <f t="shared" si="37"/>
        <v>25000</v>
      </c>
      <c r="Q594" t="s">
        <v>8319</v>
      </c>
      <c r="R594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1642.86</v>
      </c>
      <c r="Q595" t="s">
        <v>8319</v>
      </c>
      <c r="R595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7">
        <f t="shared" si="37"/>
        <v>1300</v>
      </c>
      <c r="Q596" t="s">
        <v>8319</v>
      </c>
      <c r="R596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7">
        <f t="shared" si="37"/>
        <v>5325</v>
      </c>
      <c r="Q597" t="s">
        <v>8319</v>
      </c>
      <c r="R597" t="s">
        <v>8320</v>
      </c>
      <c r="S597" s="12">
        <f t="shared" si="38"/>
        <v>42082.819884259261</v>
      </c>
      <c r="T597" s="12">
        <f t="shared" si="3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7">
        <f t="shared" si="37"/>
        <v>300</v>
      </c>
      <c r="Q598" t="s">
        <v>8319</v>
      </c>
      <c r="R59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7">
        <f t="shared" si="37"/>
        <v>1000</v>
      </c>
      <c r="Q599" t="s">
        <v>8319</v>
      </c>
      <c r="R599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12142.86</v>
      </c>
      <c r="Q600" t="s">
        <v>8319</v>
      </c>
      <c r="R600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7">
        <f t="shared" si="37"/>
        <v>1550</v>
      </c>
      <c r="Q601" t="s">
        <v>8319</v>
      </c>
      <c r="R601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10000</v>
      </c>
      <c r="Q602" t="s">
        <v>8319</v>
      </c>
      <c r="R602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7">
        <f t="shared" si="37"/>
        <v>2333.33</v>
      </c>
      <c r="Q603" t="s">
        <v>8319</v>
      </c>
      <c r="R603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7">
        <f t="shared" si="37"/>
        <v>4538.62</v>
      </c>
      <c r="Q605" t="s">
        <v>8319</v>
      </c>
      <c r="R605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7">
        <f t="shared" si="37"/>
        <v>1637.5</v>
      </c>
      <c r="Q607" t="s">
        <v>8319</v>
      </c>
      <c r="R607" t="s">
        <v>8320</v>
      </c>
      <c r="S607" s="12">
        <f t="shared" si="38"/>
        <v>42194.107731481483</v>
      </c>
      <c r="T607" s="12">
        <f t="shared" si="3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7">
        <f t="shared" si="37"/>
        <v>1000</v>
      </c>
      <c r="Q608" t="s">
        <v>8319</v>
      </c>
      <c r="R60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7">
        <f t="shared" si="37"/>
        <v>29220</v>
      </c>
      <c r="Q610" t="s">
        <v>8319</v>
      </c>
      <c r="R610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7">
        <f t="shared" si="37"/>
        <v>500</v>
      </c>
      <c r="Q611" t="s">
        <v>8319</v>
      </c>
      <c r="R611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42584.781782407408</v>
      </c>
      <c r="T614" s="12">
        <f t="shared" si="3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7">
        <f t="shared" si="37"/>
        <v>10593.39</v>
      </c>
      <c r="Q615" t="s">
        <v>8319</v>
      </c>
      <c r="R615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42761.126238425924</v>
      </c>
      <c r="T618" s="12">
        <f t="shared" si="3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2000</v>
      </c>
      <c r="Q619" t="s">
        <v>8319</v>
      </c>
      <c r="R619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7">
        <f t="shared" si="37"/>
        <v>100</v>
      </c>
      <c r="Q621" t="s">
        <v>8319</v>
      </c>
      <c r="R621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30000</v>
      </c>
      <c r="Q622" t="s">
        <v>8319</v>
      </c>
      <c r="R622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7">
        <f t="shared" si="37"/>
        <v>8700</v>
      </c>
      <c r="Q623" t="s">
        <v>8319</v>
      </c>
      <c r="R623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7">
        <f t="shared" si="37"/>
        <v>3788.89</v>
      </c>
      <c r="Q624" t="s">
        <v>8319</v>
      </c>
      <c r="R624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7">
        <f t="shared" si="37"/>
        <v>11141.03</v>
      </c>
      <c r="Q628" t="s">
        <v>8319</v>
      </c>
      <c r="R62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7">
        <f t="shared" si="37"/>
        <v>9000</v>
      </c>
      <c r="Q629" t="s">
        <v>8319</v>
      </c>
      <c r="R629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7">
        <f t="shared" si="37"/>
        <v>11666.67</v>
      </c>
      <c r="Q631" t="s">
        <v>8319</v>
      </c>
      <c r="R631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7">
        <f t="shared" si="37"/>
        <v>1000</v>
      </c>
      <c r="Q632" t="s">
        <v>8319</v>
      </c>
      <c r="R632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7">
        <f t="shared" si="37"/>
        <v>7666.67</v>
      </c>
      <c r="Q633" t="s">
        <v>8319</v>
      </c>
      <c r="R633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7">
        <f t="shared" si="37"/>
        <v>4980</v>
      </c>
      <c r="Q635" t="s">
        <v>8319</v>
      </c>
      <c r="R635" t="s">
        <v>8320</v>
      </c>
      <c r="S635" s="12">
        <f t="shared" si="38"/>
        <v>42507.049328703702</v>
      </c>
      <c r="T635" s="12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7">
        <f t="shared" si="37"/>
        <v>100</v>
      </c>
      <c r="Q636" t="s">
        <v>8319</v>
      </c>
      <c r="R636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7">
        <f t="shared" si="37"/>
        <v>200</v>
      </c>
      <c r="Q637" t="s">
        <v>8319</v>
      </c>
      <c r="R637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7">
        <f t="shared" si="37"/>
        <v>400</v>
      </c>
      <c r="Q638" t="s">
        <v>8319</v>
      </c>
      <c r="R63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7">
        <f t="shared" si="37"/>
        <v>300</v>
      </c>
      <c r="Q640" t="s">
        <v>8319</v>
      </c>
      <c r="R640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7">
        <f t="shared" si="37"/>
        <v>100</v>
      </c>
      <c r="Q641" t="s">
        <v>8319</v>
      </c>
      <c r="R641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 s="7">
        <f t="shared" si="37"/>
        <v>5050</v>
      </c>
      <c r="Q642" t="s">
        <v>8319</v>
      </c>
      <c r="R642" t="s">
        <v>8321</v>
      </c>
      <c r="S642" s="12">
        <f t="shared" si="38"/>
        <v>42683.170312499999</v>
      </c>
      <c r="T642" s="12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IF(D643=0,0,ROUND(E643/D643*100,0))</f>
        <v>119</v>
      </c>
      <c r="P643" s="7">
        <f t="shared" ref="P643:P706" si="41">IF(L643=0,0,ROUND(E643/L643*100,2))</f>
        <v>15131.75</v>
      </c>
      <c r="Q643" t="s">
        <v>8319</v>
      </c>
      <c r="R643" t="s">
        <v>8321</v>
      </c>
      <c r="S643" s="12">
        <f t="shared" ref="S643:S706" si="42">(J643/86400)+25569+(-6/24)</f>
        <v>42199.32</v>
      </c>
      <c r="T643" s="12">
        <f t="shared" ref="T643:T706" si="43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7">
        <f t="shared" si="41"/>
        <v>13435.92</v>
      </c>
      <c r="Q644" t="s">
        <v>8319</v>
      </c>
      <c r="R644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7">
        <f t="shared" si="41"/>
        <v>17402.63</v>
      </c>
      <c r="Q645" t="s">
        <v>8319</v>
      </c>
      <c r="R645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7">
        <f t="shared" si="41"/>
        <v>7348.63</v>
      </c>
      <c r="Q646" t="s">
        <v>8319</v>
      </c>
      <c r="R646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7">
        <f t="shared" si="41"/>
        <v>2351.9</v>
      </c>
      <c r="Q647" t="s">
        <v>8319</v>
      </c>
      <c r="R647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7">
        <f t="shared" si="41"/>
        <v>3907.44</v>
      </c>
      <c r="Q648" t="s">
        <v>8319</v>
      </c>
      <c r="R64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7">
        <f t="shared" si="41"/>
        <v>12594.12</v>
      </c>
      <c r="Q649" t="s">
        <v>8319</v>
      </c>
      <c r="R649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7">
        <f t="shared" si="41"/>
        <v>164400</v>
      </c>
      <c r="Q650" t="s">
        <v>8319</v>
      </c>
      <c r="R650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7">
        <f t="shared" si="41"/>
        <v>4267.07</v>
      </c>
      <c r="Q651" t="s">
        <v>8319</v>
      </c>
      <c r="R651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7">
        <f t="shared" si="41"/>
        <v>3512.5</v>
      </c>
      <c r="Q652" t="s">
        <v>8319</v>
      </c>
      <c r="R652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7">
        <f t="shared" si="41"/>
        <v>23935.24</v>
      </c>
      <c r="Q653" t="s">
        <v>8319</v>
      </c>
      <c r="R653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7">
        <f t="shared" si="41"/>
        <v>10764.29</v>
      </c>
      <c r="Q654" t="s">
        <v>8319</v>
      </c>
      <c r="R654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7">
        <f t="shared" si="41"/>
        <v>9583.06</v>
      </c>
      <c r="Q655" t="s">
        <v>8319</v>
      </c>
      <c r="R655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7">
        <f t="shared" si="41"/>
        <v>3166.34</v>
      </c>
      <c r="Q656" t="s">
        <v>8319</v>
      </c>
      <c r="R656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7">
        <f t="shared" si="41"/>
        <v>4288.6899999999996</v>
      </c>
      <c r="Q657" t="s">
        <v>8319</v>
      </c>
      <c r="R657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7">
        <f t="shared" si="41"/>
        <v>12273.56</v>
      </c>
      <c r="Q658" t="s">
        <v>8319</v>
      </c>
      <c r="R658" t="s">
        <v>8321</v>
      </c>
      <c r="S658" s="12">
        <f t="shared" si="42"/>
        <v>42417.554618055554</v>
      </c>
      <c r="T658" s="12">
        <f t="shared" si="43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7">
        <f t="shared" si="41"/>
        <v>19045.45</v>
      </c>
      <c r="Q659" t="s">
        <v>8319</v>
      </c>
      <c r="R659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7">
        <f t="shared" si="41"/>
        <v>10933.7</v>
      </c>
      <c r="Q660" t="s">
        <v>8319</v>
      </c>
      <c r="R660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7">
        <f t="shared" si="41"/>
        <v>14366.67</v>
      </c>
      <c r="Q661" t="s">
        <v>8319</v>
      </c>
      <c r="R661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7">
        <f t="shared" si="41"/>
        <v>8494.44</v>
      </c>
      <c r="Q662" t="s">
        <v>8319</v>
      </c>
      <c r="R662" t="s">
        <v>8321</v>
      </c>
      <c r="S662" s="12">
        <f t="shared" si="42"/>
        <v>41922.491655092592</v>
      </c>
      <c r="T662" s="12">
        <f t="shared" si="43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7">
        <f t="shared" si="41"/>
        <v>1055.56</v>
      </c>
      <c r="Q663" t="s">
        <v>8319</v>
      </c>
      <c r="R663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7">
        <f t="shared" si="41"/>
        <v>3900</v>
      </c>
      <c r="Q664" t="s">
        <v>8319</v>
      </c>
      <c r="R664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7">
        <f t="shared" si="41"/>
        <v>10000</v>
      </c>
      <c r="Q665" t="s">
        <v>8319</v>
      </c>
      <c r="R665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7">
        <f t="shared" si="41"/>
        <v>3117.24</v>
      </c>
      <c r="Q666" t="s">
        <v>8319</v>
      </c>
      <c r="R666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7">
        <f t="shared" si="41"/>
        <v>15533.33</v>
      </c>
      <c r="Q667" t="s">
        <v>8319</v>
      </c>
      <c r="R667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7">
        <f t="shared" si="41"/>
        <v>200</v>
      </c>
      <c r="Q668" t="s">
        <v>8319</v>
      </c>
      <c r="R668" t="s">
        <v>8321</v>
      </c>
      <c r="S668" s="12">
        <f t="shared" si="42"/>
        <v>41838.582152777773</v>
      </c>
      <c r="T668" s="12">
        <f t="shared" si="43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7">
        <f t="shared" si="41"/>
        <v>17892.86</v>
      </c>
      <c r="Q669" t="s">
        <v>8319</v>
      </c>
      <c r="R669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7">
        <f t="shared" si="41"/>
        <v>2736</v>
      </c>
      <c r="Q670" t="s">
        <v>8319</v>
      </c>
      <c r="R670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7">
        <f t="shared" si="41"/>
        <v>153625</v>
      </c>
      <c r="Q671" t="s">
        <v>8319</v>
      </c>
      <c r="R671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7">
        <f t="shared" si="41"/>
        <v>8499.68</v>
      </c>
      <c r="Q672" t="s">
        <v>8319</v>
      </c>
      <c r="R672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7">
        <f t="shared" si="41"/>
        <v>78853.33</v>
      </c>
      <c r="Q673" t="s">
        <v>8319</v>
      </c>
      <c r="R673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7">
        <f t="shared" si="41"/>
        <v>5029.7700000000004</v>
      </c>
      <c r="Q674" t="s">
        <v>8319</v>
      </c>
      <c r="R674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7">
        <f t="shared" si="41"/>
        <v>6833.33</v>
      </c>
      <c r="Q675" t="s">
        <v>8319</v>
      </c>
      <c r="R675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7">
        <f t="shared" si="41"/>
        <v>750</v>
      </c>
      <c r="Q676" t="s">
        <v>8319</v>
      </c>
      <c r="R676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7">
        <f t="shared" si="41"/>
        <v>3426.92</v>
      </c>
      <c r="Q677" t="s">
        <v>8319</v>
      </c>
      <c r="R677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7">
        <f t="shared" si="41"/>
        <v>6129.17</v>
      </c>
      <c r="Q678" t="s">
        <v>8319</v>
      </c>
      <c r="R678" t="s">
        <v>8321</v>
      </c>
      <c r="S678" s="12">
        <f t="shared" si="42"/>
        <v>42012.51829861111</v>
      </c>
      <c r="T678" s="12">
        <f t="shared" si="43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7">
        <f t="shared" si="41"/>
        <v>13325</v>
      </c>
      <c r="Q679" t="s">
        <v>8319</v>
      </c>
      <c r="R679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7">
        <f t="shared" si="41"/>
        <v>6517.65</v>
      </c>
      <c r="Q680" t="s">
        <v>8319</v>
      </c>
      <c r="R680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7">
        <f t="shared" si="41"/>
        <v>9390.43</v>
      </c>
      <c r="Q681" t="s">
        <v>8319</v>
      </c>
      <c r="R681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7">
        <f t="shared" si="41"/>
        <v>15065.12</v>
      </c>
      <c r="Q682" t="s">
        <v>8319</v>
      </c>
      <c r="R682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7">
        <f t="shared" si="41"/>
        <v>100</v>
      </c>
      <c r="Q683" t="s">
        <v>8319</v>
      </c>
      <c r="R683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7">
        <f t="shared" si="41"/>
        <v>1325</v>
      </c>
      <c r="Q684" t="s">
        <v>8319</v>
      </c>
      <c r="R684" t="s">
        <v>8321</v>
      </c>
      <c r="S684" s="12">
        <f t="shared" si="42"/>
        <v>42778.515300925923</v>
      </c>
      <c r="T684" s="12">
        <f t="shared" si="43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7">
        <f t="shared" si="41"/>
        <v>9933.33</v>
      </c>
      <c r="Q685" t="s">
        <v>8319</v>
      </c>
      <c r="R685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7">
        <f t="shared" si="41"/>
        <v>17739.259999999998</v>
      </c>
      <c r="Q686" t="s">
        <v>8319</v>
      </c>
      <c r="R686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7">
        <f t="shared" si="41"/>
        <v>5530</v>
      </c>
      <c r="Q687" t="s">
        <v>8319</v>
      </c>
      <c r="R687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7">
        <f t="shared" si="41"/>
        <v>59166.67</v>
      </c>
      <c r="Q689" t="s">
        <v>8319</v>
      </c>
      <c r="R689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7">
        <f t="shared" si="41"/>
        <v>40550</v>
      </c>
      <c r="Q690" t="s">
        <v>8319</v>
      </c>
      <c r="R690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7">
        <f t="shared" si="41"/>
        <v>34314.730000000003</v>
      </c>
      <c r="Q691" t="s">
        <v>8319</v>
      </c>
      <c r="R691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7">
        <f t="shared" si="41"/>
        <v>7258.82</v>
      </c>
      <c r="Q692" t="s">
        <v>8319</v>
      </c>
      <c r="R692" t="s">
        <v>8321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7">
        <f t="shared" si="41"/>
        <v>2600</v>
      </c>
      <c r="Q693" t="s">
        <v>8319</v>
      </c>
      <c r="R693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7">
        <f t="shared" si="41"/>
        <v>649.75</v>
      </c>
      <c r="Q694" t="s">
        <v>8319</v>
      </c>
      <c r="R694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7">
        <f t="shared" si="41"/>
        <v>11938.51</v>
      </c>
      <c r="Q695" t="s">
        <v>8319</v>
      </c>
      <c r="R695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7">
        <f t="shared" si="41"/>
        <v>8428.57</v>
      </c>
      <c r="Q696" t="s">
        <v>8319</v>
      </c>
      <c r="R696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7">
        <f t="shared" si="41"/>
        <v>9085.7099999999991</v>
      </c>
      <c r="Q697" t="s">
        <v>8319</v>
      </c>
      <c r="R697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7">
        <f t="shared" si="41"/>
        <v>100</v>
      </c>
      <c r="Q698" t="s">
        <v>8319</v>
      </c>
      <c r="R69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7">
        <f t="shared" si="41"/>
        <v>2034.21</v>
      </c>
      <c r="Q699" t="s">
        <v>8319</v>
      </c>
      <c r="R699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7">
        <f t="shared" si="41"/>
        <v>53068.97</v>
      </c>
      <c r="Q700" t="s">
        <v>8319</v>
      </c>
      <c r="R700" t="s">
        <v>8321</v>
      </c>
      <c r="S700" s="12">
        <f t="shared" si="42"/>
        <v>41866.681076388893</v>
      </c>
      <c r="T700" s="12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7">
        <f t="shared" si="41"/>
        <v>12039.18</v>
      </c>
      <c r="Q701" t="s">
        <v>8319</v>
      </c>
      <c r="R701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7">
        <f t="shared" si="41"/>
        <v>1300</v>
      </c>
      <c r="Q702" t="s">
        <v>8319</v>
      </c>
      <c r="R702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7">
        <f t="shared" si="41"/>
        <v>29133.33</v>
      </c>
      <c r="Q703" t="s">
        <v>8319</v>
      </c>
      <c r="R703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7">
        <f t="shared" si="41"/>
        <v>12491.92</v>
      </c>
      <c r="Q704" t="s">
        <v>8319</v>
      </c>
      <c r="R704" t="s">
        <v>8321</v>
      </c>
      <c r="S704" s="12">
        <f t="shared" si="42"/>
        <v>42668.476701388892</v>
      </c>
      <c r="T704" s="12">
        <f t="shared" si="43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7">
        <f t="shared" si="41"/>
        <v>11957.14</v>
      </c>
      <c r="Q705" t="s">
        <v>8319</v>
      </c>
      <c r="R705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 s="7">
        <f t="shared" si="41"/>
        <v>12025</v>
      </c>
      <c r="Q706" t="s">
        <v>8319</v>
      </c>
      <c r="R706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IF(D707=0,0,ROUND(E707/D707*100,0))</f>
        <v>1</v>
      </c>
      <c r="P707" s="7">
        <f t="shared" ref="P707:P770" si="45">IF(L707=0,0,ROUND(E707/L707*100,2))</f>
        <v>19540</v>
      </c>
      <c r="Q707" t="s">
        <v>8319</v>
      </c>
      <c r="R707" t="s">
        <v>8321</v>
      </c>
      <c r="S707" s="12">
        <f t="shared" ref="S707:S770" si="46">(J707/86400)+25569+(-6/24)</f>
        <v>42726.241643518515</v>
      </c>
      <c r="T707" s="12">
        <f t="shared" ref="T707:T770" si="47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7">
        <f t="shared" si="45"/>
        <v>11769.87</v>
      </c>
      <c r="Q709" t="s">
        <v>8319</v>
      </c>
      <c r="R709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7">
        <f t="shared" si="45"/>
        <v>2394.85</v>
      </c>
      <c r="Q710" t="s">
        <v>8319</v>
      </c>
      <c r="R710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7">
        <f t="shared" si="45"/>
        <v>3050</v>
      </c>
      <c r="Q711" t="s">
        <v>8319</v>
      </c>
      <c r="R711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7">
        <f t="shared" si="45"/>
        <v>9997.34</v>
      </c>
      <c r="Q713" t="s">
        <v>8319</v>
      </c>
      <c r="R713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7">
        <f t="shared" si="45"/>
        <v>2625</v>
      </c>
      <c r="Q714" t="s">
        <v>8319</v>
      </c>
      <c r="R714" t="s">
        <v>8321</v>
      </c>
      <c r="S714" s="12">
        <f t="shared" si="46"/>
        <v>42384.430925925924</v>
      </c>
      <c r="T714" s="12">
        <f t="shared" si="47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7">
        <f t="shared" si="45"/>
        <v>19900</v>
      </c>
      <c r="Q715" t="s">
        <v>8319</v>
      </c>
      <c r="R715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7">
        <f t="shared" si="45"/>
        <v>8032.14</v>
      </c>
      <c r="Q716" t="s">
        <v>8319</v>
      </c>
      <c r="R716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7">
        <f t="shared" si="45"/>
        <v>11575</v>
      </c>
      <c r="Q717" t="s">
        <v>8319</v>
      </c>
      <c r="R717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7">
        <f t="shared" si="45"/>
        <v>4468.75</v>
      </c>
      <c r="Q718" t="s">
        <v>8319</v>
      </c>
      <c r="R718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7">
        <f t="shared" si="45"/>
        <v>7625</v>
      </c>
      <c r="Q719" t="s">
        <v>8319</v>
      </c>
      <c r="R719" t="s">
        <v>8321</v>
      </c>
      <c r="S719" s="12">
        <f t="shared" si="46"/>
        <v>41857.604189814811</v>
      </c>
      <c r="T719" s="12">
        <f t="shared" si="47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7">
        <f t="shared" si="45"/>
        <v>2250</v>
      </c>
      <c r="Q720" t="s">
        <v>8319</v>
      </c>
      <c r="R720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7">
        <f t="shared" si="45"/>
        <v>1940</v>
      </c>
      <c r="Q721" t="s">
        <v>8319</v>
      </c>
      <c r="R721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7">
        <f t="shared" si="45"/>
        <v>6670.73</v>
      </c>
      <c r="Q722" t="s">
        <v>8322</v>
      </c>
      <c r="R722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7">
        <f t="shared" si="45"/>
        <v>8414.2900000000009</v>
      </c>
      <c r="Q723" t="s">
        <v>8322</v>
      </c>
      <c r="R723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7">
        <f t="shared" si="45"/>
        <v>21572.55</v>
      </c>
      <c r="Q724" t="s">
        <v>8322</v>
      </c>
      <c r="R724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7">
        <f t="shared" si="45"/>
        <v>5469</v>
      </c>
      <c r="Q725" t="s">
        <v>8322</v>
      </c>
      <c r="R725" t="s">
        <v>8323</v>
      </c>
      <c r="S725" s="12">
        <f t="shared" si="46"/>
        <v>42184.56653935185</v>
      </c>
      <c r="T725" s="12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7">
        <f t="shared" si="45"/>
        <v>5162.9399999999996</v>
      </c>
      <c r="Q726" t="s">
        <v>8322</v>
      </c>
      <c r="R726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7">
        <f t="shared" si="45"/>
        <v>14335.71</v>
      </c>
      <c r="Q727" t="s">
        <v>8322</v>
      </c>
      <c r="R727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7">
        <f t="shared" si="45"/>
        <v>7242.86</v>
      </c>
      <c r="Q728" t="s">
        <v>8322</v>
      </c>
      <c r="R72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7">
        <f t="shared" si="45"/>
        <v>3653.02</v>
      </c>
      <c r="Q729" t="s">
        <v>8322</v>
      </c>
      <c r="R729" t="s">
        <v>8323</v>
      </c>
      <c r="S729" s="12">
        <f t="shared" si="46"/>
        <v>41246.770243055558</v>
      </c>
      <c r="T729" s="12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7">
        <f t="shared" si="45"/>
        <v>6090.35</v>
      </c>
      <c r="Q730" t="s">
        <v>8322</v>
      </c>
      <c r="R730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7">
        <f t="shared" si="45"/>
        <v>4355</v>
      </c>
      <c r="Q731" t="s">
        <v>8322</v>
      </c>
      <c r="R731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7">
        <f t="shared" si="45"/>
        <v>9976.6</v>
      </c>
      <c r="Q732" t="s">
        <v>8322</v>
      </c>
      <c r="R732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8873.24</v>
      </c>
      <c r="Q733" t="s">
        <v>8322</v>
      </c>
      <c r="R733" t="s">
        <v>8323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492.31</v>
      </c>
      <c r="Q734" t="s">
        <v>8322</v>
      </c>
      <c r="R734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7">
        <f t="shared" si="45"/>
        <v>1782.25</v>
      </c>
      <c r="Q735" t="s">
        <v>8322</v>
      </c>
      <c r="R735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7">
        <f t="shared" si="45"/>
        <v>18719.3</v>
      </c>
      <c r="Q736" t="s">
        <v>8322</v>
      </c>
      <c r="R736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7">
        <f t="shared" si="45"/>
        <v>23480.79</v>
      </c>
      <c r="Q737" t="s">
        <v>8322</v>
      </c>
      <c r="R737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7">
        <f t="shared" si="45"/>
        <v>10504.63</v>
      </c>
      <c r="Q738" t="s">
        <v>8322</v>
      </c>
      <c r="R73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7">
        <f t="shared" si="45"/>
        <v>5666.67</v>
      </c>
      <c r="Q739" t="s">
        <v>8322</v>
      </c>
      <c r="R739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7">
        <f t="shared" si="45"/>
        <v>3904.88</v>
      </c>
      <c r="Q740" t="s">
        <v>8322</v>
      </c>
      <c r="R740" t="s">
        <v>8323</v>
      </c>
      <c r="S740" s="12">
        <f t="shared" si="46"/>
        <v>41943.354097222225</v>
      </c>
      <c r="T740" s="12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7">
        <f t="shared" si="45"/>
        <v>6834.53</v>
      </c>
      <c r="Q741" t="s">
        <v>8322</v>
      </c>
      <c r="R741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7">
        <f t="shared" si="45"/>
        <v>16957.89</v>
      </c>
      <c r="Q742" t="s">
        <v>8322</v>
      </c>
      <c r="R742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7">
        <f t="shared" si="45"/>
        <v>14142.34</v>
      </c>
      <c r="Q743" t="s">
        <v>8322</v>
      </c>
      <c r="R743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7">
        <f t="shared" si="45"/>
        <v>6739.13</v>
      </c>
      <c r="Q744" t="s">
        <v>8322</v>
      </c>
      <c r="R744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5426.67</v>
      </c>
      <c r="Q745" t="s">
        <v>8322</v>
      </c>
      <c r="R745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7">
        <f t="shared" si="45"/>
        <v>8251.61</v>
      </c>
      <c r="Q746" t="s">
        <v>8322</v>
      </c>
      <c r="R746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7">
        <f t="shared" si="45"/>
        <v>5372.97</v>
      </c>
      <c r="Q747" t="s">
        <v>8322</v>
      </c>
      <c r="R747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7">
        <f t="shared" si="45"/>
        <v>3420.62</v>
      </c>
      <c r="Q748" t="s">
        <v>8322</v>
      </c>
      <c r="R74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7">
        <f t="shared" si="45"/>
        <v>12732.73</v>
      </c>
      <c r="Q749" t="s">
        <v>8322</v>
      </c>
      <c r="R749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7">
        <f t="shared" si="45"/>
        <v>4556.82</v>
      </c>
      <c r="Q750" t="s">
        <v>8322</v>
      </c>
      <c r="R750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7">
        <f t="shared" si="45"/>
        <v>9596.36</v>
      </c>
      <c r="Q751" t="s">
        <v>8322</v>
      </c>
      <c r="R751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7">
        <f t="shared" si="45"/>
        <v>7727.12</v>
      </c>
      <c r="Q752" t="s">
        <v>8322</v>
      </c>
      <c r="R752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7">
        <f t="shared" si="45"/>
        <v>5733.87</v>
      </c>
      <c r="Q753" t="s">
        <v>8322</v>
      </c>
      <c r="R753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7">
        <f t="shared" si="45"/>
        <v>5319.05</v>
      </c>
      <c r="Q754" t="s">
        <v>8322</v>
      </c>
      <c r="R754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49230.77</v>
      </c>
      <c r="Q755" t="s">
        <v>8322</v>
      </c>
      <c r="R755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7">
        <f t="shared" si="45"/>
        <v>4234.6899999999996</v>
      </c>
      <c r="Q756" t="s">
        <v>8322</v>
      </c>
      <c r="R756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7">
        <f t="shared" si="45"/>
        <v>3746.6</v>
      </c>
      <c r="Q757" t="s">
        <v>8322</v>
      </c>
      <c r="R757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7">
        <f t="shared" si="45"/>
        <v>3745.45</v>
      </c>
      <c r="Q758" t="s">
        <v>8322</v>
      </c>
      <c r="R75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3305.56</v>
      </c>
      <c r="Q759" t="s">
        <v>8322</v>
      </c>
      <c r="R759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13421.05</v>
      </c>
      <c r="Q760" t="s">
        <v>8322</v>
      </c>
      <c r="R760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7">
        <f t="shared" si="45"/>
        <v>5147.47</v>
      </c>
      <c r="Q761" t="s">
        <v>8322</v>
      </c>
      <c r="R761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42670.514039351852</v>
      </c>
      <c r="T762" s="12">
        <f t="shared" si="47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7">
        <f t="shared" si="45"/>
        <v>3916.67</v>
      </c>
      <c r="Q763" t="s">
        <v>8322</v>
      </c>
      <c r="R763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7">
        <f t="shared" si="45"/>
        <v>500</v>
      </c>
      <c r="Q765" t="s">
        <v>8322</v>
      </c>
      <c r="R765" t="s">
        <v>8324</v>
      </c>
      <c r="S765" s="12">
        <f t="shared" si="46"/>
        <v>41471.196851851855</v>
      </c>
      <c r="T765" s="12">
        <f t="shared" si="47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7">
        <f t="shared" si="45"/>
        <v>5729.55</v>
      </c>
      <c r="Q767" t="s">
        <v>8322</v>
      </c>
      <c r="R767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7">
        <f t="shared" si="45"/>
        <v>5900</v>
      </c>
      <c r="Q769" t="s">
        <v>8322</v>
      </c>
      <c r="R769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IF(D771=0,0,ROUND(E771/D771*100,0))</f>
        <v>41</v>
      </c>
      <c r="P771" s="7">
        <f t="shared" ref="P771:P834" si="49">IF(L771=0,0,ROUND(E771/L771*100,2))</f>
        <v>3184.62</v>
      </c>
      <c r="Q771" t="s">
        <v>8322</v>
      </c>
      <c r="R771" t="s">
        <v>8324</v>
      </c>
      <c r="S771" s="12">
        <f t="shared" ref="S771:S834" si="50">(J771/86400)+25569+(-6/24)</f>
        <v>41604.746458333335</v>
      </c>
      <c r="T771" s="12">
        <f t="shared" ref="T771:T834" si="51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41289.7496412037</v>
      </c>
      <c r="T772" s="12">
        <f t="shared" si="51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7">
        <f t="shared" si="49"/>
        <v>1000</v>
      </c>
      <c r="Q773" t="s">
        <v>8322</v>
      </c>
      <c r="R773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7">
        <f t="shared" si="49"/>
        <v>5000</v>
      </c>
      <c r="Q774" t="s">
        <v>8322</v>
      </c>
      <c r="R774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7">
        <f t="shared" si="49"/>
        <v>1600</v>
      </c>
      <c r="Q775" t="s">
        <v>8322</v>
      </c>
      <c r="R775" t="s">
        <v>8324</v>
      </c>
      <c r="S775" s="12">
        <f t="shared" si="50"/>
        <v>42100.485937500001</v>
      </c>
      <c r="T775" s="12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7">
        <f t="shared" si="49"/>
        <v>3900</v>
      </c>
      <c r="Q776" t="s">
        <v>8322</v>
      </c>
      <c r="R776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7">
        <f t="shared" si="49"/>
        <v>3400</v>
      </c>
      <c r="Q777" t="s">
        <v>8322</v>
      </c>
      <c r="R777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7">
        <f t="shared" si="49"/>
        <v>6312.28</v>
      </c>
      <c r="Q778" t="s">
        <v>8322</v>
      </c>
      <c r="R77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7">
        <f t="shared" si="49"/>
        <v>700</v>
      </c>
      <c r="Q779" t="s">
        <v>8322</v>
      </c>
      <c r="R779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7">
        <f t="shared" si="49"/>
        <v>200</v>
      </c>
      <c r="Q780" t="s">
        <v>8322</v>
      </c>
      <c r="R780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7">
        <f t="shared" si="49"/>
        <v>6666.67</v>
      </c>
      <c r="Q781" t="s">
        <v>8322</v>
      </c>
      <c r="R781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3851.85</v>
      </c>
      <c r="Q782" t="s">
        <v>8325</v>
      </c>
      <c r="R782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7">
        <f t="shared" si="49"/>
        <v>4260.92</v>
      </c>
      <c r="Q783" t="s">
        <v>8325</v>
      </c>
      <c r="R783" t="s">
        <v>8326</v>
      </c>
      <c r="S783" s="12">
        <f t="shared" si="50"/>
        <v>41402.750856481478</v>
      </c>
      <c r="T783" s="12">
        <f t="shared" si="51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5000</v>
      </c>
      <c r="Q784" t="s">
        <v>8325</v>
      </c>
      <c r="R784" t="s">
        <v>8326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7">
        <f t="shared" si="49"/>
        <v>6348.57</v>
      </c>
      <c r="Q785" t="s">
        <v>8325</v>
      </c>
      <c r="R785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7">
        <f t="shared" si="49"/>
        <v>10250</v>
      </c>
      <c r="Q786" t="s">
        <v>8325</v>
      </c>
      <c r="R786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7">
        <f t="shared" si="49"/>
        <v>3114.28</v>
      </c>
      <c r="Q787" t="s">
        <v>8325</v>
      </c>
      <c r="R787" t="s">
        <v>8326</v>
      </c>
      <c r="S787" s="12">
        <f t="shared" si="50"/>
        <v>41303.343923611115</v>
      </c>
      <c r="T787" s="12">
        <f t="shared" si="51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7">
        <f t="shared" si="49"/>
        <v>16227.27</v>
      </c>
      <c r="Q788" t="s">
        <v>8325</v>
      </c>
      <c r="R788" t="s">
        <v>8326</v>
      </c>
      <c r="S788" s="12">
        <f t="shared" si="50"/>
        <v>40982.805949074071</v>
      </c>
      <c r="T788" s="12">
        <f t="shared" si="51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7">
        <f t="shared" si="49"/>
        <v>8058.82</v>
      </c>
      <c r="Q789" t="s">
        <v>8325</v>
      </c>
      <c r="R789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7">
        <f t="shared" si="49"/>
        <v>5985.44</v>
      </c>
      <c r="Q790" t="s">
        <v>8325</v>
      </c>
      <c r="R790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7">
        <f t="shared" si="49"/>
        <v>13285.71</v>
      </c>
      <c r="Q791" t="s">
        <v>8325</v>
      </c>
      <c r="R791" t="s">
        <v>8326</v>
      </c>
      <c r="S791" s="12">
        <f t="shared" si="50"/>
        <v>41276.936111111107</v>
      </c>
      <c r="T791" s="12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7">
        <f t="shared" si="49"/>
        <v>9254.7800000000007</v>
      </c>
      <c r="Q792" t="s">
        <v>8325</v>
      </c>
      <c r="R792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7">
        <f t="shared" si="49"/>
        <v>6085.94</v>
      </c>
      <c r="Q793" t="s">
        <v>8325</v>
      </c>
      <c r="R793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7">
        <f t="shared" si="49"/>
        <v>4185.18</v>
      </c>
      <c r="Q794" t="s">
        <v>8325</v>
      </c>
      <c r="R794" t="s">
        <v>8326</v>
      </c>
      <c r="S794" s="12">
        <f t="shared" si="50"/>
        <v>41555.62364583333</v>
      </c>
      <c r="T794" s="12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7">
        <f t="shared" si="49"/>
        <v>8832.59</v>
      </c>
      <c r="Q795" t="s">
        <v>8325</v>
      </c>
      <c r="R795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7">
        <f t="shared" si="49"/>
        <v>15896.23</v>
      </c>
      <c r="Q796" t="s">
        <v>8325</v>
      </c>
      <c r="R796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7">
        <f t="shared" si="49"/>
        <v>8505.43</v>
      </c>
      <c r="Q797" t="s">
        <v>8325</v>
      </c>
      <c r="R797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7">
        <f t="shared" si="49"/>
        <v>11261.11</v>
      </c>
      <c r="Q798" t="s">
        <v>8325</v>
      </c>
      <c r="R79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7">
        <f t="shared" si="49"/>
        <v>4543.66</v>
      </c>
      <c r="Q799" t="s">
        <v>8325</v>
      </c>
      <c r="R799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7">
        <f t="shared" si="49"/>
        <v>4621.84</v>
      </c>
      <c r="Q800" t="s">
        <v>8325</v>
      </c>
      <c r="R800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7">
        <f t="shared" si="49"/>
        <v>17860.71</v>
      </c>
      <c r="Q801" t="s">
        <v>8325</v>
      </c>
      <c r="R801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7">
        <f t="shared" si="49"/>
        <v>4075</v>
      </c>
      <c r="Q802" t="s">
        <v>8325</v>
      </c>
      <c r="R802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7">
        <f t="shared" si="49"/>
        <v>4373.3900000000003</v>
      </c>
      <c r="Q803" t="s">
        <v>8325</v>
      </c>
      <c r="R803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7">
        <f t="shared" si="49"/>
        <v>8106.67</v>
      </c>
      <c r="Q804" t="s">
        <v>8325</v>
      </c>
      <c r="R804" t="s">
        <v>8326</v>
      </c>
      <c r="S804" s="12">
        <f t="shared" si="50"/>
        <v>41122.772268518514</v>
      </c>
      <c r="T804" s="12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7">
        <f t="shared" si="49"/>
        <v>7460.53</v>
      </c>
      <c r="Q805" t="s">
        <v>8325</v>
      </c>
      <c r="R805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30555.56</v>
      </c>
      <c r="Q806" t="s">
        <v>8325</v>
      </c>
      <c r="R806" t="s">
        <v>8326</v>
      </c>
      <c r="S806" s="12">
        <f t="shared" si="50"/>
        <v>40729.855624999997</v>
      </c>
      <c r="T806" s="12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5833.33</v>
      </c>
      <c r="Q807" t="s">
        <v>8325</v>
      </c>
      <c r="R807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7">
        <f t="shared" si="49"/>
        <v>11767.61</v>
      </c>
      <c r="Q808" t="s">
        <v>8325</v>
      </c>
      <c r="R80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7">
        <f t="shared" si="49"/>
        <v>7377.19</v>
      </c>
      <c r="Q809" t="s">
        <v>8325</v>
      </c>
      <c r="R809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10465.120000000001</v>
      </c>
      <c r="Q810" t="s">
        <v>8325</v>
      </c>
      <c r="R810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7">
        <f t="shared" si="49"/>
        <v>7982.69</v>
      </c>
      <c r="Q811" t="s">
        <v>8325</v>
      </c>
      <c r="R811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5833.33</v>
      </c>
      <c r="Q812" t="s">
        <v>8325</v>
      </c>
      <c r="R812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8666.67</v>
      </c>
      <c r="Q813" t="s">
        <v>8325</v>
      </c>
      <c r="R813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7">
        <f t="shared" si="49"/>
        <v>2760.61</v>
      </c>
      <c r="Q814" t="s">
        <v>8325</v>
      </c>
      <c r="R814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7">
        <f t="shared" si="49"/>
        <v>2499.94</v>
      </c>
      <c r="Q815" t="s">
        <v>8325</v>
      </c>
      <c r="R815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7">
        <f t="shared" si="49"/>
        <v>4546.43</v>
      </c>
      <c r="Q816" t="s">
        <v>8325</v>
      </c>
      <c r="R816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9953.49</v>
      </c>
      <c r="Q817" t="s">
        <v>8325</v>
      </c>
      <c r="R817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7">
        <f t="shared" si="49"/>
        <v>3931</v>
      </c>
      <c r="Q818" t="s">
        <v>8325</v>
      </c>
      <c r="R81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7">
        <f t="shared" si="49"/>
        <v>8942</v>
      </c>
      <c r="Q819" t="s">
        <v>8325</v>
      </c>
      <c r="R819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7">
        <f t="shared" si="49"/>
        <v>2868.42</v>
      </c>
      <c r="Q820" t="s">
        <v>8325</v>
      </c>
      <c r="R820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7">
        <f t="shared" si="49"/>
        <v>3107.14</v>
      </c>
      <c r="Q821" t="s">
        <v>8325</v>
      </c>
      <c r="R821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7">
        <f t="shared" si="49"/>
        <v>7055.26</v>
      </c>
      <c r="Q822" t="s">
        <v>8325</v>
      </c>
      <c r="R822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22412.82</v>
      </c>
      <c r="Q823" t="s">
        <v>8325</v>
      </c>
      <c r="R823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7">
        <f t="shared" si="49"/>
        <v>5181.16</v>
      </c>
      <c r="Q824" t="s">
        <v>8325</v>
      </c>
      <c r="R824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7">
        <f t="shared" si="49"/>
        <v>4351.5200000000004</v>
      </c>
      <c r="Q825" t="s">
        <v>8325</v>
      </c>
      <c r="R825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7">
        <f t="shared" si="49"/>
        <v>3981.67</v>
      </c>
      <c r="Q826" t="s">
        <v>8325</v>
      </c>
      <c r="R826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7">
        <f t="shared" si="49"/>
        <v>12680.81</v>
      </c>
      <c r="Q827" t="s">
        <v>8325</v>
      </c>
      <c r="R827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7">
        <f t="shared" si="49"/>
        <v>11387.76</v>
      </c>
      <c r="Q828" t="s">
        <v>8325</v>
      </c>
      <c r="R82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7">
        <f t="shared" si="49"/>
        <v>2818.18</v>
      </c>
      <c r="Q829" t="s">
        <v>8325</v>
      </c>
      <c r="R829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3660.53</v>
      </c>
      <c r="Q830" t="s">
        <v>8325</v>
      </c>
      <c r="R830" t="s">
        <v>8326</v>
      </c>
      <c r="S830" s="12">
        <f t="shared" si="50"/>
        <v>41072.800717592589</v>
      </c>
      <c r="T830" s="12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3250</v>
      </c>
      <c r="Q831" t="s">
        <v>8325</v>
      </c>
      <c r="R831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7">
        <f t="shared" si="49"/>
        <v>6065.63</v>
      </c>
      <c r="Q832" t="s">
        <v>8325</v>
      </c>
      <c r="R832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7">
        <f t="shared" si="49"/>
        <v>17500</v>
      </c>
      <c r="Q833" t="s">
        <v>8325</v>
      </c>
      <c r="R833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 s="7">
        <f t="shared" si="49"/>
        <v>9799.39</v>
      </c>
      <c r="Q834" t="s">
        <v>8325</v>
      </c>
      <c r="R834" t="s">
        <v>8326</v>
      </c>
      <c r="S834" s="12">
        <f t="shared" si="50"/>
        <v>40869.425173611111</v>
      </c>
      <c r="T834" s="12">
        <f t="shared" si="51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IF(D835=0,0,ROUND(E835/D835*100,0))</f>
        <v>102</v>
      </c>
      <c r="P835" s="7">
        <f t="shared" ref="P835:P898" si="53">IF(L835=0,0,ROUND(E835/L835*100,2))</f>
        <v>14878.05</v>
      </c>
      <c r="Q835" t="s">
        <v>8325</v>
      </c>
      <c r="R835" t="s">
        <v>8326</v>
      </c>
      <c r="S835" s="12">
        <f t="shared" ref="S835:S898" si="54">(J835/86400)+25569+(-6/24)</f>
        <v>41718.628182870372</v>
      </c>
      <c r="T835" s="12">
        <f t="shared" ref="T835:T898" si="55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7">
        <f t="shared" si="53"/>
        <v>9608</v>
      </c>
      <c r="Q836" t="s">
        <v>8325</v>
      </c>
      <c r="R836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7">
        <f t="shared" si="53"/>
        <v>5862.5</v>
      </c>
      <c r="Q837" t="s">
        <v>8325</v>
      </c>
      <c r="R837" t="s">
        <v>8326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7">
        <f t="shared" si="53"/>
        <v>10970.7</v>
      </c>
      <c r="Q838" t="s">
        <v>8325</v>
      </c>
      <c r="R83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7">
        <f t="shared" si="53"/>
        <v>4911.29</v>
      </c>
      <c r="Q839" t="s">
        <v>8325</v>
      </c>
      <c r="R839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7">
        <f t="shared" si="53"/>
        <v>4767.21</v>
      </c>
      <c r="Q840" t="s">
        <v>8325</v>
      </c>
      <c r="R840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7">
        <f t="shared" si="53"/>
        <v>6073.78</v>
      </c>
      <c r="Q841" t="s">
        <v>8325</v>
      </c>
      <c r="R841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7">
        <f t="shared" si="53"/>
        <v>6337.72</v>
      </c>
      <c r="Q842" t="s">
        <v>8325</v>
      </c>
      <c r="R842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7">
        <f t="shared" si="53"/>
        <v>5389.36</v>
      </c>
      <c r="Q843" t="s">
        <v>8325</v>
      </c>
      <c r="R843" t="s">
        <v>8327</v>
      </c>
      <c r="S843" s="12">
        <f t="shared" si="54"/>
        <v>41923.588692129633</v>
      </c>
      <c r="T843" s="12">
        <f t="shared" si="55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7">
        <f t="shared" si="53"/>
        <v>6687.18</v>
      </c>
      <c r="Q844" t="s">
        <v>8325</v>
      </c>
      <c r="R844" t="s">
        <v>8327</v>
      </c>
      <c r="S844" s="12">
        <f t="shared" si="54"/>
        <v>41526.34239583333</v>
      </c>
      <c r="T844" s="12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7">
        <f t="shared" si="53"/>
        <v>6310.24</v>
      </c>
      <c r="Q845" t="s">
        <v>8325</v>
      </c>
      <c r="R845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7">
        <f t="shared" si="53"/>
        <v>3662.89</v>
      </c>
      <c r="Q846" t="s">
        <v>8325</v>
      </c>
      <c r="R846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7">
        <f t="shared" si="53"/>
        <v>3400.57</v>
      </c>
      <c r="Q847" t="s">
        <v>8325</v>
      </c>
      <c r="R847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7">
        <f t="shared" si="53"/>
        <v>2855.34</v>
      </c>
      <c r="Q848" t="s">
        <v>8325</v>
      </c>
      <c r="R84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1000</v>
      </c>
      <c r="Q849" t="s">
        <v>8325</v>
      </c>
      <c r="R849" t="s">
        <v>8327</v>
      </c>
      <c r="S849" s="12">
        <f t="shared" si="54"/>
        <v>42165.548333333332</v>
      </c>
      <c r="T849" s="12">
        <f t="shared" si="55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1875</v>
      </c>
      <c r="Q850" t="s">
        <v>8325</v>
      </c>
      <c r="R850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7">
        <f t="shared" si="53"/>
        <v>4170.43</v>
      </c>
      <c r="Q851" t="s">
        <v>8325</v>
      </c>
      <c r="R851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7">
        <f t="shared" si="53"/>
        <v>4666.92</v>
      </c>
      <c r="Q852" t="s">
        <v>8325</v>
      </c>
      <c r="R852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7">
        <f t="shared" si="53"/>
        <v>3727.14</v>
      </c>
      <c r="Q853" t="s">
        <v>8325</v>
      </c>
      <c r="R853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7">
        <f t="shared" si="53"/>
        <v>5925.81</v>
      </c>
      <c r="Q854" t="s">
        <v>8325</v>
      </c>
      <c r="R854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3000</v>
      </c>
      <c r="Q855" t="s">
        <v>8325</v>
      </c>
      <c r="R855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7">
        <f t="shared" si="53"/>
        <v>6586.23</v>
      </c>
      <c r="Q856" t="s">
        <v>8325</v>
      </c>
      <c r="R856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7">
        <f t="shared" si="53"/>
        <v>3191.49</v>
      </c>
      <c r="Q857" t="s">
        <v>8325</v>
      </c>
      <c r="R857" t="s">
        <v>8327</v>
      </c>
      <c r="S857" s="12">
        <f t="shared" si="54"/>
        <v>42544.875196759254</v>
      </c>
      <c r="T857" s="12">
        <f t="shared" si="55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7">
        <f t="shared" si="53"/>
        <v>1946.43</v>
      </c>
      <c r="Q858" t="s">
        <v>8325</v>
      </c>
      <c r="R85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5000</v>
      </c>
      <c r="Q859" t="s">
        <v>8325</v>
      </c>
      <c r="R859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7">
        <f t="shared" si="53"/>
        <v>2273.7800000000002</v>
      </c>
      <c r="Q860" t="s">
        <v>8325</v>
      </c>
      <c r="R860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7">
        <f t="shared" si="53"/>
        <v>4272.45</v>
      </c>
      <c r="Q861" t="s">
        <v>8325</v>
      </c>
      <c r="R861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7">
        <f t="shared" si="53"/>
        <v>5291.67</v>
      </c>
      <c r="Q862" t="s">
        <v>8325</v>
      </c>
      <c r="R862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7">
        <f t="shared" si="53"/>
        <v>5050</v>
      </c>
      <c r="Q863" t="s">
        <v>8325</v>
      </c>
      <c r="R863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7">
        <f t="shared" si="53"/>
        <v>4250</v>
      </c>
      <c r="Q864" t="s">
        <v>8325</v>
      </c>
      <c r="R864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7">
        <f t="shared" si="53"/>
        <v>1800</v>
      </c>
      <c r="Q865" t="s">
        <v>8325</v>
      </c>
      <c r="R865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7">
        <f t="shared" si="53"/>
        <v>3417.72</v>
      </c>
      <c r="Q866" t="s">
        <v>8325</v>
      </c>
      <c r="R866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7">
        <f t="shared" si="53"/>
        <v>2250</v>
      </c>
      <c r="Q867" t="s">
        <v>8325</v>
      </c>
      <c r="R867" t="s">
        <v>8328</v>
      </c>
      <c r="S867" s="12">
        <f t="shared" si="54"/>
        <v>41230.523113425923</v>
      </c>
      <c r="T867" s="12">
        <f t="shared" si="55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7">
        <f t="shared" si="53"/>
        <v>5818.18</v>
      </c>
      <c r="Q868" t="s">
        <v>8325</v>
      </c>
      <c r="R86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7">
        <f t="shared" si="53"/>
        <v>10918.18</v>
      </c>
      <c r="Q869" t="s">
        <v>8325</v>
      </c>
      <c r="R869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7">
        <f t="shared" si="53"/>
        <v>5000</v>
      </c>
      <c r="Q870" t="s">
        <v>8325</v>
      </c>
      <c r="R870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7">
        <f t="shared" si="53"/>
        <v>34666.67</v>
      </c>
      <c r="Q871" t="s">
        <v>8325</v>
      </c>
      <c r="R871" t="s">
        <v>8328</v>
      </c>
      <c r="S871" s="12">
        <f t="shared" si="54"/>
        <v>41342.595567129625</v>
      </c>
      <c r="T871" s="12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7">
        <f t="shared" si="53"/>
        <v>1240</v>
      </c>
      <c r="Q872" t="s">
        <v>8325</v>
      </c>
      <c r="R872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7">
        <f t="shared" si="53"/>
        <v>2708.33</v>
      </c>
      <c r="Q873" t="s">
        <v>8325</v>
      </c>
      <c r="R873" t="s">
        <v>8328</v>
      </c>
      <c r="S873" s="12">
        <f t="shared" si="54"/>
        <v>41577.311284722222</v>
      </c>
      <c r="T873" s="12">
        <f t="shared" si="55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7">
        <f t="shared" si="53"/>
        <v>3250</v>
      </c>
      <c r="Q874" t="s">
        <v>8325</v>
      </c>
      <c r="R874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7">
        <f t="shared" si="53"/>
        <v>900</v>
      </c>
      <c r="Q875" t="s">
        <v>8325</v>
      </c>
      <c r="R875" t="s">
        <v>8328</v>
      </c>
      <c r="S875" s="12">
        <f t="shared" si="54"/>
        <v>41183.917129629626</v>
      </c>
      <c r="T875" s="12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7">
        <f t="shared" si="53"/>
        <v>3476.19</v>
      </c>
      <c r="Q876" t="s">
        <v>8325</v>
      </c>
      <c r="R876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7">
        <f t="shared" si="53"/>
        <v>2857.78</v>
      </c>
      <c r="Q878" t="s">
        <v>8325</v>
      </c>
      <c r="R87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7">
        <f t="shared" si="53"/>
        <v>4658.62</v>
      </c>
      <c r="Q879" t="s">
        <v>8325</v>
      </c>
      <c r="R879" t="s">
        <v>8328</v>
      </c>
      <c r="S879" s="12">
        <f t="shared" si="54"/>
        <v>41597.538888888885</v>
      </c>
      <c r="T879" s="12">
        <f t="shared" si="55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7">
        <f t="shared" si="53"/>
        <v>3250</v>
      </c>
      <c r="Q880" t="s">
        <v>8325</v>
      </c>
      <c r="R880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7">
        <f t="shared" si="53"/>
        <v>2146.67</v>
      </c>
      <c r="Q881" t="s">
        <v>8325</v>
      </c>
      <c r="R881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7">
        <f t="shared" si="53"/>
        <v>1412.5</v>
      </c>
      <c r="Q882" t="s">
        <v>8325</v>
      </c>
      <c r="R882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7">
        <f t="shared" si="53"/>
        <v>3000</v>
      </c>
      <c r="Q883" t="s">
        <v>8325</v>
      </c>
      <c r="R883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7">
        <f t="shared" si="53"/>
        <v>2157.14</v>
      </c>
      <c r="Q884" t="s">
        <v>8325</v>
      </c>
      <c r="R884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7">
        <f t="shared" si="53"/>
        <v>8337.5</v>
      </c>
      <c r="Q885" t="s">
        <v>8325</v>
      </c>
      <c r="R885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1000</v>
      </c>
      <c r="Q886" t="s">
        <v>8325</v>
      </c>
      <c r="R886" t="s">
        <v>8329</v>
      </c>
      <c r="S886" s="12">
        <f t="shared" si="54"/>
        <v>40981.552615740744</v>
      </c>
      <c r="T886" s="12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3571.43</v>
      </c>
      <c r="Q887" t="s">
        <v>8325</v>
      </c>
      <c r="R887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2928.57</v>
      </c>
      <c r="Q888" t="s">
        <v>8325</v>
      </c>
      <c r="R88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7">
        <f t="shared" si="53"/>
        <v>1800</v>
      </c>
      <c r="Q890" t="s">
        <v>8325</v>
      </c>
      <c r="R890" t="s">
        <v>8329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7">
        <f t="shared" si="53"/>
        <v>7376</v>
      </c>
      <c r="Q891" t="s">
        <v>8325</v>
      </c>
      <c r="R891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7">
        <f t="shared" si="53"/>
        <v>3125</v>
      </c>
      <c r="Q892" t="s">
        <v>8325</v>
      </c>
      <c r="R892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7">
        <f t="shared" si="53"/>
        <v>2888.89</v>
      </c>
      <c r="Q893" t="s">
        <v>8325</v>
      </c>
      <c r="R893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7">
        <f t="shared" si="53"/>
        <v>14382.35</v>
      </c>
      <c r="Q894" t="s">
        <v>8325</v>
      </c>
      <c r="R894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4000</v>
      </c>
      <c r="Q895" t="s">
        <v>8325</v>
      </c>
      <c r="R895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7">
        <f t="shared" si="53"/>
        <v>14781.13</v>
      </c>
      <c r="Q896" t="s">
        <v>8325</v>
      </c>
      <c r="R896" t="s">
        <v>8329</v>
      </c>
      <c r="S896" s="12">
        <f t="shared" si="54"/>
        <v>42496.73159722222</v>
      </c>
      <c r="T896" s="12">
        <f t="shared" si="55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7">
        <f t="shared" si="53"/>
        <v>2785.71</v>
      </c>
      <c r="Q897" t="s">
        <v>8325</v>
      </c>
      <c r="R897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4444.4399999999996</v>
      </c>
      <c r="Q898" t="s">
        <v>8325</v>
      </c>
      <c r="R898" t="s">
        <v>8329</v>
      </c>
      <c r="S898" s="12">
        <f t="shared" si="54"/>
        <v>42218.622986111106</v>
      </c>
      <c r="T898" s="12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IF(D899=0,0,ROUND(E899/D899*100,0))</f>
        <v>0</v>
      </c>
      <c r="P899" s="7">
        <f t="shared" ref="P899:P962" si="57">IF(L899=0,0,ROUND(E899/L899*100,2))</f>
        <v>0</v>
      </c>
      <c r="Q899" t="s">
        <v>8325</v>
      </c>
      <c r="R899" t="s">
        <v>8329</v>
      </c>
      <c r="S899" s="12">
        <f t="shared" ref="S899:S962" si="58">(J899/86400)+25569+(-6/24)</f>
        <v>41211.438750000001</v>
      </c>
      <c r="T899" s="12">
        <f t="shared" ref="T899:T962" si="5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7">
        <f t="shared" si="57"/>
        <v>3500</v>
      </c>
      <c r="Q900" t="s">
        <v>8325</v>
      </c>
      <c r="R900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7">
        <f t="shared" si="57"/>
        <v>3500</v>
      </c>
      <c r="Q901" t="s">
        <v>8325</v>
      </c>
      <c r="R901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7">
        <f t="shared" si="57"/>
        <v>1050</v>
      </c>
      <c r="Q902" t="s">
        <v>8325</v>
      </c>
      <c r="R902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7">
        <f t="shared" si="57"/>
        <v>3000</v>
      </c>
      <c r="Q904" t="s">
        <v>8325</v>
      </c>
      <c r="R904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7">
        <f t="shared" si="57"/>
        <v>4000</v>
      </c>
      <c r="Q905" t="s">
        <v>8325</v>
      </c>
      <c r="R905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7">
        <f t="shared" si="57"/>
        <v>5033.33</v>
      </c>
      <c r="Q906" t="s">
        <v>8325</v>
      </c>
      <c r="R906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7">
        <f t="shared" si="57"/>
        <v>3266.67</v>
      </c>
      <c r="Q907" t="s">
        <v>8325</v>
      </c>
      <c r="R907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7">
        <f t="shared" si="57"/>
        <v>6500</v>
      </c>
      <c r="Q911" t="s">
        <v>8325</v>
      </c>
      <c r="R911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7">
        <f t="shared" si="57"/>
        <v>2460</v>
      </c>
      <c r="Q912" t="s">
        <v>8325</v>
      </c>
      <c r="R912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7">
        <f t="shared" si="57"/>
        <v>1500</v>
      </c>
      <c r="Q914" t="s">
        <v>8325</v>
      </c>
      <c r="R914" t="s">
        <v>8328</v>
      </c>
      <c r="S914" s="12">
        <f t="shared" si="58"/>
        <v>41193.859340277777</v>
      </c>
      <c r="T914" s="12">
        <f t="shared" si="5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7">
        <f t="shared" si="57"/>
        <v>8258.33</v>
      </c>
      <c r="Q915" t="s">
        <v>8325</v>
      </c>
      <c r="R915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41116.513275462959</v>
      </c>
      <c r="T916" s="12">
        <f t="shared" si="5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7">
        <f t="shared" si="57"/>
        <v>4166.67</v>
      </c>
      <c r="Q917" t="s">
        <v>8325</v>
      </c>
      <c r="R917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7">
        <f t="shared" si="57"/>
        <v>3000</v>
      </c>
      <c r="Q919" t="s">
        <v>8325</v>
      </c>
      <c r="R919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7">
        <f t="shared" si="57"/>
        <v>1960</v>
      </c>
      <c r="Q920" t="s">
        <v>8325</v>
      </c>
      <c r="R920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7">
        <f t="shared" si="57"/>
        <v>10000</v>
      </c>
      <c r="Q921" t="s">
        <v>8325</v>
      </c>
      <c r="R921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41562.421550925923</v>
      </c>
      <c r="T922" s="12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7">
        <f t="shared" si="57"/>
        <v>23175</v>
      </c>
      <c r="Q923" t="s">
        <v>8325</v>
      </c>
      <c r="R923" t="s">
        <v>8328</v>
      </c>
      <c r="S923" s="12">
        <f t="shared" si="58"/>
        <v>40846.921018518522</v>
      </c>
      <c r="T923" s="12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7">
        <f t="shared" si="57"/>
        <v>18933.330000000002</v>
      </c>
      <c r="Q924" t="s">
        <v>8325</v>
      </c>
      <c r="R924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7">
        <f t="shared" si="57"/>
        <v>5500</v>
      </c>
      <c r="Q925" t="s">
        <v>8325</v>
      </c>
      <c r="R925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7">
        <f t="shared" si="57"/>
        <v>2180</v>
      </c>
      <c r="Q926" t="s">
        <v>8325</v>
      </c>
      <c r="R926" t="s">
        <v>8328</v>
      </c>
      <c r="S926" s="12">
        <f t="shared" si="58"/>
        <v>41288.692928240736</v>
      </c>
      <c r="T926" s="12">
        <f t="shared" si="5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7">
        <f t="shared" si="57"/>
        <v>3200</v>
      </c>
      <c r="Q927" t="s">
        <v>8325</v>
      </c>
      <c r="R927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7">
        <f t="shared" si="57"/>
        <v>5625</v>
      </c>
      <c r="Q930" t="s">
        <v>8325</v>
      </c>
      <c r="R930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7">
        <f t="shared" si="57"/>
        <v>6900</v>
      </c>
      <c r="Q932" t="s">
        <v>8325</v>
      </c>
      <c r="R932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7">
        <f t="shared" si="57"/>
        <v>1871.43</v>
      </c>
      <c r="Q933" t="s">
        <v>8325</v>
      </c>
      <c r="R933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7">
        <f t="shared" si="57"/>
        <v>4603.33</v>
      </c>
      <c r="Q934" t="s">
        <v>8325</v>
      </c>
      <c r="R934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6000</v>
      </c>
      <c r="Q935" t="s">
        <v>8325</v>
      </c>
      <c r="R935" t="s">
        <v>8328</v>
      </c>
      <c r="S935" s="12">
        <f t="shared" si="58"/>
        <v>41710.919085648144</v>
      </c>
      <c r="T935" s="12">
        <f t="shared" si="5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7">
        <f t="shared" si="57"/>
        <v>5066.67</v>
      </c>
      <c r="Q936" t="s">
        <v>8325</v>
      </c>
      <c r="R936" t="s">
        <v>8328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7">
        <f t="shared" si="57"/>
        <v>2500</v>
      </c>
      <c r="Q937" t="s">
        <v>8325</v>
      </c>
      <c r="R937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7">
        <f t="shared" si="57"/>
        <v>2000</v>
      </c>
      <c r="Q939" t="s">
        <v>8325</v>
      </c>
      <c r="R939" t="s">
        <v>8328</v>
      </c>
      <c r="S939" s="12">
        <f t="shared" si="58"/>
        <v>41551.548113425924</v>
      </c>
      <c r="T939" s="12">
        <f t="shared" si="5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7">
        <f t="shared" si="57"/>
        <v>2500</v>
      </c>
      <c r="Q940" t="s">
        <v>8325</v>
      </c>
      <c r="R940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7">
        <f t="shared" si="57"/>
        <v>2000</v>
      </c>
      <c r="Q941" t="s">
        <v>8325</v>
      </c>
      <c r="R941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7">
        <f t="shared" si="57"/>
        <v>11028.57</v>
      </c>
      <c r="Q942" t="s">
        <v>8319</v>
      </c>
      <c r="R942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7">
        <f t="shared" si="57"/>
        <v>3745.16</v>
      </c>
      <c r="Q943" t="s">
        <v>8319</v>
      </c>
      <c r="R943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7">
        <f t="shared" si="57"/>
        <v>4175</v>
      </c>
      <c r="Q944" t="s">
        <v>8319</v>
      </c>
      <c r="R944" t="s">
        <v>8321</v>
      </c>
      <c r="S944" s="12">
        <f t="shared" si="58"/>
        <v>42382.593287037038</v>
      </c>
      <c r="T944" s="12">
        <f t="shared" si="5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7">
        <f t="shared" si="57"/>
        <v>2408.33</v>
      </c>
      <c r="Q945" t="s">
        <v>8319</v>
      </c>
      <c r="R945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7">
        <f t="shared" si="57"/>
        <v>6940.63</v>
      </c>
      <c r="Q946" t="s">
        <v>8319</v>
      </c>
      <c r="R946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7">
        <f t="shared" si="57"/>
        <v>15525</v>
      </c>
      <c r="Q947" t="s">
        <v>8319</v>
      </c>
      <c r="R947" t="s">
        <v>8321</v>
      </c>
      <c r="S947" s="12">
        <f t="shared" si="58"/>
        <v>42732.622986111106</v>
      </c>
      <c r="T947" s="12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7">
        <f t="shared" si="57"/>
        <v>5720</v>
      </c>
      <c r="Q948" t="s">
        <v>8319</v>
      </c>
      <c r="R94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6000</v>
      </c>
      <c r="Q950" t="s">
        <v>8319</v>
      </c>
      <c r="R950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7">
        <f t="shared" si="57"/>
        <v>3900</v>
      </c>
      <c r="Q951" t="s">
        <v>8319</v>
      </c>
      <c r="R951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7">
        <f t="shared" si="57"/>
        <v>5841.67</v>
      </c>
      <c r="Q952" t="s">
        <v>8319</v>
      </c>
      <c r="R952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7">
        <f t="shared" si="57"/>
        <v>15863.64</v>
      </c>
      <c r="Q953" t="s">
        <v>8319</v>
      </c>
      <c r="R953" t="s">
        <v>8321</v>
      </c>
      <c r="S953" s="12">
        <f t="shared" si="58"/>
        <v>42480.403611111113</v>
      </c>
      <c r="T953" s="12">
        <f t="shared" si="5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7">
        <f t="shared" si="57"/>
        <v>9985.7099999999991</v>
      </c>
      <c r="Q954" t="s">
        <v>8319</v>
      </c>
      <c r="R954" t="s">
        <v>8321</v>
      </c>
      <c r="S954" s="12">
        <f t="shared" si="58"/>
        <v>42662.363564814819</v>
      </c>
      <c r="T954" s="12">
        <f t="shared" si="5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7">
        <f t="shared" si="57"/>
        <v>2520</v>
      </c>
      <c r="Q955" t="s">
        <v>8319</v>
      </c>
      <c r="R955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7">
        <f t="shared" si="57"/>
        <v>8919.18</v>
      </c>
      <c r="Q956" t="s">
        <v>8319</v>
      </c>
      <c r="R956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7">
        <f t="shared" si="57"/>
        <v>18262.37</v>
      </c>
      <c r="Q957" t="s">
        <v>8319</v>
      </c>
      <c r="R957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7">
        <f t="shared" si="57"/>
        <v>5064.71</v>
      </c>
      <c r="Q958" t="s">
        <v>8319</v>
      </c>
      <c r="R95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7">
        <f t="shared" si="57"/>
        <v>3328.57</v>
      </c>
      <c r="Q959" t="s">
        <v>8319</v>
      </c>
      <c r="R959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7">
        <f t="shared" si="57"/>
        <v>5182.3500000000004</v>
      </c>
      <c r="Q960" t="s">
        <v>8319</v>
      </c>
      <c r="R960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7">
        <f t="shared" si="57"/>
        <v>11362.57</v>
      </c>
      <c r="Q961" t="s">
        <v>8319</v>
      </c>
      <c r="R961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 s="7">
        <f t="shared" si="57"/>
        <v>13646.28</v>
      </c>
      <c r="Q962" t="s">
        <v>8319</v>
      </c>
      <c r="R962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IF(D963=0,0,ROUND(E963/D963*100,0))</f>
        <v>42</v>
      </c>
      <c r="P963" s="7">
        <f t="shared" ref="P963:P1026" si="61">IF(L963=0,0,ROUND(E963/L963*100,2))</f>
        <v>36435.449999999997</v>
      </c>
      <c r="Q963" t="s">
        <v>8319</v>
      </c>
      <c r="R963" t="s">
        <v>8321</v>
      </c>
      <c r="S963" s="12">
        <f t="shared" ref="S963:S1026" si="62">(J963/86400)+25569+(-6/24)</f>
        <v>42740.443692129629</v>
      </c>
      <c r="T963" s="12">
        <f t="shared" ref="T963:T1026" si="63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7">
        <f t="shared" si="61"/>
        <v>1924.32</v>
      </c>
      <c r="Q964" t="s">
        <v>8319</v>
      </c>
      <c r="R964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7">
        <f t="shared" si="61"/>
        <v>4188.8900000000003</v>
      </c>
      <c r="Q965" t="s">
        <v>8319</v>
      </c>
      <c r="R965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7">
        <f t="shared" si="61"/>
        <v>3031.03</v>
      </c>
      <c r="Q966" t="s">
        <v>8319</v>
      </c>
      <c r="R966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7">
        <f t="shared" si="61"/>
        <v>4966.67</v>
      </c>
      <c r="Q967" t="s">
        <v>8319</v>
      </c>
      <c r="R967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7">
        <f t="shared" si="61"/>
        <v>5920</v>
      </c>
      <c r="Q968" t="s">
        <v>8319</v>
      </c>
      <c r="R96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7">
        <f t="shared" si="61"/>
        <v>4397.53</v>
      </c>
      <c r="Q969" t="s">
        <v>8319</v>
      </c>
      <c r="R969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7">
        <f t="shared" si="61"/>
        <v>2650</v>
      </c>
      <c r="Q970" t="s">
        <v>8319</v>
      </c>
      <c r="R970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7">
        <f t="shared" si="61"/>
        <v>127272.73</v>
      </c>
      <c r="Q971" t="s">
        <v>8319</v>
      </c>
      <c r="R971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7">
        <f t="shared" si="61"/>
        <v>16400</v>
      </c>
      <c r="Q972" t="s">
        <v>8319</v>
      </c>
      <c r="R972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7">
        <f t="shared" si="61"/>
        <v>4520</v>
      </c>
      <c r="Q973" t="s">
        <v>8319</v>
      </c>
      <c r="R973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7">
        <f t="shared" si="61"/>
        <v>15388.89</v>
      </c>
      <c r="Q974" t="s">
        <v>8319</v>
      </c>
      <c r="R974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7">
        <f t="shared" si="61"/>
        <v>5137.5</v>
      </c>
      <c r="Q975" t="s">
        <v>8319</v>
      </c>
      <c r="R975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7">
        <f t="shared" si="61"/>
        <v>9333.33</v>
      </c>
      <c r="Q976" t="s">
        <v>8319</v>
      </c>
      <c r="R976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7">
        <f t="shared" si="61"/>
        <v>10862.5</v>
      </c>
      <c r="Q977" t="s">
        <v>8319</v>
      </c>
      <c r="R977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7">
        <f t="shared" si="61"/>
        <v>16050</v>
      </c>
      <c r="Q978" t="s">
        <v>8319</v>
      </c>
      <c r="R97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7">
        <f t="shared" si="61"/>
        <v>7575</v>
      </c>
      <c r="Q979" t="s">
        <v>8319</v>
      </c>
      <c r="R979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7">
        <f t="shared" si="61"/>
        <v>79083.740000000005</v>
      </c>
      <c r="Q980" t="s">
        <v>8319</v>
      </c>
      <c r="R980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7">
        <f t="shared" si="61"/>
        <v>30193.919999999998</v>
      </c>
      <c r="Q981" t="s">
        <v>8319</v>
      </c>
      <c r="R981" t="s">
        <v>8321</v>
      </c>
      <c r="S981" s="12">
        <f t="shared" si="62"/>
        <v>42506.166990740741</v>
      </c>
      <c r="T981" s="12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7">
        <f t="shared" si="61"/>
        <v>4793.55</v>
      </c>
      <c r="Q982" t="s">
        <v>8319</v>
      </c>
      <c r="R982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7">
        <f t="shared" si="61"/>
        <v>275</v>
      </c>
      <c r="Q983" t="s">
        <v>8319</v>
      </c>
      <c r="R983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7">
        <f t="shared" si="61"/>
        <v>100</v>
      </c>
      <c r="Q984" t="s">
        <v>8319</v>
      </c>
      <c r="R984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7">
        <f t="shared" si="61"/>
        <v>17179.330000000002</v>
      </c>
      <c r="Q985" t="s">
        <v>8319</v>
      </c>
      <c r="R985" t="s">
        <v>8321</v>
      </c>
      <c r="S985" s="12">
        <f t="shared" si="62"/>
        <v>42574.417650462958</v>
      </c>
      <c r="T985" s="12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7">
        <f t="shared" si="61"/>
        <v>3533.33</v>
      </c>
      <c r="Q986" t="s">
        <v>8319</v>
      </c>
      <c r="R986" t="s">
        <v>8321</v>
      </c>
      <c r="S986" s="12">
        <f t="shared" si="62"/>
        <v>42060.86583333333</v>
      </c>
      <c r="T986" s="12">
        <f t="shared" si="63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7">
        <f t="shared" si="61"/>
        <v>8208.7000000000007</v>
      </c>
      <c r="Q987" t="s">
        <v>8319</v>
      </c>
      <c r="R987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7">
        <f t="shared" si="61"/>
        <v>11086.96</v>
      </c>
      <c r="Q988" t="s">
        <v>8319</v>
      </c>
      <c r="R988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7">
        <f t="shared" si="61"/>
        <v>16121.95</v>
      </c>
      <c r="Q989" t="s">
        <v>8319</v>
      </c>
      <c r="R989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7">
        <f t="shared" si="61"/>
        <v>5240.63</v>
      </c>
      <c r="Q991" t="s">
        <v>8319</v>
      </c>
      <c r="R991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7">
        <f t="shared" si="61"/>
        <v>1300</v>
      </c>
      <c r="Q992" t="s">
        <v>8319</v>
      </c>
      <c r="R992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7">
        <f t="shared" si="61"/>
        <v>3028.57</v>
      </c>
      <c r="Q993" t="s">
        <v>8319</v>
      </c>
      <c r="R993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7">
        <f t="shared" si="61"/>
        <v>11675</v>
      </c>
      <c r="Q994" t="s">
        <v>8319</v>
      </c>
      <c r="R994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7">
        <f t="shared" si="61"/>
        <v>8959.69</v>
      </c>
      <c r="Q995" t="s">
        <v>8319</v>
      </c>
      <c r="R995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7">
        <f t="shared" si="61"/>
        <v>42445.45</v>
      </c>
      <c r="Q996" t="s">
        <v>8319</v>
      </c>
      <c r="R996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7">
        <f t="shared" si="61"/>
        <v>8066.67</v>
      </c>
      <c r="Q997" t="s">
        <v>8319</v>
      </c>
      <c r="R997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7">
        <f t="shared" si="61"/>
        <v>1300</v>
      </c>
      <c r="Q998" t="s">
        <v>8319</v>
      </c>
      <c r="R99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7">
        <f t="shared" si="61"/>
        <v>812.5</v>
      </c>
      <c r="Q999" t="s">
        <v>8319</v>
      </c>
      <c r="R999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7">
        <f t="shared" si="61"/>
        <v>15342.79</v>
      </c>
      <c r="Q1000" t="s">
        <v>8319</v>
      </c>
      <c r="R1000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7">
        <f t="shared" si="61"/>
        <v>29207.5</v>
      </c>
      <c r="Q1001" t="s">
        <v>8319</v>
      </c>
      <c r="R1001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7">
        <f t="shared" si="61"/>
        <v>330400</v>
      </c>
      <c r="Q1002" t="s">
        <v>8319</v>
      </c>
      <c r="R1002" t="s">
        <v>8321</v>
      </c>
      <c r="S1002" s="12">
        <f t="shared" si="62"/>
        <v>42748.80972222222</v>
      </c>
      <c r="T1002" s="12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130000</v>
      </c>
      <c r="Q1003" t="s">
        <v>8319</v>
      </c>
      <c r="R1003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7">
        <f t="shared" si="61"/>
        <v>13454.55</v>
      </c>
      <c r="Q1004" t="s">
        <v>8319</v>
      </c>
      <c r="R1004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7">
        <f t="shared" si="61"/>
        <v>21406.67</v>
      </c>
      <c r="Q1005" t="s">
        <v>8319</v>
      </c>
      <c r="R1005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7">
        <f t="shared" si="61"/>
        <v>21633.68</v>
      </c>
      <c r="Q1006" t="s">
        <v>8319</v>
      </c>
      <c r="R1006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7">
        <f t="shared" si="61"/>
        <v>93231.06</v>
      </c>
      <c r="Q1007" t="s">
        <v>8319</v>
      </c>
      <c r="R1007" t="s">
        <v>8321</v>
      </c>
      <c r="S1007" s="12">
        <f t="shared" si="62"/>
        <v>42276.374803240746</v>
      </c>
      <c r="T1007" s="12">
        <f t="shared" si="63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7">
        <f t="shared" si="61"/>
        <v>2925</v>
      </c>
      <c r="Q1008" t="s">
        <v>8319</v>
      </c>
      <c r="R100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7">
        <f t="shared" si="61"/>
        <v>17494.740000000002</v>
      </c>
      <c r="Q1009" t="s">
        <v>8319</v>
      </c>
      <c r="R1009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7">
        <f t="shared" si="61"/>
        <v>25000</v>
      </c>
      <c r="Q1010" t="s">
        <v>8319</v>
      </c>
      <c r="R1010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7">
        <f t="shared" si="61"/>
        <v>6500</v>
      </c>
      <c r="Q1011" t="s">
        <v>8319</v>
      </c>
      <c r="R1011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7">
        <f t="shared" si="61"/>
        <v>5500</v>
      </c>
      <c r="Q1012" t="s">
        <v>8319</v>
      </c>
      <c r="R1012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7">
        <f t="shared" si="61"/>
        <v>7500</v>
      </c>
      <c r="Q1013" t="s">
        <v>8319</v>
      </c>
      <c r="R1013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7">
        <f t="shared" si="61"/>
        <v>138935.62</v>
      </c>
      <c r="Q1014" t="s">
        <v>8319</v>
      </c>
      <c r="R1014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7">
        <f t="shared" si="61"/>
        <v>9591.11</v>
      </c>
      <c r="Q1015" t="s">
        <v>8319</v>
      </c>
      <c r="R1015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7">
        <f t="shared" si="61"/>
        <v>19125</v>
      </c>
      <c r="Q1016" t="s">
        <v>8319</v>
      </c>
      <c r="R1016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7">
        <f t="shared" si="61"/>
        <v>4000</v>
      </c>
      <c r="Q1017" t="s">
        <v>8319</v>
      </c>
      <c r="R1017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7">
        <f t="shared" si="61"/>
        <v>7478.95</v>
      </c>
      <c r="Q1018" t="s">
        <v>8319</v>
      </c>
      <c r="R1018" t="s">
        <v>8321</v>
      </c>
      <c r="S1018" s="12">
        <f t="shared" si="62"/>
        <v>42421.857129629629</v>
      </c>
      <c r="T1018" s="12">
        <f t="shared" si="63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7">
        <f t="shared" si="61"/>
        <v>16111.83</v>
      </c>
      <c r="Q1019" t="s">
        <v>8319</v>
      </c>
      <c r="R1019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7">
        <f t="shared" si="61"/>
        <v>8871.43</v>
      </c>
      <c r="Q1020" t="s">
        <v>8319</v>
      </c>
      <c r="R1020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7">
        <f t="shared" si="61"/>
        <v>5325</v>
      </c>
      <c r="Q1021" t="s">
        <v>8319</v>
      </c>
      <c r="R1021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7">
        <f t="shared" si="61"/>
        <v>10620</v>
      </c>
      <c r="Q1022" t="s">
        <v>8325</v>
      </c>
      <c r="R1022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7">
        <f t="shared" si="61"/>
        <v>2207.9699999999998</v>
      </c>
      <c r="Q1023" t="s">
        <v>8325</v>
      </c>
      <c r="R1023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7">
        <f t="shared" si="61"/>
        <v>3105.41</v>
      </c>
      <c r="Q1024" t="s">
        <v>8325</v>
      </c>
      <c r="R1024" t="s">
        <v>8330</v>
      </c>
      <c r="S1024" s="12">
        <f t="shared" si="62"/>
        <v>42111.396724537037</v>
      </c>
      <c r="T1024" s="12">
        <f t="shared" si="63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7">
        <f t="shared" si="61"/>
        <v>3620.61</v>
      </c>
      <c r="Q1025" t="s">
        <v>8325</v>
      </c>
      <c r="R1025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 s="7">
        <f t="shared" si="61"/>
        <v>38897.620000000003</v>
      </c>
      <c r="Q1026" t="s">
        <v>8325</v>
      </c>
      <c r="R1026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IF(D1027=0,0,ROUND(E1027/D1027*100,0))</f>
        <v>110</v>
      </c>
      <c r="P1027" s="7">
        <f t="shared" ref="P1027:P1090" si="65">IF(L1027=0,0,ROUND(E1027/L1027*100,2))</f>
        <v>7184.86</v>
      </c>
      <c r="Q1027" t="s">
        <v>8325</v>
      </c>
      <c r="R1027" t="s">
        <v>8330</v>
      </c>
      <c r="S1027" s="12">
        <f t="shared" ref="S1027:S1090" si="66">(J1027/86400)+25569+(-6/24)</f>
        <v>42049.583761574075</v>
      </c>
      <c r="T1027" s="12">
        <f t="shared" ref="T1027:T1090" si="67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7">
        <f t="shared" si="65"/>
        <v>5738.18</v>
      </c>
      <c r="Q1028" t="s">
        <v>8325</v>
      </c>
      <c r="R102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7">
        <f t="shared" si="65"/>
        <v>6966.67</v>
      </c>
      <c r="Q1029" t="s">
        <v>8325</v>
      </c>
      <c r="R1029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7">
        <f t="shared" si="65"/>
        <v>4598.82</v>
      </c>
      <c r="Q1030" t="s">
        <v>8325</v>
      </c>
      <c r="R1030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7">
        <f t="shared" si="65"/>
        <v>7926.24</v>
      </c>
      <c r="Q1031" t="s">
        <v>8325</v>
      </c>
      <c r="R1031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7">
        <f t="shared" si="65"/>
        <v>4303.1400000000003</v>
      </c>
      <c r="Q1032" t="s">
        <v>8325</v>
      </c>
      <c r="R1032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7">
        <f t="shared" si="65"/>
        <v>10848.48</v>
      </c>
      <c r="Q1033" t="s">
        <v>8325</v>
      </c>
      <c r="R1033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7">
        <f t="shared" si="65"/>
        <v>6102.96</v>
      </c>
      <c r="Q1034" t="s">
        <v>8325</v>
      </c>
      <c r="R1034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7">
        <f t="shared" si="65"/>
        <v>5059.26</v>
      </c>
      <c r="Q1035" t="s">
        <v>8325</v>
      </c>
      <c r="R1035" t="s">
        <v>8330</v>
      </c>
      <c r="S1035" s="12">
        <f t="shared" si="66"/>
        <v>42688.482407407406</v>
      </c>
      <c r="T1035" s="12">
        <f t="shared" si="67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7">
        <f t="shared" si="65"/>
        <v>3915.72</v>
      </c>
      <c r="Q1036" t="s">
        <v>8325</v>
      </c>
      <c r="R1036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7">
        <f t="shared" si="65"/>
        <v>6515.79</v>
      </c>
      <c r="Q1037" t="s">
        <v>8325</v>
      </c>
      <c r="R1037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7">
        <f t="shared" si="65"/>
        <v>2396.31</v>
      </c>
      <c r="Q1038" t="s">
        <v>8325</v>
      </c>
      <c r="R103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7">
        <f t="shared" si="65"/>
        <v>4861.8999999999996</v>
      </c>
      <c r="Q1039" t="s">
        <v>8325</v>
      </c>
      <c r="R1039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7">
        <f t="shared" si="65"/>
        <v>3573.77</v>
      </c>
      <c r="Q1040" t="s">
        <v>8325</v>
      </c>
      <c r="R1040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7">
        <f t="shared" si="65"/>
        <v>2136.67</v>
      </c>
      <c r="Q1041" t="s">
        <v>8325</v>
      </c>
      <c r="R1041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7">
        <f t="shared" si="65"/>
        <v>25000</v>
      </c>
      <c r="Q1042" t="s">
        <v>8331</v>
      </c>
      <c r="R1042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41830.81009259259</v>
      </c>
      <c r="T1043" s="12">
        <f t="shared" si="67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7">
        <f t="shared" si="65"/>
        <v>1000</v>
      </c>
      <c r="Q1044" t="s">
        <v>8331</v>
      </c>
      <c r="R1044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7">
        <f t="shared" si="65"/>
        <v>2923.63</v>
      </c>
      <c r="Q1045" t="s">
        <v>8331</v>
      </c>
      <c r="R1045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7">
        <f t="shared" si="65"/>
        <v>300</v>
      </c>
      <c r="Q1046" t="s">
        <v>8331</v>
      </c>
      <c r="R1046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7">
        <f t="shared" si="65"/>
        <v>3325</v>
      </c>
      <c r="Q1047" t="s">
        <v>8331</v>
      </c>
      <c r="R1047" t="s">
        <v>8332</v>
      </c>
      <c r="S1047" s="12">
        <f t="shared" si="66"/>
        <v>41844.624421296292</v>
      </c>
      <c r="T1047" s="12">
        <f t="shared" si="67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7">
        <f t="shared" si="65"/>
        <v>100</v>
      </c>
      <c r="Q1049" t="s">
        <v>8331</v>
      </c>
      <c r="R1049" t="s">
        <v>8332</v>
      </c>
      <c r="S1049" s="12">
        <f t="shared" si="66"/>
        <v>41918.568460648152</v>
      </c>
      <c r="T1049" s="12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7">
        <f t="shared" si="65"/>
        <v>5300</v>
      </c>
      <c r="Q1050" t="s">
        <v>8331</v>
      </c>
      <c r="R1050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1500</v>
      </c>
      <c r="Q1055" t="s">
        <v>8331</v>
      </c>
      <c r="R1055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42058.469641203701</v>
      </c>
      <c r="T1058" s="12">
        <f t="shared" si="67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42678.621331018519</v>
      </c>
      <c r="T1059" s="12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5000</v>
      </c>
      <c r="Q1062" t="s">
        <v>8331</v>
      </c>
      <c r="R1062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7">
        <f t="shared" si="65"/>
        <v>4750</v>
      </c>
      <c r="Q1064" t="s">
        <v>8331</v>
      </c>
      <c r="R1064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7">
        <f t="shared" si="65"/>
        <v>6566.67</v>
      </c>
      <c r="Q1066" t="s">
        <v>8333</v>
      </c>
      <c r="R1066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7">
        <f t="shared" si="65"/>
        <v>1620</v>
      </c>
      <c r="Q1067" t="s">
        <v>8333</v>
      </c>
      <c r="R1067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7">
        <f t="shared" si="65"/>
        <v>3412.84</v>
      </c>
      <c r="Q1068" t="s">
        <v>8333</v>
      </c>
      <c r="R1068" t="s">
        <v>8334</v>
      </c>
      <c r="S1068" s="12">
        <f t="shared" si="66"/>
        <v>41445.712754629625</v>
      </c>
      <c r="T1068" s="12">
        <f t="shared" si="67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1300</v>
      </c>
      <c r="Q1069" t="s">
        <v>8333</v>
      </c>
      <c r="R1069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7">
        <f t="shared" si="65"/>
        <v>1125</v>
      </c>
      <c r="Q1070" t="s">
        <v>8333</v>
      </c>
      <c r="R1070" t="s">
        <v>8334</v>
      </c>
      <c r="S1070" s="12">
        <f t="shared" si="66"/>
        <v>42440.121111111112</v>
      </c>
      <c r="T1070" s="12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7">
        <f t="shared" si="65"/>
        <v>4047.62</v>
      </c>
      <c r="Q1071" t="s">
        <v>8333</v>
      </c>
      <c r="R1071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7">
        <f t="shared" si="65"/>
        <v>3500</v>
      </c>
      <c r="Q1072" t="s">
        <v>8333</v>
      </c>
      <c r="R1072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7">
        <f t="shared" si="65"/>
        <v>1275</v>
      </c>
      <c r="Q1074" t="s">
        <v>8333</v>
      </c>
      <c r="R107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7">
        <f t="shared" si="65"/>
        <v>1000</v>
      </c>
      <c r="Q1075" t="s">
        <v>8333</v>
      </c>
      <c r="R1075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7">
        <f t="shared" si="65"/>
        <v>11356.67</v>
      </c>
      <c r="Q1076" t="s">
        <v>8333</v>
      </c>
      <c r="R1076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7">
        <f t="shared" si="65"/>
        <v>1500</v>
      </c>
      <c r="Q1077" t="s">
        <v>8333</v>
      </c>
      <c r="R1077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7">
        <f t="shared" si="65"/>
        <v>4828.1000000000004</v>
      </c>
      <c r="Q1078" t="s">
        <v>8333</v>
      </c>
      <c r="R107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7">
        <f t="shared" si="65"/>
        <v>4397.6000000000004</v>
      </c>
      <c r="Q1079" t="s">
        <v>8333</v>
      </c>
      <c r="R1079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7">
        <f t="shared" si="65"/>
        <v>900</v>
      </c>
      <c r="Q1080" t="s">
        <v>8333</v>
      </c>
      <c r="R1080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7">
        <f t="shared" si="65"/>
        <v>3766.67</v>
      </c>
      <c r="Q1081" t="s">
        <v>8333</v>
      </c>
      <c r="R1081" t="s">
        <v>8334</v>
      </c>
      <c r="S1081" s="12">
        <f t="shared" si="66"/>
        <v>42479.316388888888</v>
      </c>
      <c r="T1081" s="12">
        <f t="shared" si="67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7">
        <f t="shared" si="65"/>
        <v>1858.16</v>
      </c>
      <c r="Q1082" t="s">
        <v>8333</v>
      </c>
      <c r="R1082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7">
        <f t="shared" si="65"/>
        <v>300</v>
      </c>
      <c r="Q1083" t="s">
        <v>8333</v>
      </c>
      <c r="R1083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7">
        <f t="shared" si="65"/>
        <v>1866.67</v>
      </c>
      <c r="Q1084" t="s">
        <v>8333</v>
      </c>
      <c r="R1084" t="s">
        <v>8334</v>
      </c>
      <c r="S1084" s="12">
        <f t="shared" si="66"/>
        <v>41101.656111111108</v>
      </c>
      <c r="T1084" s="12">
        <f t="shared" si="67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7">
        <f t="shared" si="65"/>
        <v>41000</v>
      </c>
      <c r="Q1085" t="s">
        <v>8333</v>
      </c>
      <c r="R1085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7">
        <f t="shared" si="65"/>
        <v>11400</v>
      </c>
      <c r="Q1087" t="s">
        <v>8333</v>
      </c>
      <c r="R1087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7">
        <f t="shared" si="65"/>
        <v>750</v>
      </c>
      <c r="Q1088" t="s">
        <v>8333</v>
      </c>
      <c r="R108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41775.463969907403</v>
      </c>
      <c r="T1089" s="12">
        <f t="shared" si="67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 s="7">
        <f t="shared" si="65"/>
        <v>4341.7299999999996</v>
      </c>
      <c r="Q1090" t="s">
        <v>8333</v>
      </c>
      <c r="R1090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IF(D1091=0,0,ROUND(E1091/D1091*100,0))</f>
        <v>8</v>
      </c>
      <c r="P1091" s="7">
        <f t="shared" ref="P1091:P1154" si="69">IF(L1091=0,0,ROUND(E1091/L1091*100,2))</f>
        <v>2395.92</v>
      </c>
      <c r="Q1091" t="s">
        <v>8333</v>
      </c>
      <c r="R1091" t="s">
        <v>8334</v>
      </c>
      <c r="S1091" s="12">
        <f t="shared" ref="S1091:S1154" si="70">(J1091/86400)+25569+(-6/24)</f>
        <v>42150.939525462964</v>
      </c>
      <c r="T1091" s="12">
        <f t="shared" ref="T1091:T1154" si="71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7">
        <f t="shared" si="69"/>
        <v>500</v>
      </c>
      <c r="Q1092" t="s">
        <v>8333</v>
      </c>
      <c r="R1092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7">
        <f t="shared" si="69"/>
        <v>1250</v>
      </c>
      <c r="Q1093" t="s">
        <v>8333</v>
      </c>
      <c r="R1093" t="s">
        <v>8334</v>
      </c>
      <c r="S1093" s="12">
        <f t="shared" si="70"/>
        <v>42440.570277777777</v>
      </c>
      <c r="T1093" s="12">
        <f t="shared" si="71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7">
        <f t="shared" si="69"/>
        <v>300</v>
      </c>
      <c r="Q1094" t="s">
        <v>8333</v>
      </c>
      <c r="R109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7">
        <f t="shared" si="69"/>
        <v>1056.25</v>
      </c>
      <c r="Q1095" t="s">
        <v>8333</v>
      </c>
      <c r="R1095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7">
        <f t="shared" si="69"/>
        <v>12200.04</v>
      </c>
      <c r="Q1096" t="s">
        <v>8333</v>
      </c>
      <c r="R1096" t="s">
        <v>8334</v>
      </c>
      <c r="S1096" s="12">
        <f t="shared" si="70"/>
        <v>40795.46334490741</v>
      </c>
      <c r="T1096" s="12">
        <f t="shared" si="71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7">
        <f t="shared" si="69"/>
        <v>26780.85</v>
      </c>
      <c r="Q1097" t="s">
        <v>8333</v>
      </c>
      <c r="R1097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7">
        <f t="shared" si="69"/>
        <v>7420.69</v>
      </c>
      <c r="Q1098" t="s">
        <v>8333</v>
      </c>
      <c r="R109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7">
        <f t="shared" si="69"/>
        <v>671.43</v>
      </c>
      <c r="Q1099" t="s">
        <v>8333</v>
      </c>
      <c r="R1099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7">
        <f t="shared" si="69"/>
        <v>8195.4500000000007</v>
      </c>
      <c r="Q1100" t="s">
        <v>8333</v>
      </c>
      <c r="R1100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7">
        <f t="shared" si="69"/>
        <v>2500</v>
      </c>
      <c r="Q1101" t="s">
        <v>8333</v>
      </c>
      <c r="R1101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7">
        <f t="shared" si="69"/>
        <v>1000</v>
      </c>
      <c r="Q1102" t="s">
        <v>8333</v>
      </c>
      <c r="R1102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7">
        <f t="shared" si="69"/>
        <v>683.33</v>
      </c>
      <c r="Q1103" t="s">
        <v>8333</v>
      </c>
      <c r="R1103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7">
        <f t="shared" si="69"/>
        <v>1770.83</v>
      </c>
      <c r="Q1104" t="s">
        <v>8333</v>
      </c>
      <c r="R110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7">
        <f t="shared" si="69"/>
        <v>1620</v>
      </c>
      <c r="Q1105" t="s">
        <v>8333</v>
      </c>
      <c r="R1105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7">
        <f t="shared" si="69"/>
        <v>8029.73</v>
      </c>
      <c r="Q1106" t="s">
        <v>8333</v>
      </c>
      <c r="R1106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7">
        <f t="shared" si="69"/>
        <v>7155</v>
      </c>
      <c r="Q1107" t="s">
        <v>8333</v>
      </c>
      <c r="R1107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7">
        <f t="shared" si="69"/>
        <v>2357.14</v>
      </c>
      <c r="Q1108" t="s">
        <v>8333</v>
      </c>
      <c r="R110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7">
        <f t="shared" si="69"/>
        <v>3488.1</v>
      </c>
      <c r="Q1110" t="s">
        <v>8333</v>
      </c>
      <c r="R1110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7">
        <f t="shared" si="69"/>
        <v>1500</v>
      </c>
      <c r="Q1111" t="s">
        <v>8333</v>
      </c>
      <c r="R1111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7">
        <f t="shared" si="69"/>
        <v>2318.1799999999998</v>
      </c>
      <c r="Q1112" t="s">
        <v>8333</v>
      </c>
      <c r="R1112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7">
        <f t="shared" si="69"/>
        <v>100</v>
      </c>
      <c r="Q1113" t="s">
        <v>8333</v>
      </c>
      <c r="R1113" t="s">
        <v>8334</v>
      </c>
      <c r="S1113" s="12">
        <f t="shared" si="70"/>
        <v>42346.953587962962</v>
      </c>
      <c r="T1113" s="12">
        <f t="shared" si="71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7">
        <f t="shared" si="69"/>
        <v>10023.370000000001</v>
      </c>
      <c r="Q1114" t="s">
        <v>8333</v>
      </c>
      <c r="R111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7">
        <f t="shared" si="69"/>
        <v>500</v>
      </c>
      <c r="Q1115" t="s">
        <v>8333</v>
      </c>
      <c r="R1115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7">
        <f t="shared" si="69"/>
        <v>333.33</v>
      </c>
      <c r="Q1116" t="s">
        <v>8333</v>
      </c>
      <c r="R1116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7">
        <f t="shared" si="69"/>
        <v>1325</v>
      </c>
      <c r="Q1117" t="s">
        <v>8333</v>
      </c>
      <c r="R1117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7">
        <f t="shared" si="69"/>
        <v>1785.2</v>
      </c>
      <c r="Q1118" t="s">
        <v>8333</v>
      </c>
      <c r="R1118" t="s">
        <v>8334</v>
      </c>
      <c r="S1118" s="12">
        <f t="shared" si="70"/>
        <v>41009.597314814819</v>
      </c>
      <c r="T1118" s="12">
        <f t="shared" si="71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7">
        <f t="shared" si="69"/>
        <v>1037.5</v>
      </c>
      <c r="Q1119" t="s">
        <v>8333</v>
      </c>
      <c r="R1119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7">
        <f t="shared" si="69"/>
        <v>3633.33</v>
      </c>
      <c r="Q1120" t="s">
        <v>8333</v>
      </c>
      <c r="R1120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7">
        <f t="shared" si="69"/>
        <v>500</v>
      </c>
      <c r="Q1121" t="s">
        <v>8333</v>
      </c>
      <c r="R1121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7">
        <f t="shared" si="69"/>
        <v>580</v>
      </c>
      <c r="Q1123" t="s">
        <v>8333</v>
      </c>
      <c r="R1123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7">
        <f t="shared" si="69"/>
        <v>366.67</v>
      </c>
      <c r="Q1125" t="s">
        <v>8333</v>
      </c>
      <c r="R1125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7">
        <f t="shared" si="69"/>
        <v>6071.43</v>
      </c>
      <c r="Q1126" t="s">
        <v>8333</v>
      </c>
      <c r="R1126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7">
        <f t="shared" si="69"/>
        <v>500</v>
      </c>
      <c r="Q1128" t="s">
        <v>8333</v>
      </c>
      <c r="R1128" t="s">
        <v>8335</v>
      </c>
      <c r="S1128" s="12">
        <f t="shared" si="70"/>
        <v>42535.077476851853</v>
      </c>
      <c r="T1128" s="12">
        <f t="shared" si="71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7">
        <f t="shared" si="69"/>
        <v>2543.48</v>
      </c>
      <c r="Q1129" t="s">
        <v>8333</v>
      </c>
      <c r="R1129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7">
        <f t="shared" si="69"/>
        <v>100</v>
      </c>
      <c r="Q1130" t="s">
        <v>8333</v>
      </c>
      <c r="R1130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7">
        <f t="shared" si="69"/>
        <v>1050</v>
      </c>
      <c r="Q1131" t="s">
        <v>8333</v>
      </c>
      <c r="R1131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7">
        <f t="shared" si="69"/>
        <v>366.67</v>
      </c>
      <c r="Q1132" t="s">
        <v>8333</v>
      </c>
      <c r="R1132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7">
        <f t="shared" si="69"/>
        <v>11061.54</v>
      </c>
      <c r="Q1134" t="s">
        <v>8333</v>
      </c>
      <c r="R1134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7">
        <f t="shared" si="69"/>
        <v>2000</v>
      </c>
      <c r="Q1135" t="s">
        <v>8333</v>
      </c>
      <c r="R1135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7">
        <f t="shared" si="69"/>
        <v>100</v>
      </c>
      <c r="Q1136" t="s">
        <v>8333</v>
      </c>
      <c r="R1136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5000</v>
      </c>
      <c r="Q1137" t="s">
        <v>8333</v>
      </c>
      <c r="R1137" t="s">
        <v>8335</v>
      </c>
      <c r="S1137" s="12">
        <f t="shared" si="70"/>
        <v>42558.73951388889</v>
      </c>
      <c r="T1137" s="12">
        <f t="shared" si="71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7">
        <f t="shared" si="69"/>
        <v>4500</v>
      </c>
      <c r="Q1138" t="s">
        <v>8333</v>
      </c>
      <c r="R1138" t="s">
        <v>8335</v>
      </c>
      <c r="S1138" s="12">
        <f t="shared" si="70"/>
        <v>42327.421631944446</v>
      </c>
      <c r="T1138" s="12">
        <f t="shared" si="71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7">
        <f t="shared" si="69"/>
        <v>25320.51</v>
      </c>
      <c r="Q1139" t="s">
        <v>8333</v>
      </c>
      <c r="R1139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7">
        <f t="shared" si="69"/>
        <v>3125</v>
      </c>
      <c r="Q1140" t="s">
        <v>8333</v>
      </c>
      <c r="R1140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7">
        <f t="shared" si="69"/>
        <v>500</v>
      </c>
      <c r="Q1141" t="s">
        <v>8333</v>
      </c>
      <c r="R1141" t="s">
        <v>8335</v>
      </c>
      <c r="S1141" s="12">
        <f t="shared" si="70"/>
        <v>41975.09752314815</v>
      </c>
      <c r="T1141" s="12">
        <f t="shared" si="71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42021.756099537037</v>
      </c>
      <c r="T1144" s="12">
        <f t="shared" si="71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7">
        <f t="shared" si="69"/>
        <v>2325</v>
      </c>
      <c r="Q1145" t="s">
        <v>8333</v>
      </c>
      <c r="R1145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7">
        <f t="shared" si="69"/>
        <v>10000</v>
      </c>
      <c r="Q1147" t="s">
        <v>8336</v>
      </c>
      <c r="R1147" t="s">
        <v>8337</v>
      </c>
      <c r="S1147" s="12">
        <f t="shared" si="70"/>
        <v>41854.49759259259</v>
      </c>
      <c r="T1147" s="12">
        <f t="shared" si="71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7">
        <f t="shared" si="69"/>
        <v>4416.67</v>
      </c>
      <c r="Q1148" t="s">
        <v>8336</v>
      </c>
      <c r="R114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7">
        <f t="shared" si="69"/>
        <v>2433.33</v>
      </c>
      <c r="Q1150" t="s">
        <v>8336</v>
      </c>
      <c r="R1150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7">
        <f t="shared" si="69"/>
        <v>3750</v>
      </c>
      <c r="Q1151" t="s">
        <v>8336</v>
      </c>
      <c r="R1151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7">
        <f t="shared" si="69"/>
        <v>4200</v>
      </c>
      <c r="Q1152" t="s">
        <v>8336</v>
      </c>
      <c r="R1152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42223.852581018524</v>
      </c>
      <c r="T1153" s="12">
        <f t="shared" si="71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 s="7">
        <f t="shared" si="69"/>
        <v>6073.33</v>
      </c>
      <c r="Q1154" t="s">
        <v>8336</v>
      </c>
      <c r="R1154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IF(D1155=0,0,ROUND(E1155/D1155*100,0))</f>
        <v>1</v>
      </c>
      <c r="P1155" s="7">
        <f t="shared" ref="P1155:P1218" si="73">IF(L1155=0,0,ROUND(E1155/L1155*100,2))</f>
        <v>5000</v>
      </c>
      <c r="Q1155" t="s">
        <v>8336</v>
      </c>
      <c r="R1155" t="s">
        <v>8337</v>
      </c>
      <c r="S1155" s="12">
        <f t="shared" ref="S1155:S1218" si="74">(J1155/86400)+25569+(-6/24)</f>
        <v>42143.464178240742</v>
      </c>
      <c r="T1155" s="12">
        <f t="shared" ref="T1155:T1218" si="75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7">
        <f t="shared" si="73"/>
        <v>10833.33</v>
      </c>
      <c r="Q1156" t="s">
        <v>8336</v>
      </c>
      <c r="R1156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7">
        <f t="shared" si="73"/>
        <v>2350</v>
      </c>
      <c r="Q1157" t="s">
        <v>8336</v>
      </c>
      <c r="R1157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7">
        <f t="shared" si="73"/>
        <v>5033.33</v>
      </c>
      <c r="Q1159" t="s">
        <v>8336</v>
      </c>
      <c r="R1159" t="s">
        <v>8337</v>
      </c>
      <c r="S1159" s="12">
        <f t="shared" si="74"/>
        <v>41918.378240740742</v>
      </c>
      <c r="T1159" s="12">
        <f t="shared" si="75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7">
        <f t="shared" si="73"/>
        <v>1166.67</v>
      </c>
      <c r="Q1160" t="s">
        <v>8336</v>
      </c>
      <c r="R1160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7">
        <f t="shared" si="73"/>
        <v>6078.95</v>
      </c>
      <c r="Q1162" t="s">
        <v>8336</v>
      </c>
      <c r="R1162" t="s">
        <v>8337</v>
      </c>
      <c r="S1162" s="12">
        <f t="shared" si="74"/>
        <v>42060.904930555553</v>
      </c>
      <c r="T1162" s="12">
        <f t="shared" si="75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7">
        <f t="shared" si="73"/>
        <v>1750</v>
      </c>
      <c r="Q1164" t="s">
        <v>8336</v>
      </c>
      <c r="R1164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7">
        <f t="shared" si="73"/>
        <v>8282</v>
      </c>
      <c r="Q1167" t="s">
        <v>8336</v>
      </c>
      <c r="R1167" t="s">
        <v>8337</v>
      </c>
      <c r="S1167" s="12">
        <f t="shared" si="74"/>
        <v>41791.964467592596</v>
      </c>
      <c r="T1167" s="12">
        <f t="shared" si="75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7">
        <f t="shared" si="73"/>
        <v>35887.5</v>
      </c>
      <c r="Q1168" t="s">
        <v>8336</v>
      </c>
      <c r="R116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7">
        <f t="shared" si="73"/>
        <v>6118.75</v>
      </c>
      <c r="Q1169" t="s">
        <v>8336</v>
      </c>
      <c r="R1169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7">
        <f t="shared" si="73"/>
        <v>34000</v>
      </c>
      <c r="Q1170" t="s">
        <v>8336</v>
      </c>
      <c r="R1170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7">
        <f t="shared" si="73"/>
        <v>566.66999999999996</v>
      </c>
      <c r="Q1171" t="s">
        <v>8336</v>
      </c>
      <c r="R1171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7">
        <f t="shared" si="73"/>
        <v>5000</v>
      </c>
      <c r="Q1172" t="s">
        <v>8336</v>
      </c>
      <c r="R1172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7">
        <f t="shared" si="73"/>
        <v>2500</v>
      </c>
      <c r="Q1173" t="s">
        <v>8336</v>
      </c>
      <c r="R1173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41841.432314814811</v>
      </c>
      <c r="T1174" s="12">
        <f t="shared" si="75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7">
        <f t="shared" si="73"/>
        <v>3000</v>
      </c>
      <c r="Q1175" t="s">
        <v>8336</v>
      </c>
      <c r="R1175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7">
        <f t="shared" si="73"/>
        <v>4663.16</v>
      </c>
      <c r="Q1176" t="s">
        <v>8336</v>
      </c>
      <c r="R1176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7">
        <f t="shared" si="73"/>
        <v>6500</v>
      </c>
      <c r="Q1177" t="s">
        <v>8336</v>
      </c>
      <c r="R1177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7">
        <f t="shared" si="73"/>
        <v>1000</v>
      </c>
      <c r="Q1178" t="s">
        <v>8336</v>
      </c>
      <c r="R117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7">
        <f t="shared" si="73"/>
        <v>500</v>
      </c>
      <c r="Q1180" t="s">
        <v>8336</v>
      </c>
      <c r="R1180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7">
        <f t="shared" si="73"/>
        <v>64000</v>
      </c>
      <c r="Q1181" t="s">
        <v>8336</v>
      </c>
      <c r="R1181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7">
        <f t="shared" si="73"/>
        <v>6911.76</v>
      </c>
      <c r="Q1182" t="s">
        <v>8336</v>
      </c>
      <c r="R1182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7">
        <f t="shared" si="73"/>
        <v>133.33000000000001</v>
      </c>
      <c r="Q1183" t="s">
        <v>8336</v>
      </c>
      <c r="R1183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7">
        <f t="shared" si="73"/>
        <v>1050</v>
      </c>
      <c r="Q1184" t="s">
        <v>8336</v>
      </c>
      <c r="R1184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3333.33</v>
      </c>
      <c r="Q1185" t="s">
        <v>8336</v>
      </c>
      <c r="R1185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7">
        <f t="shared" si="73"/>
        <v>6156.27</v>
      </c>
      <c r="Q1186" t="s">
        <v>8338</v>
      </c>
      <c r="R1186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7">
        <f t="shared" si="73"/>
        <v>11873.87</v>
      </c>
      <c r="Q1187" t="s">
        <v>8338</v>
      </c>
      <c r="R1187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7">
        <f t="shared" si="73"/>
        <v>6508.13</v>
      </c>
      <c r="Q1188" t="s">
        <v>8338</v>
      </c>
      <c r="R118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7">
        <f t="shared" si="73"/>
        <v>13015.71</v>
      </c>
      <c r="Q1189" t="s">
        <v>8338</v>
      </c>
      <c r="R1189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7">
        <f t="shared" si="73"/>
        <v>3777.65</v>
      </c>
      <c r="Q1190" t="s">
        <v>8338</v>
      </c>
      <c r="R1190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7">
        <f t="shared" si="73"/>
        <v>11279.07</v>
      </c>
      <c r="Q1191" t="s">
        <v>8338</v>
      </c>
      <c r="R1191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5192.3100000000004</v>
      </c>
      <c r="Q1192" t="s">
        <v>8338</v>
      </c>
      <c r="R1192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7">
        <f t="shared" si="73"/>
        <v>8924.24</v>
      </c>
      <c r="Q1193" t="s">
        <v>8338</v>
      </c>
      <c r="R1193" t="s">
        <v>8339</v>
      </c>
      <c r="S1193" s="12">
        <f t="shared" si="74"/>
        <v>42419.353703703702</v>
      </c>
      <c r="T1193" s="12">
        <f t="shared" si="75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1933.33</v>
      </c>
      <c r="Q1194" t="s">
        <v>8338</v>
      </c>
      <c r="R1194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7">
        <f t="shared" si="73"/>
        <v>7996.7</v>
      </c>
      <c r="Q1195" t="s">
        <v>8338</v>
      </c>
      <c r="R1195" t="s">
        <v>8339</v>
      </c>
      <c r="S1195" s="12">
        <f t="shared" si="74"/>
        <v>42409.526076388887</v>
      </c>
      <c r="T1195" s="12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7">
        <f t="shared" si="73"/>
        <v>5641.46</v>
      </c>
      <c r="Q1196" t="s">
        <v>8338</v>
      </c>
      <c r="R1196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7941.18</v>
      </c>
      <c r="Q1197" t="s">
        <v>8338</v>
      </c>
      <c r="R1197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7">
        <f t="shared" si="73"/>
        <v>7643.95</v>
      </c>
      <c r="Q1198" t="s">
        <v>8338</v>
      </c>
      <c r="R119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7">
        <f t="shared" si="73"/>
        <v>12100</v>
      </c>
      <c r="Q1199" t="s">
        <v>8338</v>
      </c>
      <c r="R1199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7">
        <f t="shared" si="73"/>
        <v>5461.68</v>
      </c>
      <c r="Q1200" t="s">
        <v>8338</v>
      </c>
      <c r="R1200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7">
        <f t="shared" si="73"/>
        <v>29922.22</v>
      </c>
      <c r="Q1201" t="s">
        <v>8338</v>
      </c>
      <c r="R1201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7">
        <f t="shared" si="73"/>
        <v>5853.4</v>
      </c>
      <c r="Q1202" t="s">
        <v>8338</v>
      </c>
      <c r="R1202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7">
        <f t="shared" si="73"/>
        <v>5537.18</v>
      </c>
      <c r="Q1203" t="s">
        <v>8338</v>
      </c>
      <c r="R1203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7">
        <f t="shared" si="73"/>
        <v>18380.439999999999</v>
      </c>
      <c r="Q1204" t="s">
        <v>8338</v>
      </c>
      <c r="R1204" t="s">
        <v>8339</v>
      </c>
      <c r="S1204" s="12">
        <f t="shared" si="74"/>
        <v>42152.038819444446</v>
      </c>
      <c r="T1204" s="12">
        <f t="shared" si="75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7">
        <f t="shared" si="73"/>
        <v>16534.650000000001</v>
      </c>
      <c r="Q1205" t="s">
        <v>8338</v>
      </c>
      <c r="R1205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7">
        <f t="shared" si="73"/>
        <v>23478.95</v>
      </c>
      <c r="Q1206" t="s">
        <v>8338</v>
      </c>
      <c r="R1206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7">
        <f t="shared" si="73"/>
        <v>21148.39</v>
      </c>
      <c r="Q1207" t="s">
        <v>8338</v>
      </c>
      <c r="R1207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7">
        <f t="shared" si="73"/>
        <v>3234.38</v>
      </c>
      <c r="Q1208" t="s">
        <v>8338</v>
      </c>
      <c r="R1208" t="s">
        <v>8339</v>
      </c>
      <c r="S1208" s="12">
        <f t="shared" si="74"/>
        <v>42772.526076388887</v>
      </c>
      <c r="T1208" s="12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7">
        <f t="shared" si="73"/>
        <v>12337.59</v>
      </c>
      <c r="Q1209" t="s">
        <v>8338</v>
      </c>
      <c r="R1209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7">
        <f t="shared" si="73"/>
        <v>20706.669999999998</v>
      </c>
      <c r="Q1210" t="s">
        <v>8338</v>
      </c>
      <c r="R1210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13826.09</v>
      </c>
      <c r="Q1211" t="s">
        <v>8338</v>
      </c>
      <c r="R1211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7">
        <f t="shared" si="73"/>
        <v>49381.55</v>
      </c>
      <c r="Q1212" t="s">
        <v>8338</v>
      </c>
      <c r="R1212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7">
        <f t="shared" si="73"/>
        <v>16850</v>
      </c>
      <c r="Q1213" t="s">
        <v>8338</v>
      </c>
      <c r="R1213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7">
        <f t="shared" si="73"/>
        <v>3886.75</v>
      </c>
      <c r="Q1214" t="s">
        <v>8338</v>
      </c>
      <c r="R1214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7">
        <f t="shared" si="73"/>
        <v>6152.78</v>
      </c>
      <c r="Q1215" t="s">
        <v>8338</v>
      </c>
      <c r="R1215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7">
        <f t="shared" si="73"/>
        <v>10544</v>
      </c>
      <c r="Q1216" t="s">
        <v>8338</v>
      </c>
      <c r="R1216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7">
        <f t="shared" si="73"/>
        <v>7159.2</v>
      </c>
      <c r="Q1217" t="s">
        <v>8338</v>
      </c>
      <c r="R1217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 s="7">
        <f t="shared" si="73"/>
        <v>9188.2900000000009</v>
      </c>
      <c r="Q1218" t="s">
        <v>8338</v>
      </c>
      <c r="R121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IF(D1219=0,0,ROUND(E1219/D1219*100,0))</f>
        <v>103</v>
      </c>
      <c r="P1219" s="7">
        <f t="shared" ref="P1219:P1282" si="77">IF(L1219=0,0,ROUND(E1219/L1219*100,2))</f>
        <v>14857.38</v>
      </c>
      <c r="Q1219" t="s">
        <v>8338</v>
      </c>
      <c r="R1219" t="s">
        <v>8339</v>
      </c>
      <c r="S1219" s="12">
        <f t="shared" ref="S1219:S1282" si="78">(J1219/86400)+25569+(-6/24)</f>
        <v>42535.559490740736</v>
      </c>
      <c r="T1219" s="12">
        <f t="shared" ref="T1219:T1282" si="7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7">
        <f t="shared" si="77"/>
        <v>17421.349999999999</v>
      </c>
      <c r="Q1220" t="s">
        <v>8338</v>
      </c>
      <c r="R1220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7">
        <f t="shared" si="77"/>
        <v>10286.17</v>
      </c>
      <c r="Q1221" t="s">
        <v>8338</v>
      </c>
      <c r="R1221" t="s">
        <v>8339</v>
      </c>
      <c r="S1221" s="12">
        <f t="shared" si="78"/>
        <v>42633.211956018524</v>
      </c>
      <c r="T1221" s="12">
        <f t="shared" si="7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7">
        <f t="shared" si="77"/>
        <v>11117.86</v>
      </c>
      <c r="Q1222" t="s">
        <v>8338</v>
      </c>
      <c r="R1222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7">
        <f t="shared" si="77"/>
        <v>2379.62</v>
      </c>
      <c r="Q1223" t="s">
        <v>8338</v>
      </c>
      <c r="R1223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7">
        <f t="shared" si="77"/>
        <v>8126.81</v>
      </c>
      <c r="Q1224" t="s">
        <v>8338</v>
      </c>
      <c r="R1224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7">
        <f t="shared" si="77"/>
        <v>11621.47</v>
      </c>
      <c r="Q1225" t="s">
        <v>8338</v>
      </c>
      <c r="R1225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7">
        <f t="shared" si="77"/>
        <v>5888.89</v>
      </c>
      <c r="Q1226" t="s">
        <v>8325</v>
      </c>
      <c r="R1226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7">
        <f t="shared" si="77"/>
        <v>4400</v>
      </c>
      <c r="Q1227" t="s">
        <v>8325</v>
      </c>
      <c r="R1227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7">
        <f t="shared" si="77"/>
        <v>4842.5</v>
      </c>
      <c r="Q1228" t="s">
        <v>8325</v>
      </c>
      <c r="R122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7">
        <f t="shared" si="77"/>
        <v>6104.17</v>
      </c>
      <c r="Q1230" t="s">
        <v>8325</v>
      </c>
      <c r="R1230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7">
        <f t="shared" si="77"/>
        <v>2500</v>
      </c>
      <c r="Q1231" t="s">
        <v>8325</v>
      </c>
      <c r="R1231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7">
        <f t="shared" si="77"/>
        <v>4000</v>
      </c>
      <c r="Q1234" t="s">
        <v>8325</v>
      </c>
      <c r="R1234" t="s">
        <v>8340</v>
      </c>
      <c r="S1234" s="12">
        <f t="shared" si="78"/>
        <v>41506.598032407404</v>
      </c>
      <c r="T1234" s="12">
        <f t="shared" si="7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7">
        <f t="shared" si="77"/>
        <v>1933.33</v>
      </c>
      <c r="Q1235" t="s">
        <v>8325</v>
      </c>
      <c r="R1235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7">
        <f t="shared" si="77"/>
        <v>3500</v>
      </c>
      <c r="Q1237" t="s">
        <v>8325</v>
      </c>
      <c r="R1237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7">
        <f t="shared" si="77"/>
        <v>5933.33</v>
      </c>
      <c r="Q1240" t="s">
        <v>8325</v>
      </c>
      <c r="R1240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7">
        <f t="shared" si="77"/>
        <v>3012.5</v>
      </c>
      <c r="Q1242" t="s">
        <v>8325</v>
      </c>
      <c r="R1242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7">
        <f t="shared" si="77"/>
        <v>7461.76</v>
      </c>
      <c r="Q1243" t="s">
        <v>8325</v>
      </c>
      <c r="R1243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7">
        <f t="shared" si="77"/>
        <v>500</v>
      </c>
      <c r="Q1244" t="s">
        <v>8325</v>
      </c>
      <c r="R1244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7">
        <f t="shared" si="77"/>
        <v>4450</v>
      </c>
      <c r="Q1245" t="s">
        <v>8325</v>
      </c>
      <c r="R1245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7">
        <f t="shared" si="77"/>
        <v>4613.33</v>
      </c>
      <c r="Q1246" t="s">
        <v>8325</v>
      </c>
      <c r="R1246" t="s">
        <v>8326</v>
      </c>
      <c r="S1246" s="12">
        <f t="shared" si="78"/>
        <v>41355.575497685189</v>
      </c>
      <c r="T1246" s="12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7">
        <f t="shared" si="77"/>
        <v>14147.06</v>
      </c>
      <c r="Q1247" t="s">
        <v>8325</v>
      </c>
      <c r="R1247" t="s">
        <v>8326</v>
      </c>
      <c r="S1247" s="12">
        <f t="shared" si="78"/>
        <v>41774.34993055556</v>
      </c>
      <c r="T1247" s="12">
        <f t="shared" si="7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7548.39</v>
      </c>
      <c r="Q1248" t="s">
        <v>8325</v>
      </c>
      <c r="R124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7">
        <f t="shared" si="77"/>
        <v>8550</v>
      </c>
      <c r="Q1249" t="s">
        <v>8325</v>
      </c>
      <c r="R1249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7">
        <f t="shared" si="77"/>
        <v>6425.42</v>
      </c>
      <c r="Q1250" t="s">
        <v>8325</v>
      </c>
      <c r="R1250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7">
        <f t="shared" si="77"/>
        <v>6446.91</v>
      </c>
      <c r="Q1251" t="s">
        <v>8325</v>
      </c>
      <c r="R1251" t="s">
        <v>8326</v>
      </c>
      <c r="S1251" s="12">
        <f t="shared" si="78"/>
        <v>41067.490868055553</v>
      </c>
      <c r="T1251" s="12">
        <f t="shared" si="7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7">
        <f t="shared" si="77"/>
        <v>11820.08</v>
      </c>
      <c r="Q1252" t="s">
        <v>8325</v>
      </c>
      <c r="R1252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7">
        <f t="shared" si="77"/>
        <v>8254.0499999999993</v>
      </c>
      <c r="Q1253" t="s">
        <v>8325</v>
      </c>
      <c r="R1253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7">
        <f t="shared" si="77"/>
        <v>3417.02</v>
      </c>
      <c r="Q1254" t="s">
        <v>8325</v>
      </c>
      <c r="R1254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7">
        <f t="shared" si="77"/>
        <v>4273.32</v>
      </c>
      <c r="Q1255" t="s">
        <v>8325</v>
      </c>
      <c r="R1255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7">
        <f t="shared" si="77"/>
        <v>9448.94</v>
      </c>
      <c r="Q1256" t="s">
        <v>8325</v>
      </c>
      <c r="R1256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7">
        <f t="shared" si="77"/>
        <v>5569.72</v>
      </c>
      <c r="Q1257" t="s">
        <v>8325</v>
      </c>
      <c r="R1257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7">
        <f t="shared" si="77"/>
        <v>9803.08</v>
      </c>
      <c r="Q1258" t="s">
        <v>8325</v>
      </c>
      <c r="R1258" t="s">
        <v>8326</v>
      </c>
      <c r="S1258" s="12">
        <f t="shared" si="78"/>
        <v>40921.669340277775</v>
      </c>
      <c r="T1258" s="12">
        <f t="shared" si="7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7">
        <f t="shared" si="77"/>
        <v>9210.23</v>
      </c>
      <c r="Q1259" t="s">
        <v>8325</v>
      </c>
      <c r="R1259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7">
        <f t="shared" si="77"/>
        <v>3817.55</v>
      </c>
      <c r="Q1260" t="s">
        <v>8325</v>
      </c>
      <c r="R1260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7">
        <f t="shared" si="77"/>
        <v>2714.58</v>
      </c>
      <c r="Q1261" t="s">
        <v>8325</v>
      </c>
      <c r="R1261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7">
        <f t="shared" si="77"/>
        <v>5068.92</v>
      </c>
      <c r="Q1262" t="s">
        <v>8325</v>
      </c>
      <c r="R1262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7">
        <f t="shared" si="77"/>
        <v>3894.23</v>
      </c>
      <c r="Q1263" t="s">
        <v>8325</v>
      </c>
      <c r="R1263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7">
        <f t="shared" si="77"/>
        <v>7763.81</v>
      </c>
      <c r="Q1264" t="s">
        <v>8325</v>
      </c>
      <c r="R1264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4353.66</v>
      </c>
      <c r="Q1265" t="s">
        <v>8325</v>
      </c>
      <c r="R1265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7">
        <f t="shared" si="77"/>
        <v>3182.35</v>
      </c>
      <c r="Q1266" t="s">
        <v>8325</v>
      </c>
      <c r="R1266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7">
        <f t="shared" si="77"/>
        <v>6318.44</v>
      </c>
      <c r="Q1267" t="s">
        <v>8325</v>
      </c>
      <c r="R1267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7">
        <f t="shared" si="77"/>
        <v>19090</v>
      </c>
      <c r="Q1268" t="s">
        <v>8325</v>
      </c>
      <c r="R126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7">
        <f t="shared" si="77"/>
        <v>14085.53</v>
      </c>
      <c r="Q1269" t="s">
        <v>8325</v>
      </c>
      <c r="R1269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7">
        <f t="shared" si="77"/>
        <v>7692.31</v>
      </c>
      <c r="Q1270" t="s">
        <v>8325</v>
      </c>
      <c r="R1270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7">
        <f t="shared" si="77"/>
        <v>9915.5300000000007</v>
      </c>
      <c r="Q1271" t="s">
        <v>8325</v>
      </c>
      <c r="R1271" t="s">
        <v>8326</v>
      </c>
      <c r="S1271" s="12">
        <f t="shared" si="78"/>
        <v>42445.573055555556</v>
      </c>
      <c r="T1271" s="12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7">
        <f t="shared" si="77"/>
        <v>6788.17</v>
      </c>
      <c r="Q1272" t="s">
        <v>8325</v>
      </c>
      <c r="R1272" t="s">
        <v>8326</v>
      </c>
      <c r="S1272" s="12">
        <f t="shared" si="78"/>
        <v>40933.60696759259</v>
      </c>
      <c r="T1272" s="12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7">
        <f t="shared" si="77"/>
        <v>24629.03</v>
      </c>
      <c r="Q1273" t="s">
        <v>8325</v>
      </c>
      <c r="R1273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18928.57</v>
      </c>
      <c r="Q1274" t="s">
        <v>8325</v>
      </c>
      <c r="R1274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7">
        <f t="shared" si="77"/>
        <v>7666.67</v>
      </c>
      <c r="Q1275" t="s">
        <v>8325</v>
      </c>
      <c r="R1275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7">
        <f t="shared" si="77"/>
        <v>8296.33</v>
      </c>
      <c r="Q1276" t="s">
        <v>8325</v>
      </c>
      <c r="R1276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7">
        <f t="shared" si="77"/>
        <v>6252.21</v>
      </c>
      <c r="Q1277" t="s">
        <v>8325</v>
      </c>
      <c r="R1277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7">
        <f t="shared" si="77"/>
        <v>4606.8100000000004</v>
      </c>
      <c r="Q1278" t="s">
        <v>8325</v>
      </c>
      <c r="R127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7">
        <f t="shared" si="77"/>
        <v>3854.39</v>
      </c>
      <c r="Q1279" t="s">
        <v>8325</v>
      </c>
      <c r="R1279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7">
        <f t="shared" si="77"/>
        <v>5300.53</v>
      </c>
      <c r="Q1280" t="s">
        <v>8325</v>
      </c>
      <c r="R1280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7">
        <f t="shared" si="77"/>
        <v>7335.54</v>
      </c>
      <c r="Q1281" t="s">
        <v>8325</v>
      </c>
      <c r="R1281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 s="7">
        <f t="shared" si="77"/>
        <v>12797.52</v>
      </c>
      <c r="Q1282" t="s">
        <v>8325</v>
      </c>
      <c r="R1282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IF(D1283=0,0,ROUND(E1283/D1283*100,0))</f>
        <v>111</v>
      </c>
      <c r="P1283" s="7">
        <f t="shared" ref="P1283:P1346" si="81">IF(L1283=0,0,ROUND(E1283/L1283*100,2))</f>
        <v>10472.969999999999</v>
      </c>
      <c r="Q1283" t="s">
        <v>8325</v>
      </c>
      <c r="R1283" t="s">
        <v>8326</v>
      </c>
      <c r="S1283" s="12">
        <f t="shared" ref="S1283:S1346" si="82">(J1283/86400)+25569+(-6/24)</f>
        <v>41463.493472222224</v>
      </c>
      <c r="T1283" s="12">
        <f t="shared" ref="T1283:T1346" si="83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7">
        <f t="shared" si="81"/>
        <v>6767.15</v>
      </c>
      <c r="Q1284" t="s">
        <v>8325</v>
      </c>
      <c r="R1284" t="s">
        <v>8326</v>
      </c>
      <c r="S1284" s="12">
        <f t="shared" si="82"/>
        <v>41586.225173611107</v>
      </c>
      <c r="T1284" s="12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7">
        <f t="shared" si="81"/>
        <v>9593.18</v>
      </c>
      <c r="Q1285" t="s">
        <v>8325</v>
      </c>
      <c r="R1285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6516.13</v>
      </c>
      <c r="Q1286" t="s">
        <v>8317</v>
      </c>
      <c r="R1286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7">
        <f t="shared" si="81"/>
        <v>3226.98</v>
      </c>
      <c r="Q1287" t="s">
        <v>8317</v>
      </c>
      <c r="R1287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7">
        <f t="shared" si="81"/>
        <v>8125</v>
      </c>
      <c r="Q1288" t="s">
        <v>8317</v>
      </c>
      <c r="R128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2420</v>
      </c>
      <c r="Q1289" t="s">
        <v>8317</v>
      </c>
      <c r="R1289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7">
        <f t="shared" si="81"/>
        <v>6586.89</v>
      </c>
      <c r="Q1290" t="s">
        <v>8317</v>
      </c>
      <c r="R1290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7">
        <f t="shared" si="81"/>
        <v>3607.69</v>
      </c>
      <c r="Q1291" t="s">
        <v>8317</v>
      </c>
      <c r="R1291" t="s">
        <v>8318</v>
      </c>
      <c r="S1291" s="12">
        <f t="shared" si="82"/>
        <v>42708.884780092594</v>
      </c>
      <c r="T1291" s="12">
        <f t="shared" si="83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7">
        <f t="shared" si="81"/>
        <v>4418.6000000000004</v>
      </c>
      <c r="Q1292" t="s">
        <v>8317</v>
      </c>
      <c r="R1292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7">
        <f t="shared" si="81"/>
        <v>10407.14</v>
      </c>
      <c r="Q1293" t="s">
        <v>8317</v>
      </c>
      <c r="R1293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7">
        <f t="shared" si="81"/>
        <v>3596.15</v>
      </c>
      <c r="Q1294" t="s">
        <v>8317</v>
      </c>
      <c r="R1294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7">
        <f t="shared" si="81"/>
        <v>12779.17</v>
      </c>
      <c r="Q1295" t="s">
        <v>8317</v>
      </c>
      <c r="R1295" t="s">
        <v>8318</v>
      </c>
      <c r="S1295" s="12">
        <f t="shared" si="82"/>
        <v>42292.451053240744</v>
      </c>
      <c r="T1295" s="12">
        <f t="shared" si="83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2772.73</v>
      </c>
      <c r="Q1296" t="s">
        <v>8317</v>
      </c>
      <c r="R1296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7">
        <f t="shared" si="81"/>
        <v>3982.81</v>
      </c>
      <c r="Q1297" t="s">
        <v>8317</v>
      </c>
      <c r="R1297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7">
        <f t="shared" si="81"/>
        <v>5217.3900000000003</v>
      </c>
      <c r="Q1298" t="s">
        <v>8317</v>
      </c>
      <c r="R129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7">
        <f t="shared" si="81"/>
        <v>9203.7800000000007</v>
      </c>
      <c r="Q1299" t="s">
        <v>8317</v>
      </c>
      <c r="R1299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7">
        <f t="shared" si="81"/>
        <v>6342.42</v>
      </c>
      <c r="Q1300" t="s">
        <v>8317</v>
      </c>
      <c r="R1300" t="s">
        <v>8318</v>
      </c>
      <c r="S1300" s="12">
        <f t="shared" si="82"/>
        <v>42458.430925925924</v>
      </c>
      <c r="T1300" s="12">
        <f t="shared" si="83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13562.5</v>
      </c>
      <c r="Q1301" t="s">
        <v>8317</v>
      </c>
      <c r="R1301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16875</v>
      </c>
      <c r="Q1302" t="s">
        <v>8317</v>
      </c>
      <c r="R1302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7">
        <f t="shared" si="81"/>
        <v>7086.21</v>
      </c>
      <c r="Q1303" t="s">
        <v>8317</v>
      </c>
      <c r="R1303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5000</v>
      </c>
      <c r="Q1304" t="s">
        <v>8317</v>
      </c>
      <c r="R1304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7">
        <f t="shared" si="81"/>
        <v>4221.42</v>
      </c>
      <c r="Q1305" t="s">
        <v>8317</v>
      </c>
      <c r="R1305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7">
        <f t="shared" si="81"/>
        <v>15241.35</v>
      </c>
      <c r="Q1306" t="s">
        <v>8319</v>
      </c>
      <c r="R1306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7">
        <f t="shared" si="81"/>
        <v>9061.6299999999992</v>
      </c>
      <c r="Q1307" t="s">
        <v>8319</v>
      </c>
      <c r="R1307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7">
        <f t="shared" si="81"/>
        <v>20160.39</v>
      </c>
      <c r="Q1308" t="s">
        <v>8319</v>
      </c>
      <c r="R130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7">
        <f t="shared" si="81"/>
        <v>12793.33</v>
      </c>
      <c r="Q1309" t="s">
        <v>8319</v>
      </c>
      <c r="R1309" t="s">
        <v>8321</v>
      </c>
      <c r="S1309" s="12">
        <f t="shared" si="82"/>
        <v>42387.253229166672</v>
      </c>
      <c r="T1309" s="12">
        <f t="shared" si="83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7">
        <f t="shared" si="81"/>
        <v>2989.47</v>
      </c>
      <c r="Q1310" t="s">
        <v>8319</v>
      </c>
      <c r="R1310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7">
        <f t="shared" si="81"/>
        <v>36797.14</v>
      </c>
      <c r="Q1311" t="s">
        <v>8319</v>
      </c>
      <c r="R1311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7">
        <f t="shared" si="81"/>
        <v>12916.67</v>
      </c>
      <c r="Q1312" t="s">
        <v>8319</v>
      </c>
      <c r="R1312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7">
        <f t="shared" si="81"/>
        <v>80070</v>
      </c>
      <c r="Q1313" t="s">
        <v>8319</v>
      </c>
      <c r="R1313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7">
        <f t="shared" si="81"/>
        <v>2800</v>
      </c>
      <c r="Q1314" t="s">
        <v>8319</v>
      </c>
      <c r="R1314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7">
        <f t="shared" si="81"/>
        <v>10201.64</v>
      </c>
      <c r="Q1315" t="s">
        <v>8319</v>
      </c>
      <c r="R1315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7">
        <f t="shared" si="81"/>
        <v>18436.36</v>
      </c>
      <c r="Q1316" t="s">
        <v>8319</v>
      </c>
      <c r="R1316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7">
        <f t="shared" si="81"/>
        <v>16291.94</v>
      </c>
      <c r="Q1317" t="s">
        <v>8319</v>
      </c>
      <c r="R1317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7">
        <f t="shared" si="81"/>
        <v>100</v>
      </c>
      <c r="Q1318" t="s">
        <v>8319</v>
      </c>
      <c r="R1318" t="s">
        <v>8321</v>
      </c>
      <c r="S1318" s="12">
        <f t="shared" si="82"/>
        <v>42393.711909722224</v>
      </c>
      <c r="T1318" s="12">
        <f t="shared" si="83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7">
        <f t="shared" si="81"/>
        <v>60352.63</v>
      </c>
      <c r="Q1319" t="s">
        <v>8319</v>
      </c>
      <c r="R1319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7">
        <f t="shared" si="81"/>
        <v>4540.74</v>
      </c>
      <c r="Q1320" t="s">
        <v>8319</v>
      </c>
      <c r="R1320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7">
        <f t="shared" si="81"/>
        <v>9733.33</v>
      </c>
      <c r="Q1321" t="s">
        <v>8319</v>
      </c>
      <c r="R1321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7">
        <f t="shared" si="81"/>
        <v>16766.669999999998</v>
      </c>
      <c r="Q1322" t="s">
        <v>8319</v>
      </c>
      <c r="R1322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7">
        <f t="shared" si="81"/>
        <v>85985.71</v>
      </c>
      <c r="Q1323" t="s">
        <v>8319</v>
      </c>
      <c r="R1323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7">
        <f t="shared" si="81"/>
        <v>2650</v>
      </c>
      <c r="Q1324" t="s">
        <v>8319</v>
      </c>
      <c r="R1324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7">
        <f t="shared" si="81"/>
        <v>3027.27</v>
      </c>
      <c r="Q1325" t="s">
        <v>8319</v>
      </c>
      <c r="R1325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7">
        <f t="shared" si="81"/>
        <v>5466.67</v>
      </c>
      <c r="Q1326" t="s">
        <v>8319</v>
      </c>
      <c r="R1326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7">
        <f t="shared" si="81"/>
        <v>6075</v>
      </c>
      <c r="Q1327" t="s">
        <v>8319</v>
      </c>
      <c r="R1327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7">
        <f t="shared" si="81"/>
        <v>10272.73</v>
      </c>
      <c r="Q1328" t="s">
        <v>8319</v>
      </c>
      <c r="R1328" t="s">
        <v>8321</v>
      </c>
      <c r="S1328" s="12">
        <f t="shared" si="82"/>
        <v>41974.541990740741</v>
      </c>
      <c r="T1328" s="12">
        <f t="shared" si="83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7">
        <f t="shared" si="81"/>
        <v>4158.54</v>
      </c>
      <c r="Q1329" t="s">
        <v>8319</v>
      </c>
      <c r="R1329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7">
        <f t="shared" si="81"/>
        <v>11653.33</v>
      </c>
      <c r="Q1330" t="s">
        <v>8319</v>
      </c>
      <c r="R1330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7">
        <f t="shared" si="81"/>
        <v>4533.33</v>
      </c>
      <c r="Q1331" t="s">
        <v>8319</v>
      </c>
      <c r="R1331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7">
        <f t="shared" si="81"/>
        <v>15746</v>
      </c>
      <c r="Q1332" t="s">
        <v>8319</v>
      </c>
      <c r="R1332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7">
        <f t="shared" si="81"/>
        <v>10050</v>
      </c>
      <c r="Q1333" t="s">
        <v>8319</v>
      </c>
      <c r="R1333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7">
        <f t="shared" si="81"/>
        <v>5182.25</v>
      </c>
      <c r="Q1336" t="s">
        <v>8319</v>
      </c>
      <c r="R1336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7">
        <f t="shared" si="81"/>
        <v>30875</v>
      </c>
      <c r="Q1337" t="s">
        <v>8319</v>
      </c>
      <c r="R1337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7">
        <f t="shared" si="81"/>
        <v>37922.769999999997</v>
      </c>
      <c r="Q1338" t="s">
        <v>8319</v>
      </c>
      <c r="R133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7">
        <f t="shared" si="81"/>
        <v>17636.43</v>
      </c>
      <c r="Q1339" t="s">
        <v>8319</v>
      </c>
      <c r="R1339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7">
        <f t="shared" si="81"/>
        <v>6606.67</v>
      </c>
      <c r="Q1340" t="s">
        <v>8319</v>
      </c>
      <c r="R1340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7">
        <f t="shared" si="81"/>
        <v>8964.86</v>
      </c>
      <c r="Q1341" t="s">
        <v>8319</v>
      </c>
      <c r="R1341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7">
        <f t="shared" si="81"/>
        <v>38239.129999999997</v>
      </c>
      <c r="Q1343" t="s">
        <v>8319</v>
      </c>
      <c r="R1343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7">
        <f t="shared" si="81"/>
        <v>10000</v>
      </c>
      <c r="Q1344" t="s">
        <v>8319</v>
      </c>
      <c r="R1344" t="s">
        <v>8321</v>
      </c>
      <c r="S1344" s="12">
        <f t="shared" si="82"/>
        <v>42172.566423611112</v>
      </c>
      <c r="T1344" s="12">
        <f t="shared" si="83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7">
        <f t="shared" si="81"/>
        <v>15835.6</v>
      </c>
      <c r="Q1345" t="s">
        <v>8319</v>
      </c>
      <c r="R1345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 s="7">
        <f t="shared" si="81"/>
        <v>4076.26</v>
      </c>
      <c r="Q1346" t="s">
        <v>8322</v>
      </c>
      <c r="R1346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IF(D1347=0,0,ROUND(E1347/D1347*100,0))</f>
        <v>125</v>
      </c>
      <c r="P1347" s="7">
        <f t="shared" ref="P1347:P1410" si="85">IF(L1347=0,0,ROUND(E1347/L1347*100,2))</f>
        <v>5357.14</v>
      </c>
      <c r="Q1347" t="s">
        <v>8322</v>
      </c>
      <c r="R1347" t="s">
        <v>8323</v>
      </c>
      <c r="S1347" s="12">
        <f t="shared" ref="S1347:S1410" si="86">(J1347/86400)+25569+(-6/24)</f>
        <v>41799.564340277779</v>
      </c>
      <c r="T1347" s="12">
        <f t="shared" ref="T1347:T1410" si="87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7">
        <f t="shared" si="85"/>
        <v>4844.97</v>
      </c>
      <c r="Q1348" t="s">
        <v>8322</v>
      </c>
      <c r="R134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7">
        <f t="shared" si="85"/>
        <v>8241.94</v>
      </c>
      <c r="Q1349" t="s">
        <v>8322</v>
      </c>
      <c r="R1349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7">
        <f t="shared" si="85"/>
        <v>23019.23</v>
      </c>
      <c r="Q1350" t="s">
        <v>8322</v>
      </c>
      <c r="R1350" t="s">
        <v>8323</v>
      </c>
      <c r="S1350" s="12">
        <f t="shared" si="86"/>
        <v>41963.256168981483</v>
      </c>
      <c r="T1350" s="12">
        <f t="shared" si="87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7">
        <f t="shared" si="85"/>
        <v>5936.05</v>
      </c>
      <c r="Q1351" t="s">
        <v>8322</v>
      </c>
      <c r="R1351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7">
        <f t="shared" si="85"/>
        <v>6669.87</v>
      </c>
      <c r="Q1352" t="s">
        <v>8322</v>
      </c>
      <c r="R1352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7">
        <f t="shared" si="85"/>
        <v>16877.5</v>
      </c>
      <c r="Q1353" t="s">
        <v>8322</v>
      </c>
      <c r="R1353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7">
        <f t="shared" si="85"/>
        <v>5997.36</v>
      </c>
      <c r="Q1354" t="s">
        <v>8322</v>
      </c>
      <c r="R1354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7">
        <f t="shared" si="85"/>
        <v>3180.95</v>
      </c>
      <c r="Q1355" t="s">
        <v>8322</v>
      </c>
      <c r="R1355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7">
        <f t="shared" si="85"/>
        <v>2442.19</v>
      </c>
      <c r="Q1356" t="s">
        <v>8322</v>
      </c>
      <c r="R1356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7">
        <f t="shared" si="85"/>
        <v>2534.71</v>
      </c>
      <c r="Q1357" t="s">
        <v>8322</v>
      </c>
      <c r="R1357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7">
        <f t="shared" si="85"/>
        <v>7144.32</v>
      </c>
      <c r="Q1358" t="s">
        <v>8322</v>
      </c>
      <c r="R1358" t="s">
        <v>8323</v>
      </c>
      <c r="S1358" s="12">
        <f t="shared" si="86"/>
        <v>41429.788888888885</v>
      </c>
      <c r="T1358" s="12">
        <f t="shared" si="87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7">
        <f t="shared" si="85"/>
        <v>3855.38</v>
      </c>
      <c r="Q1359" t="s">
        <v>8322</v>
      </c>
      <c r="R1359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7">
        <f t="shared" si="85"/>
        <v>6836.73</v>
      </c>
      <c r="Q1360" t="s">
        <v>8322</v>
      </c>
      <c r="R1360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7">
        <f t="shared" si="85"/>
        <v>4021.05</v>
      </c>
      <c r="Q1361" t="s">
        <v>8322</v>
      </c>
      <c r="R1361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7">
        <f t="shared" si="85"/>
        <v>3207.41</v>
      </c>
      <c r="Q1362" t="s">
        <v>8322</v>
      </c>
      <c r="R1362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7">
        <f t="shared" si="85"/>
        <v>2863.26</v>
      </c>
      <c r="Q1363" t="s">
        <v>8322</v>
      </c>
      <c r="R1363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7">
        <f t="shared" si="85"/>
        <v>4364</v>
      </c>
      <c r="Q1364" t="s">
        <v>8322</v>
      </c>
      <c r="R1364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4000</v>
      </c>
      <c r="Q1365" t="s">
        <v>8322</v>
      </c>
      <c r="R1365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7">
        <f t="shared" si="85"/>
        <v>34604.17</v>
      </c>
      <c r="Q1366" t="s">
        <v>8325</v>
      </c>
      <c r="R1366" t="s">
        <v>8326</v>
      </c>
      <c r="S1366" s="12">
        <f t="shared" si="86"/>
        <v>41951.4456712963</v>
      </c>
      <c r="T1366" s="12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7">
        <f t="shared" si="85"/>
        <v>8173.91</v>
      </c>
      <c r="Q1367" t="s">
        <v>8325</v>
      </c>
      <c r="R1367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7">
        <f t="shared" si="85"/>
        <v>6453.53</v>
      </c>
      <c r="Q1368" t="s">
        <v>8325</v>
      </c>
      <c r="R136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7">
        <f t="shared" si="85"/>
        <v>6347.78</v>
      </c>
      <c r="Q1369" t="s">
        <v>8325</v>
      </c>
      <c r="R1369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7">
        <f t="shared" si="85"/>
        <v>6362.07</v>
      </c>
      <c r="Q1370" t="s">
        <v>8325</v>
      </c>
      <c r="R1370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7">
        <f t="shared" si="85"/>
        <v>8396.7099999999991</v>
      </c>
      <c r="Q1371" t="s">
        <v>8325</v>
      </c>
      <c r="R1371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7">
        <f t="shared" si="85"/>
        <v>7775</v>
      </c>
      <c r="Q1372" t="s">
        <v>8325</v>
      </c>
      <c r="R1372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7">
        <f t="shared" si="85"/>
        <v>10707.14</v>
      </c>
      <c r="Q1373" t="s">
        <v>8325</v>
      </c>
      <c r="R1373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3875</v>
      </c>
      <c r="Q1374" t="s">
        <v>8325</v>
      </c>
      <c r="R1374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7">
        <f t="shared" si="85"/>
        <v>20194.23</v>
      </c>
      <c r="Q1375" t="s">
        <v>8325</v>
      </c>
      <c r="R1375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7">
        <f t="shared" si="85"/>
        <v>4306.0600000000004</v>
      </c>
      <c r="Q1376" t="s">
        <v>8325</v>
      </c>
      <c r="R1376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7">
        <f t="shared" si="85"/>
        <v>6287.16</v>
      </c>
      <c r="Q1377" t="s">
        <v>8325</v>
      </c>
      <c r="R1377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7">
        <f t="shared" si="85"/>
        <v>5560.71</v>
      </c>
      <c r="Q1378" t="s">
        <v>8325</v>
      </c>
      <c r="R137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7">
        <f t="shared" si="85"/>
        <v>4870.97</v>
      </c>
      <c r="Q1379" t="s">
        <v>8325</v>
      </c>
      <c r="R1379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7">
        <f t="shared" si="85"/>
        <v>3057.89</v>
      </c>
      <c r="Q1380" t="s">
        <v>8325</v>
      </c>
      <c r="R1380" t="s">
        <v>8326</v>
      </c>
      <c r="S1380" s="12">
        <f t="shared" si="86"/>
        <v>42568.509375000001</v>
      </c>
      <c r="T1380" s="12">
        <f t="shared" si="87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7">
        <f t="shared" si="85"/>
        <v>7390.73</v>
      </c>
      <c r="Q1381" t="s">
        <v>8325</v>
      </c>
      <c r="R1381" t="s">
        <v>8326</v>
      </c>
      <c r="S1381" s="12">
        <f t="shared" si="86"/>
        <v>42130.241620370369</v>
      </c>
      <c r="T1381" s="12">
        <f t="shared" si="87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2120</v>
      </c>
      <c r="Q1382" t="s">
        <v>8325</v>
      </c>
      <c r="R1382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7">
        <f t="shared" si="85"/>
        <v>7335.62</v>
      </c>
      <c r="Q1383" t="s">
        <v>8325</v>
      </c>
      <c r="R1383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7">
        <f t="shared" si="85"/>
        <v>5641.22</v>
      </c>
      <c r="Q1384" t="s">
        <v>8325</v>
      </c>
      <c r="R1384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7">
        <f t="shared" si="85"/>
        <v>5024.7299999999996</v>
      </c>
      <c r="Q1385" t="s">
        <v>8325</v>
      </c>
      <c r="R1385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7">
        <f t="shared" si="85"/>
        <v>6893.65</v>
      </c>
      <c r="Q1386" t="s">
        <v>8325</v>
      </c>
      <c r="R1386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7">
        <f t="shared" si="85"/>
        <v>6591.41</v>
      </c>
      <c r="Q1387" t="s">
        <v>8325</v>
      </c>
      <c r="R1387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7">
        <f t="shared" si="85"/>
        <v>6250</v>
      </c>
      <c r="Q1388" t="s">
        <v>8325</v>
      </c>
      <c r="R138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7">
        <f t="shared" si="85"/>
        <v>7006.41</v>
      </c>
      <c r="Q1389" t="s">
        <v>8325</v>
      </c>
      <c r="R1389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7">
        <f t="shared" si="85"/>
        <v>6018.19</v>
      </c>
      <c r="Q1390" t="s">
        <v>8325</v>
      </c>
      <c r="R1390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7">
        <f t="shared" si="85"/>
        <v>2138.2399999999998</v>
      </c>
      <c r="Q1391" t="s">
        <v>8325</v>
      </c>
      <c r="R1391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7">
        <f t="shared" si="85"/>
        <v>16078.95</v>
      </c>
      <c r="Q1392" t="s">
        <v>8325</v>
      </c>
      <c r="R1392" t="s">
        <v>8326</v>
      </c>
      <c r="S1392" s="12">
        <f t="shared" si="86"/>
        <v>42087.553310185191</v>
      </c>
      <c r="T1392" s="12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7">
        <f t="shared" si="85"/>
        <v>4238.46</v>
      </c>
      <c r="Q1393" t="s">
        <v>8325</v>
      </c>
      <c r="R1393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7">
        <f t="shared" si="85"/>
        <v>2731.73</v>
      </c>
      <c r="Q1394" t="s">
        <v>8325</v>
      </c>
      <c r="R1394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7">
        <f t="shared" si="85"/>
        <v>19682.689999999999</v>
      </c>
      <c r="Q1395" t="s">
        <v>8325</v>
      </c>
      <c r="R1395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7">
        <f t="shared" si="85"/>
        <v>5388.24</v>
      </c>
      <c r="Q1396" t="s">
        <v>8325</v>
      </c>
      <c r="R1396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7">
        <f t="shared" si="85"/>
        <v>4775.6099999999997</v>
      </c>
      <c r="Q1397" t="s">
        <v>8325</v>
      </c>
      <c r="R1397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7">
        <f t="shared" si="85"/>
        <v>8819.18</v>
      </c>
      <c r="Q1398" t="s">
        <v>8325</v>
      </c>
      <c r="R139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7">
        <f t="shared" si="85"/>
        <v>7205.7</v>
      </c>
      <c r="Q1399" t="s">
        <v>8325</v>
      </c>
      <c r="R1399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7">
        <f t="shared" si="85"/>
        <v>7424.62</v>
      </c>
      <c r="Q1400" t="s">
        <v>8325</v>
      </c>
      <c r="R1400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7">
        <f t="shared" si="85"/>
        <v>6170.11</v>
      </c>
      <c r="Q1401" t="s">
        <v>8325</v>
      </c>
      <c r="R1401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7">
        <f t="shared" si="85"/>
        <v>1723.53</v>
      </c>
      <c r="Q1402" t="s">
        <v>8325</v>
      </c>
      <c r="R1402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7">
        <f t="shared" si="85"/>
        <v>5172.08</v>
      </c>
      <c r="Q1403" t="s">
        <v>8325</v>
      </c>
      <c r="R1403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7">
        <f t="shared" si="85"/>
        <v>2415.04</v>
      </c>
      <c r="Q1404" t="s">
        <v>8325</v>
      </c>
      <c r="R1404" t="s">
        <v>8326</v>
      </c>
      <c r="S1404" s="12">
        <f t="shared" si="86"/>
        <v>42064.803368055553</v>
      </c>
      <c r="T1404" s="12">
        <f t="shared" si="87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7">
        <f t="shared" si="85"/>
        <v>6216.67</v>
      </c>
      <c r="Q1405" t="s">
        <v>8325</v>
      </c>
      <c r="R1405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7">
        <f t="shared" si="85"/>
        <v>4820</v>
      </c>
      <c r="Q1406" t="s">
        <v>8322</v>
      </c>
      <c r="R1406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7">
        <f t="shared" si="85"/>
        <v>617.65</v>
      </c>
      <c r="Q1407" t="s">
        <v>8322</v>
      </c>
      <c r="R1407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7">
        <f t="shared" si="85"/>
        <v>500</v>
      </c>
      <c r="Q1408" t="s">
        <v>8322</v>
      </c>
      <c r="R140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7">
        <f t="shared" si="85"/>
        <v>750</v>
      </c>
      <c r="Q1409" t="s">
        <v>8322</v>
      </c>
      <c r="R1409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 s="7">
        <f t="shared" si="85"/>
        <v>1200</v>
      </c>
      <c r="Q1410" t="s">
        <v>8322</v>
      </c>
      <c r="R1410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IF(D1411=0,0,ROUND(E1411/D1411*100,0))</f>
        <v>0</v>
      </c>
      <c r="P1411" s="7">
        <f t="shared" ref="P1411:P1474" si="89">IF(L1411=0,0,ROUND(E1411/L1411*100,2))</f>
        <v>0</v>
      </c>
      <c r="Q1411" t="s">
        <v>8322</v>
      </c>
      <c r="R1411" t="s">
        <v>8341</v>
      </c>
      <c r="S1411" s="12">
        <f t="shared" ref="S1411:S1474" si="90">(J1411/86400)+25569+(-6/24)</f>
        <v>41944.883506944447</v>
      </c>
      <c r="T1411" s="12">
        <f t="shared" ref="T1411:T1474" si="91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7">
        <f t="shared" si="89"/>
        <v>100</v>
      </c>
      <c r="Q1412" t="s">
        <v>8322</v>
      </c>
      <c r="R1412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7">
        <f t="shared" si="89"/>
        <v>233.33</v>
      </c>
      <c r="Q1413" t="s">
        <v>8322</v>
      </c>
      <c r="R1413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7">
        <f t="shared" si="89"/>
        <v>2461.54</v>
      </c>
      <c r="Q1414" t="s">
        <v>8322</v>
      </c>
      <c r="R1414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10000</v>
      </c>
      <c r="Q1415" t="s">
        <v>8322</v>
      </c>
      <c r="R1415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7">
        <f t="shared" si="89"/>
        <v>100</v>
      </c>
      <c r="Q1416" t="s">
        <v>8322</v>
      </c>
      <c r="R1416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7">
        <f t="shared" si="89"/>
        <v>8888.89</v>
      </c>
      <c r="Q1417" t="s">
        <v>8322</v>
      </c>
      <c r="R1417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7">
        <f t="shared" si="89"/>
        <v>2750</v>
      </c>
      <c r="Q1419" t="s">
        <v>8322</v>
      </c>
      <c r="R1419" t="s">
        <v>8341</v>
      </c>
      <c r="S1419" s="12">
        <f t="shared" si="90"/>
        <v>42231.90016203704</v>
      </c>
      <c r="T1419" s="12">
        <f t="shared" si="91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7">
        <f t="shared" si="89"/>
        <v>600</v>
      </c>
      <c r="Q1420" t="s">
        <v>8322</v>
      </c>
      <c r="R1420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7">
        <f t="shared" si="89"/>
        <v>4450</v>
      </c>
      <c r="Q1421" t="s">
        <v>8322</v>
      </c>
      <c r="R1421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7">
        <f t="shared" si="89"/>
        <v>100</v>
      </c>
      <c r="Q1422" t="s">
        <v>8322</v>
      </c>
      <c r="R1422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7">
        <f t="shared" si="89"/>
        <v>10000</v>
      </c>
      <c r="Q1423" t="s">
        <v>8322</v>
      </c>
      <c r="R1423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7">
        <f t="shared" si="89"/>
        <v>1300</v>
      </c>
      <c r="Q1424" t="s">
        <v>8322</v>
      </c>
      <c r="R1424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7">
        <f t="shared" si="89"/>
        <v>10000</v>
      </c>
      <c r="Q1425" t="s">
        <v>8322</v>
      </c>
      <c r="R1425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7">
        <f t="shared" si="89"/>
        <v>10907.14</v>
      </c>
      <c r="Q1426" t="s">
        <v>8322</v>
      </c>
      <c r="R1426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7">
        <f t="shared" si="89"/>
        <v>10475</v>
      </c>
      <c r="Q1429" t="s">
        <v>8322</v>
      </c>
      <c r="R1429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7">
        <f t="shared" si="89"/>
        <v>1500</v>
      </c>
      <c r="Q1430" t="s">
        <v>8322</v>
      </c>
      <c r="R1430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42073.810671296298</v>
      </c>
      <c r="T1431" s="12">
        <f t="shared" si="91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7">
        <f t="shared" si="89"/>
        <v>8060</v>
      </c>
      <c r="Q1432" t="s">
        <v>8322</v>
      </c>
      <c r="R1432" t="s">
        <v>8341</v>
      </c>
      <c r="S1432" s="12">
        <f t="shared" si="90"/>
        <v>41961.563518518524</v>
      </c>
      <c r="T1432" s="12">
        <f t="shared" si="91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7">
        <f t="shared" si="89"/>
        <v>11555.32</v>
      </c>
      <c r="Q1433" t="s">
        <v>8322</v>
      </c>
      <c r="R1433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7">
        <f t="shared" si="89"/>
        <v>8050</v>
      </c>
      <c r="Q1435" t="s">
        <v>8322</v>
      </c>
      <c r="R1435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7">
        <f t="shared" si="89"/>
        <v>74454.55</v>
      </c>
      <c r="Q1436" t="s">
        <v>8322</v>
      </c>
      <c r="R1436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7">
        <f t="shared" si="89"/>
        <v>750</v>
      </c>
      <c r="Q1437" t="s">
        <v>8322</v>
      </c>
      <c r="R1437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7">
        <f t="shared" si="89"/>
        <v>3850</v>
      </c>
      <c r="Q1438" t="s">
        <v>8322</v>
      </c>
      <c r="R143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7">
        <f t="shared" si="89"/>
        <v>3668.18</v>
      </c>
      <c r="Q1439" t="s">
        <v>8322</v>
      </c>
      <c r="R1439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7500</v>
      </c>
      <c r="Q1440" t="s">
        <v>8322</v>
      </c>
      <c r="R1440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7">
        <f t="shared" si="89"/>
        <v>3000</v>
      </c>
      <c r="Q1441" t="s">
        <v>8322</v>
      </c>
      <c r="R1441" t="s">
        <v>8341</v>
      </c>
      <c r="S1441" s="12">
        <f t="shared" si="90"/>
        <v>42040.579872685186</v>
      </c>
      <c r="T1441" s="12">
        <f t="shared" si="91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7">
        <f t="shared" si="89"/>
        <v>100</v>
      </c>
      <c r="Q1442" t="s">
        <v>8322</v>
      </c>
      <c r="R1442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7">
        <f t="shared" si="89"/>
        <v>67333.33</v>
      </c>
      <c r="Q1443" t="s">
        <v>8322</v>
      </c>
      <c r="R1443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7">
        <f t="shared" si="89"/>
        <v>2500</v>
      </c>
      <c r="Q1449" t="s">
        <v>8322</v>
      </c>
      <c r="R1449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7">
        <f t="shared" si="89"/>
        <v>100</v>
      </c>
      <c r="Q1452" t="s">
        <v>8322</v>
      </c>
      <c r="R1452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7">
        <f t="shared" si="89"/>
        <v>100</v>
      </c>
      <c r="Q1453" t="s">
        <v>8322</v>
      </c>
      <c r="R1453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7">
        <f t="shared" si="89"/>
        <v>1500</v>
      </c>
      <c r="Q1456" t="s">
        <v>8322</v>
      </c>
      <c r="R1456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7">
        <f t="shared" si="89"/>
        <v>22500</v>
      </c>
      <c r="Q1457" t="s">
        <v>8322</v>
      </c>
      <c r="R1457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7">
        <f t="shared" si="89"/>
        <v>4833.33</v>
      </c>
      <c r="Q1458" t="s">
        <v>8322</v>
      </c>
      <c r="R145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7">
        <f t="shared" si="89"/>
        <v>4466.67</v>
      </c>
      <c r="Q1463" t="s">
        <v>8322</v>
      </c>
      <c r="R1463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7">
        <f t="shared" si="89"/>
        <v>2893.8</v>
      </c>
      <c r="Q1464" t="s">
        <v>8322</v>
      </c>
      <c r="R1464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7">
        <f t="shared" si="89"/>
        <v>3544</v>
      </c>
      <c r="Q1465" t="s">
        <v>8322</v>
      </c>
      <c r="R1465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7">
        <f t="shared" si="89"/>
        <v>3487.18</v>
      </c>
      <c r="Q1466" t="s">
        <v>8322</v>
      </c>
      <c r="R1466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7">
        <f t="shared" si="89"/>
        <v>5262.27</v>
      </c>
      <c r="Q1467" t="s">
        <v>8322</v>
      </c>
      <c r="R1467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7">
        <f t="shared" si="89"/>
        <v>6959.83</v>
      </c>
      <c r="Q1468" t="s">
        <v>8322</v>
      </c>
      <c r="R146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7">
        <f t="shared" si="89"/>
        <v>7672</v>
      </c>
      <c r="Q1469" t="s">
        <v>8322</v>
      </c>
      <c r="R1469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7">
        <f t="shared" si="89"/>
        <v>3319.11</v>
      </c>
      <c r="Q1470" t="s">
        <v>8322</v>
      </c>
      <c r="R1470" t="s">
        <v>8342</v>
      </c>
      <c r="S1470" s="12">
        <f t="shared" si="90"/>
        <v>40645.764456018514</v>
      </c>
      <c r="T1470" s="12">
        <f t="shared" si="91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7">
        <f t="shared" si="89"/>
        <v>14946.42</v>
      </c>
      <c r="Q1471" t="s">
        <v>8322</v>
      </c>
      <c r="R1471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7">
        <f t="shared" si="89"/>
        <v>2317.2800000000002</v>
      </c>
      <c r="Q1472" t="s">
        <v>8322</v>
      </c>
      <c r="R1472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7">
        <f t="shared" si="89"/>
        <v>9687.76</v>
      </c>
      <c r="Q1473" t="s">
        <v>8322</v>
      </c>
      <c r="R1473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 s="7">
        <f t="shared" si="89"/>
        <v>10320.24</v>
      </c>
      <c r="Q1474" t="s">
        <v>8322</v>
      </c>
      <c r="R1474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IF(D1475=0,0,ROUND(E1475/D1475*100,0))</f>
        <v>121</v>
      </c>
      <c r="P1475" s="7">
        <f t="shared" ref="P1475:P1538" si="93">IF(L1475=0,0,ROUND(E1475/L1475*100,2))</f>
        <v>3846.26</v>
      </c>
      <c r="Q1475" t="s">
        <v>8322</v>
      </c>
      <c r="R1475" t="s">
        <v>8342</v>
      </c>
      <c r="S1475" s="12">
        <f t="shared" ref="S1475:S1538" si="94">(J1475/86400)+25569+(-6/24)</f>
        <v>40939.729618055557</v>
      </c>
      <c r="T1475" s="12">
        <f t="shared" ref="T1475:T1538" si="95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7">
        <f t="shared" si="93"/>
        <v>4431.58</v>
      </c>
      <c r="Q1476" t="s">
        <v>8322</v>
      </c>
      <c r="R1476" t="s">
        <v>8342</v>
      </c>
      <c r="S1476" s="12">
        <f t="shared" si="94"/>
        <v>41500.47791666667</v>
      </c>
      <c r="T1476" s="12">
        <f t="shared" si="95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7">
        <f t="shared" si="93"/>
        <v>6417.34</v>
      </c>
      <c r="Q1477" t="s">
        <v>8322</v>
      </c>
      <c r="R1477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7">
        <f t="shared" si="93"/>
        <v>4333.33</v>
      </c>
      <c r="Q1478" t="s">
        <v>8322</v>
      </c>
      <c r="R147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7">
        <f t="shared" si="93"/>
        <v>9049.59</v>
      </c>
      <c r="Q1479" t="s">
        <v>8322</v>
      </c>
      <c r="R1479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7">
        <f t="shared" si="93"/>
        <v>2918.72</v>
      </c>
      <c r="Q1480" t="s">
        <v>8322</v>
      </c>
      <c r="R1480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7">
        <f t="shared" si="93"/>
        <v>3095.77</v>
      </c>
      <c r="Q1481" t="s">
        <v>8322</v>
      </c>
      <c r="R1481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7">
        <f t="shared" si="93"/>
        <v>9215.7800000000007</v>
      </c>
      <c r="Q1482" t="s">
        <v>8322</v>
      </c>
      <c r="R1482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7">
        <f t="shared" si="93"/>
        <v>1750</v>
      </c>
      <c r="Q1483" t="s">
        <v>8322</v>
      </c>
      <c r="R1483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7">
        <f t="shared" si="93"/>
        <v>500</v>
      </c>
      <c r="Q1484" t="s">
        <v>8322</v>
      </c>
      <c r="R1484" t="s">
        <v>8324</v>
      </c>
      <c r="S1484" s="12">
        <f t="shared" si="94"/>
        <v>41136.608055555553</v>
      </c>
      <c r="T1484" s="12">
        <f t="shared" si="95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7">
        <f t="shared" si="93"/>
        <v>2500</v>
      </c>
      <c r="Q1485" t="s">
        <v>8322</v>
      </c>
      <c r="R1485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7">
        <f t="shared" si="93"/>
        <v>5000</v>
      </c>
      <c r="Q1487" t="s">
        <v>8322</v>
      </c>
      <c r="R1487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7">
        <f t="shared" si="93"/>
        <v>1600</v>
      </c>
      <c r="Q1488" t="s">
        <v>8322</v>
      </c>
      <c r="R148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7">
        <f t="shared" si="93"/>
        <v>6000</v>
      </c>
      <c r="Q1490" t="s">
        <v>8322</v>
      </c>
      <c r="R1490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7">
        <f t="shared" si="93"/>
        <v>4710.53</v>
      </c>
      <c r="Q1492" t="s">
        <v>8322</v>
      </c>
      <c r="R1492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7">
        <f t="shared" si="93"/>
        <v>10000</v>
      </c>
      <c r="Q1493" t="s">
        <v>8322</v>
      </c>
      <c r="R1493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7">
        <f t="shared" si="93"/>
        <v>1500</v>
      </c>
      <c r="Q1494" t="s">
        <v>8322</v>
      </c>
      <c r="R1494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41411.616608796292</v>
      </c>
      <c r="T1495" s="12">
        <f t="shared" si="95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7">
        <f t="shared" si="93"/>
        <v>4045.45</v>
      </c>
      <c r="Q1496" t="s">
        <v>8322</v>
      </c>
      <c r="R1496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7">
        <f t="shared" si="93"/>
        <v>100</v>
      </c>
      <c r="Q1499" t="s">
        <v>8322</v>
      </c>
      <c r="R1499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7">
        <f t="shared" si="93"/>
        <v>1900</v>
      </c>
      <c r="Q1500" t="s">
        <v>8322</v>
      </c>
      <c r="R1500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7">
        <f t="shared" si="93"/>
        <v>500</v>
      </c>
      <c r="Q1501" t="s">
        <v>8322</v>
      </c>
      <c r="R1501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7">
        <f t="shared" si="93"/>
        <v>4673.33</v>
      </c>
      <c r="Q1502" t="s">
        <v>8322</v>
      </c>
      <c r="R1502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7">
        <f t="shared" si="93"/>
        <v>9773.11</v>
      </c>
      <c r="Q1503" t="s">
        <v>8338</v>
      </c>
      <c r="R1503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7">
        <f t="shared" si="93"/>
        <v>6783.59</v>
      </c>
      <c r="Q1504" t="s">
        <v>8338</v>
      </c>
      <c r="R1504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7">
        <f t="shared" si="93"/>
        <v>5698.49</v>
      </c>
      <c r="Q1505" t="s">
        <v>8338</v>
      </c>
      <c r="R1505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7">
        <f t="shared" si="93"/>
        <v>6715.99</v>
      </c>
      <c r="Q1506" t="s">
        <v>8338</v>
      </c>
      <c r="R1506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7">
        <f t="shared" si="93"/>
        <v>4803.7700000000004</v>
      </c>
      <c r="Q1507" t="s">
        <v>8338</v>
      </c>
      <c r="R1507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7">
        <f t="shared" si="93"/>
        <v>3886.05</v>
      </c>
      <c r="Q1508" t="s">
        <v>8338</v>
      </c>
      <c r="R150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7818.18</v>
      </c>
      <c r="Q1509" t="s">
        <v>8338</v>
      </c>
      <c r="R1509" t="s">
        <v>8339</v>
      </c>
      <c r="S1509" s="12">
        <f t="shared" si="94"/>
        <v>40254.200335648144</v>
      </c>
      <c r="T1509" s="12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7">
        <f t="shared" si="93"/>
        <v>9711.3700000000008</v>
      </c>
      <c r="Q1510" t="s">
        <v>8338</v>
      </c>
      <c r="R1510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7">
        <f t="shared" si="93"/>
        <v>11039.4</v>
      </c>
      <c r="Q1511" t="s">
        <v>8338</v>
      </c>
      <c r="R1511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7">
        <f t="shared" si="93"/>
        <v>3991.51</v>
      </c>
      <c r="Q1512" t="s">
        <v>8338</v>
      </c>
      <c r="R1512" t="s">
        <v>8339</v>
      </c>
      <c r="S1512" s="12">
        <f t="shared" si="94"/>
        <v>41809.135162037041</v>
      </c>
      <c r="T1512" s="12">
        <f t="shared" si="95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7">
        <f t="shared" si="93"/>
        <v>7597.57</v>
      </c>
      <c r="Q1513" t="s">
        <v>8338</v>
      </c>
      <c r="R1513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7">
        <f t="shared" si="93"/>
        <v>5837.91</v>
      </c>
      <c r="Q1514" t="s">
        <v>8338</v>
      </c>
      <c r="R1514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7">
        <f t="shared" si="93"/>
        <v>5582.09</v>
      </c>
      <c r="Q1515" t="s">
        <v>8338</v>
      </c>
      <c r="R1515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7">
        <f t="shared" si="93"/>
        <v>15124.43</v>
      </c>
      <c r="Q1516" t="s">
        <v>8338</v>
      </c>
      <c r="R1516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7">
        <f t="shared" si="93"/>
        <v>84967.03</v>
      </c>
      <c r="Q1517" t="s">
        <v>8338</v>
      </c>
      <c r="R1517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7">
        <f t="shared" si="93"/>
        <v>15924.14</v>
      </c>
      <c r="Q1518" t="s">
        <v>8338</v>
      </c>
      <c r="R151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7">
        <f t="shared" si="93"/>
        <v>3950.73</v>
      </c>
      <c r="Q1519" t="s">
        <v>8338</v>
      </c>
      <c r="R1519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7">
        <f t="shared" si="93"/>
        <v>13052.97</v>
      </c>
      <c r="Q1520" t="s">
        <v>8338</v>
      </c>
      <c r="R1520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7">
        <f t="shared" si="93"/>
        <v>6415.69</v>
      </c>
      <c r="Q1521" t="s">
        <v>8338</v>
      </c>
      <c r="R1521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7">
        <f t="shared" si="93"/>
        <v>11152.69</v>
      </c>
      <c r="Q1522" t="s">
        <v>8338</v>
      </c>
      <c r="R1522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7">
        <f t="shared" si="93"/>
        <v>17044.68</v>
      </c>
      <c r="Q1523" t="s">
        <v>8338</v>
      </c>
      <c r="R1523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7">
        <f t="shared" si="93"/>
        <v>13373.92</v>
      </c>
      <c r="Q1524" t="s">
        <v>8338</v>
      </c>
      <c r="R1524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7">
        <f t="shared" si="93"/>
        <v>9583.4</v>
      </c>
      <c r="Q1525" t="s">
        <v>8338</v>
      </c>
      <c r="R1525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7">
        <f t="shared" si="93"/>
        <v>22178.57</v>
      </c>
      <c r="Q1526" t="s">
        <v>8338</v>
      </c>
      <c r="R1526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7">
        <f t="shared" si="93"/>
        <v>3231.54</v>
      </c>
      <c r="Q1527" t="s">
        <v>8338</v>
      </c>
      <c r="R1527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7">
        <f t="shared" si="93"/>
        <v>9883.93</v>
      </c>
      <c r="Q1528" t="s">
        <v>8338</v>
      </c>
      <c r="R152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7">
        <f t="shared" si="93"/>
        <v>5522.21</v>
      </c>
      <c r="Q1529" t="s">
        <v>8338</v>
      </c>
      <c r="R1529" t="s">
        <v>8339</v>
      </c>
      <c r="S1529" s="12">
        <f t="shared" si="94"/>
        <v>42780.350532407407</v>
      </c>
      <c r="T1529" s="12">
        <f t="shared" si="95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7">
        <f t="shared" si="93"/>
        <v>5279.38</v>
      </c>
      <c r="Q1530" t="s">
        <v>8338</v>
      </c>
      <c r="R1530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7">
        <f t="shared" si="93"/>
        <v>13566.67</v>
      </c>
      <c r="Q1531" t="s">
        <v>8338</v>
      </c>
      <c r="R1531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7">
        <f t="shared" si="93"/>
        <v>5399.2</v>
      </c>
      <c r="Q1532" t="s">
        <v>8338</v>
      </c>
      <c r="R1532" t="s">
        <v>8339</v>
      </c>
      <c r="S1532" s="12">
        <f t="shared" si="94"/>
        <v>42275.51730324074</v>
      </c>
      <c r="T1532" s="12">
        <f t="shared" si="95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7">
        <f t="shared" si="93"/>
        <v>5664.38</v>
      </c>
      <c r="Q1533" t="s">
        <v>8338</v>
      </c>
      <c r="R1533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7">
        <f t="shared" si="93"/>
        <v>8231.6299999999992</v>
      </c>
      <c r="Q1534" t="s">
        <v>8338</v>
      </c>
      <c r="R1534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7">
        <f t="shared" si="93"/>
        <v>8826.08</v>
      </c>
      <c r="Q1535" t="s">
        <v>8338</v>
      </c>
      <c r="R1535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7">
        <f t="shared" si="93"/>
        <v>8490.51</v>
      </c>
      <c r="Q1536" t="s">
        <v>8338</v>
      </c>
      <c r="R1536" t="s">
        <v>8339</v>
      </c>
      <c r="S1536" s="12">
        <f t="shared" si="94"/>
        <v>42221.424328703702</v>
      </c>
      <c r="T1536" s="12">
        <f t="shared" si="95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7">
        <f t="shared" si="93"/>
        <v>4815.45</v>
      </c>
      <c r="Q1537" t="s">
        <v>8338</v>
      </c>
      <c r="R1537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 s="7">
        <f t="shared" si="93"/>
        <v>6601.54</v>
      </c>
      <c r="Q1538" t="s">
        <v>8338</v>
      </c>
      <c r="R153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IF(D1539=0,0,ROUND(E1539/D1539*100,0))</f>
        <v>180</v>
      </c>
      <c r="P1539" s="7">
        <f t="shared" ref="P1539:P1602" si="97">IF(L1539=0,0,ROUND(E1539/L1539*100,2))</f>
        <v>9637.5</v>
      </c>
      <c r="Q1539" t="s">
        <v>8338</v>
      </c>
      <c r="R1539" t="s">
        <v>8339</v>
      </c>
      <c r="S1539" s="12">
        <f t="shared" ref="S1539:S1602" si="98">(J1539/86400)+25569+(-6/24)</f>
        <v>42552.065127314811</v>
      </c>
      <c r="T1539" s="12">
        <f t="shared" ref="T1539:T1602" si="9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7">
        <f t="shared" si="97"/>
        <v>15617.39</v>
      </c>
      <c r="Q1540" t="s">
        <v>8338</v>
      </c>
      <c r="R1540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7">
        <f t="shared" si="97"/>
        <v>9576.49</v>
      </c>
      <c r="Q1541" t="s">
        <v>8338</v>
      </c>
      <c r="R1541" t="s">
        <v>8339</v>
      </c>
      <c r="S1541" s="12">
        <f t="shared" si="98"/>
        <v>42705.66920138889</v>
      </c>
      <c r="T1541" s="12">
        <f t="shared" si="9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7">
        <f t="shared" si="97"/>
        <v>18040.82</v>
      </c>
      <c r="Q1542" t="s">
        <v>8338</v>
      </c>
      <c r="R1542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7">
        <f t="shared" si="97"/>
        <v>300</v>
      </c>
      <c r="Q1543" t="s">
        <v>8338</v>
      </c>
      <c r="R1543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2000</v>
      </c>
      <c r="Q1544" t="s">
        <v>8338</v>
      </c>
      <c r="R1544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7">
        <f t="shared" si="97"/>
        <v>1000</v>
      </c>
      <c r="Q1545" t="s">
        <v>8338</v>
      </c>
      <c r="R1545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7">
        <f t="shared" si="97"/>
        <v>100</v>
      </c>
      <c r="Q1547" t="s">
        <v>8338</v>
      </c>
      <c r="R1547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7">
        <f t="shared" si="97"/>
        <v>2627.27</v>
      </c>
      <c r="Q1548" t="s">
        <v>8338</v>
      </c>
      <c r="R154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7">
        <f t="shared" si="97"/>
        <v>6000</v>
      </c>
      <c r="Q1550" t="s">
        <v>8338</v>
      </c>
      <c r="R1550" t="s">
        <v>8343</v>
      </c>
      <c r="S1550" s="12">
        <f t="shared" si="98"/>
        <v>42286.63217592593</v>
      </c>
      <c r="T1550" s="12">
        <f t="shared" si="9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2833.33</v>
      </c>
      <c r="Q1551" t="s">
        <v>8338</v>
      </c>
      <c r="R1551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7">
        <f t="shared" si="97"/>
        <v>1442.86</v>
      </c>
      <c r="Q1552" t="s">
        <v>8338</v>
      </c>
      <c r="R1552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7">
        <f t="shared" si="97"/>
        <v>13218.75</v>
      </c>
      <c r="Q1554" t="s">
        <v>8338</v>
      </c>
      <c r="R1554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7">
        <f t="shared" si="97"/>
        <v>5641.67</v>
      </c>
      <c r="Q1558" t="s">
        <v>8338</v>
      </c>
      <c r="R155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10000</v>
      </c>
      <c r="Q1559" t="s">
        <v>8338</v>
      </c>
      <c r="R1559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7">
        <f t="shared" si="97"/>
        <v>1166.67</v>
      </c>
      <c r="Q1560" t="s">
        <v>8338</v>
      </c>
      <c r="R1560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7">
        <f t="shared" si="97"/>
        <v>5000</v>
      </c>
      <c r="Q1561" t="s">
        <v>8338</v>
      </c>
      <c r="R1561" t="s">
        <v>8343</v>
      </c>
      <c r="S1561" s="12">
        <f t="shared" si="98"/>
        <v>42107.803229166668</v>
      </c>
      <c r="T1561" s="12">
        <f t="shared" si="9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7">
        <f t="shared" si="97"/>
        <v>2350</v>
      </c>
      <c r="Q1562" t="s">
        <v>8338</v>
      </c>
      <c r="R1562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7">
        <f t="shared" si="97"/>
        <v>6700</v>
      </c>
      <c r="Q1563" t="s">
        <v>8322</v>
      </c>
      <c r="R1563" t="s">
        <v>8344</v>
      </c>
      <c r="S1563" s="12">
        <f t="shared" si="98"/>
        <v>41554.791701388887</v>
      </c>
      <c r="T1563" s="12">
        <f t="shared" si="9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7">
        <f t="shared" si="97"/>
        <v>4250</v>
      </c>
      <c r="Q1565" t="s">
        <v>8322</v>
      </c>
      <c r="R1565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7">
        <f t="shared" si="97"/>
        <v>1000</v>
      </c>
      <c r="Q1566" t="s">
        <v>8322</v>
      </c>
      <c r="R1566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7">
        <f t="shared" si="97"/>
        <v>10000</v>
      </c>
      <c r="Q1567" t="s">
        <v>8322</v>
      </c>
      <c r="R1567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7">
        <f t="shared" si="97"/>
        <v>10805.08</v>
      </c>
      <c r="Q1568" t="s">
        <v>8322</v>
      </c>
      <c r="R156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7">
        <f t="shared" si="97"/>
        <v>2692.31</v>
      </c>
      <c r="Q1569" t="s">
        <v>8322</v>
      </c>
      <c r="R1569" t="s">
        <v>8344</v>
      </c>
      <c r="S1569" s="12">
        <f t="shared" si="98"/>
        <v>41671.68686342593</v>
      </c>
      <c r="T1569" s="12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7">
        <f t="shared" si="97"/>
        <v>15500</v>
      </c>
      <c r="Q1570" t="s">
        <v>8322</v>
      </c>
      <c r="R1570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7">
        <f t="shared" si="97"/>
        <v>4776.92</v>
      </c>
      <c r="Q1572" t="s">
        <v>8322</v>
      </c>
      <c r="R1572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7">
        <f t="shared" si="97"/>
        <v>2000</v>
      </c>
      <c r="Q1573" t="s">
        <v>8322</v>
      </c>
      <c r="R1573" t="s">
        <v>8344</v>
      </c>
      <c r="S1573" s="12">
        <f t="shared" si="98"/>
        <v>42144.519479166665</v>
      </c>
      <c r="T1573" s="12">
        <f t="shared" si="9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4166.67</v>
      </c>
      <c r="Q1574" t="s">
        <v>8322</v>
      </c>
      <c r="R1574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7">
        <f t="shared" si="97"/>
        <v>7433.33</v>
      </c>
      <c r="Q1575" t="s">
        <v>8322</v>
      </c>
      <c r="R1575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7">
        <f t="shared" si="97"/>
        <v>8433.33</v>
      </c>
      <c r="Q1576" t="s">
        <v>8322</v>
      </c>
      <c r="R1576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7">
        <f t="shared" si="97"/>
        <v>6545.71</v>
      </c>
      <c r="Q1577" t="s">
        <v>8322</v>
      </c>
      <c r="R1577" t="s">
        <v>8344</v>
      </c>
      <c r="S1577" s="12">
        <f t="shared" si="98"/>
        <v>41799.274259259255</v>
      </c>
      <c r="T1577" s="12">
        <f t="shared" si="9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6500</v>
      </c>
      <c r="Q1578" t="s">
        <v>8322</v>
      </c>
      <c r="R157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7">
        <f t="shared" si="97"/>
        <v>2750</v>
      </c>
      <c r="Q1579" t="s">
        <v>8322</v>
      </c>
      <c r="R1579" t="s">
        <v>8344</v>
      </c>
      <c r="S1579" s="12">
        <f t="shared" si="98"/>
        <v>41054.597777777773</v>
      </c>
      <c r="T1579" s="12">
        <f t="shared" si="9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7">
        <f t="shared" si="97"/>
        <v>5125</v>
      </c>
      <c r="Q1580" t="s">
        <v>8322</v>
      </c>
      <c r="R1580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7">
        <f t="shared" si="97"/>
        <v>1400</v>
      </c>
      <c r="Q1581" t="s">
        <v>8322</v>
      </c>
      <c r="R1581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40989.800069444442</v>
      </c>
      <c r="T1582" s="12">
        <f t="shared" si="9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7">
        <f t="shared" si="97"/>
        <v>500</v>
      </c>
      <c r="Q1583" t="s">
        <v>8338</v>
      </c>
      <c r="R1583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7">
        <f t="shared" si="97"/>
        <v>3100</v>
      </c>
      <c r="Q1584" t="s">
        <v>8338</v>
      </c>
      <c r="R1584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7">
        <f t="shared" si="97"/>
        <v>1500</v>
      </c>
      <c r="Q1585" t="s">
        <v>8338</v>
      </c>
      <c r="R1585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13166.67</v>
      </c>
      <c r="Q1587" t="s">
        <v>8338</v>
      </c>
      <c r="R1587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42068.854421296295</v>
      </c>
      <c r="T1588" s="12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7">
        <f t="shared" si="97"/>
        <v>100</v>
      </c>
      <c r="Q1589" t="s">
        <v>8338</v>
      </c>
      <c r="R1589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7">
        <f t="shared" si="97"/>
        <v>51000</v>
      </c>
      <c r="Q1592" t="s">
        <v>8338</v>
      </c>
      <c r="R1592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7">
        <f t="shared" si="97"/>
        <v>4447.83</v>
      </c>
      <c r="Q1593" t="s">
        <v>8338</v>
      </c>
      <c r="R1593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7">
        <f t="shared" si="97"/>
        <v>100</v>
      </c>
      <c r="Q1595" t="s">
        <v>8338</v>
      </c>
      <c r="R1595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7">
        <f t="shared" si="97"/>
        <v>2050</v>
      </c>
      <c r="Q1596" t="s">
        <v>8338</v>
      </c>
      <c r="R1596" t="s">
        <v>8345</v>
      </c>
      <c r="S1596" s="12">
        <f t="shared" si="98"/>
        <v>42445.462754629625</v>
      </c>
      <c r="T1596" s="12">
        <f t="shared" si="9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7">
        <f t="shared" si="97"/>
        <v>4000</v>
      </c>
      <c r="Q1597" t="s">
        <v>8338</v>
      </c>
      <c r="R1597" t="s">
        <v>8345</v>
      </c>
      <c r="S1597" s="12">
        <f t="shared" si="98"/>
        <v>41779.800092592595</v>
      </c>
      <c r="T1597" s="12">
        <f t="shared" si="9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7">
        <f t="shared" si="97"/>
        <v>2500</v>
      </c>
      <c r="Q1598" t="s">
        <v>8338</v>
      </c>
      <c r="R159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7">
        <f t="shared" si="97"/>
        <v>100</v>
      </c>
      <c r="Q1600" t="s">
        <v>8338</v>
      </c>
      <c r="R1600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 s="7">
        <f t="shared" si="97"/>
        <v>4077.78</v>
      </c>
      <c r="Q1602" t="s">
        <v>8338</v>
      </c>
      <c r="R1602" t="s">
        <v>8345</v>
      </c>
      <c r="S1602" s="12">
        <f t="shared" si="98"/>
        <v>41790.807314814811</v>
      </c>
      <c r="T1602" s="12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IF(D1603=0,0,ROUND(E1603/D1603*100,0))</f>
        <v>108</v>
      </c>
      <c r="P1603" s="7">
        <f t="shared" ref="P1603:P1666" si="101">IF(L1603=0,0,ROUND(E1603/L1603*100,2))</f>
        <v>4832.55</v>
      </c>
      <c r="Q1603" t="s">
        <v>8325</v>
      </c>
      <c r="R1603" t="s">
        <v>8326</v>
      </c>
      <c r="S1603" s="12">
        <f t="shared" ref="S1603:S1666" si="102">(J1603/86400)+25569+(-6/24)</f>
        <v>40637.842974537038</v>
      </c>
      <c r="T1603" s="12">
        <f t="shared" ref="T1603:T1666" si="103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7">
        <f t="shared" si="101"/>
        <v>4695.3100000000004</v>
      </c>
      <c r="Q1604" t="s">
        <v>8325</v>
      </c>
      <c r="R1604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7">
        <f t="shared" si="101"/>
        <v>6668.87</v>
      </c>
      <c r="Q1605" t="s">
        <v>8325</v>
      </c>
      <c r="R1605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7">
        <f t="shared" si="101"/>
        <v>4884.29</v>
      </c>
      <c r="Q1606" t="s">
        <v>8325</v>
      </c>
      <c r="R1606" t="s">
        <v>8326</v>
      </c>
      <c r="S1606" s="12">
        <f t="shared" si="102"/>
        <v>40945.595312500001</v>
      </c>
      <c r="T1606" s="12">
        <f t="shared" si="103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7">
        <f t="shared" si="101"/>
        <v>13730.91</v>
      </c>
      <c r="Q1607" t="s">
        <v>8325</v>
      </c>
      <c r="R1607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7">
        <f t="shared" si="101"/>
        <v>8782.9699999999993</v>
      </c>
      <c r="Q1608" t="s">
        <v>8325</v>
      </c>
      <c r="R160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7">
        <f t="shared" si="101"/>
        <v>7078.54</v>
      </c>
      <c r="Q1609" t="s">
        <v>8325</v>
      </c>
      <c r="R1609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7">
        <f t="shared" si="101"/>
        <v>5282.61</v>
      </c>
      <c r="Q1610" t="s">
        <v>8325</v>
      </c>
      <c r="R1610" t="s">
        <v>8326</v>
      </c>
      <c r="S1610" s="12">
        <f t="shared" si="102"/>
        <v>41607.58085648148</v>
      </c>
      <c r="T1610" s="12">
        <f t="shared" si="103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7">
        <f t="shared" si="101"/>
        <v>44375</v>
      </c>
      <c r="Q1611" t="s">
        <v>8325</v>
      </c>
      <c r="R1611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7">
        <f t="shared" si="101"/>
        <v>4854.46</v>
      </c>
      <c r="Q1612" t="s">
        <v>8325</v>
      </c>
      <c r="R1612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7">
        <f t="shared" si="101"/>
        <v>3707.41</v>
      </c>
      <c r="Q1613" t="s">
        <v>8325</v>
      </c>
      <c r="R1613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7">
        <f t="shared" si="101"/>
        <v>5000</v>
      </c>
      <c r="Q1614" t="s">
        <v>8325</v>
      </c>
      <c r="R1614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7">
        <f t="shared" si="101"/>
        <v>3903.85</v>
      </c>
      <c r="Q1615" t="s">
        <v>8325</v>
      </c>
      <c r="R1615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7">
        <f t="shared" si="101"/>
        <v>6668.83</v>
      </c>
      <c r="Q1616" t="s">
        <v>8325</v>
      </c>
      <c r="R1616" t="s">
        <v>8326</v>
      </c>
      <c r="S1616" s="12">
        <f t="shared" si="102"/>
        <v>41794.731122685189</v>
      </c>
      <c r="T1616" s="12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7">
        <f t="shared" si="101"/>
        <v>6713.24</v>
      </c>
      <c r="Q1617" t="s">
        <v>8325</v>
      </c>
      <c r="R1617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7">
        <f t="shared" si="101"/>
        <v>6636.94</v>
      </c>
      <c r="Q1618" t="s">
        <v>8325</v>
      </c>
      <c r="R161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7">
        <f t="shared" si="101"/>
        <v>6462.03</v>
      </c>
      <c r="Q1619" t="s">
        <v>8325</v>
      </c>
      <c r="R1619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7">
        <f t="shared" si="101"/>
        <v>5837.04</v>
      </c>
      <c r="Q1620" t="s">
        <v>8325</v>
      </c>
      <c r="R1620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7">
        <f t="shared" si="101"/>
        <v>8695.65</v>
      </c>
      <c r="Q1621" t="s">
        <v>8325</v>
      </c>
      <c r="R1621" t="s">
        <v>8326</v>
      </c>
      <c r="S1621" s="12">
        <f t="shared" si="102"/>
        <v>41875.936180555553</v>
      </c>
      <c r="T1621" s="12">
        <f t="shared" si="103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7">
        <f t="shared" si="101"/>
        <v>6647.06</v>
      </c>
      <c r="Q1622" t="s">
        <v>8325</v>
      </c>
      <c r="R1622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7">
        <f t="shared" si="101"/>
        <v>16378.38</v>
      </c>
      <c r="Q1623" t="s">
        <v>8325</v>
      </c>
      <c r="R1623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7">
        <f t="shared" si="101"/>
        <v>10798.46</v>
      </c>
      <c r="Q1624" t="s">
        <v>8325</v>
      </c>
      <c r="R1624" t="s">
        <v>8326</v>
      </c>
      <c r="S1624" s="12">
        <f t="shared" si="102"/>
        <v>41950.044837962967</v>
      </c>
      <c r="T1624" s="12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7">
        <f t="shared" si="101"/>
        <v>4211.1099999999997</v>
      </c>
      <c r="Q1625" t="s">
        <v>8325</v>
      </c>
      <c r="R1625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4720</v>
      </c>
      <c r="Q1626" t="s">
        <v>8325</v>
      </c>
      <c r="R1626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7">
        <f t="shared" si="101"/>
        <v>11201.92</v>
      </c>
      <c r="Q1627" t="s">
        <v>8325</v>
      </c>
      <c r="R1627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7">
        <f t="shared" si="101"/>
        <v>7495.37</v>
      </c>
      <c r="Q1628" t="s">
        <v>8325</v>
      </c>
      <c r="R1628" t="s">
        <v>8326</v>
      </c>
      <c r="S1628" s="12">
        <f t="shared" si="102"/>
        <v>41579.597997685181</v>
      </c>
      <c r="T1628" s="12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6157.89</v>
      </c>
      <c r="Q1629" t="s">
        <v>8325</v>
      </c>
      <c r="R1629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7">
        <f t="shared" si="101"/>
        <v>4587.5</v>
      </c>
      <c r="Q1630" t="s">
        <v>8325</v>
      </c>
      <c r="R1630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7">
        <f t="shared" si="101"/>
        <v>7585.37</v>
      </c>
      <c r="Q1631" t="s">
        <v>8325</v>
      </c>
      <c r="R1631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7">
        <f t="shared" si="101"/>
        <v>8420.6299999999992</v>
      </c>
      <c r="Q1632" t="s">
        <v>8325</v>
      </c>
      <c r="R1632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7">
        <f t="shared" si="101"/>
        <v>11722.56</v>
      </c>
      <c r="Q1633" t="s">
        <v>8325</v>
      </c>
      <c r="R1633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7">
        <f t="shared" si="101"/>
        <v>8648.94</v>
      </c>
      <c r="Q1634" t="s">
        <v>8325</v>
      </c>
      <c r="R1634" t="s">
        <v>8326</v>
      </c>
      <c r="S1634" s="12">
        <f t="shared" si="102"/>
        <v>40750.090902777782</v>
      </c>
      <c r="T1634" s="12">
        <f t="shared" si="103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17241.38</v>
      </c>
      <c r="Q1635" t="s">
        <v>8325</v>
      </c>
      <c r="R1635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7">
        <f t="shared" si="101"/>
        <v>6281.25</v>
      </c>
      <c r="Q1636" t="s">
        <v>8325</v>
      </c>
      <c r="R1636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7">
        <f t="shared" si="101"/>
        <v>6772.97</v>
      </c>
      <c r="Q1637" t="s">
        <v>8325</v>
      </c>
      <c r="R1637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7">
        <f t="shared" si="101"/>
        <v>5356.32</v>
      </c>
      <c r="Q1638" t="s">
        <v>8325</v>
      </c>
      <c r="R163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7">
        <f t="shared" si="101"/>
        <v>3460</v>
      </c>
      <c r="Q1639" t="s">
        <v>8325</v>
      </c>
      <c r="R1639" t="s">
        <v>8326</v>
      </c>
      <c r="S1639" s="12">
        <f t="shared" si="102"/>
        <v>40122.501620370371</v>
      </c>
      <c r="T1639" s="12">
        <f t="shared" si="103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3888.89</v>
      </c>
      <c r="Q1640" t="s">
        <v>8325</v>
      </c>
      <c r="R1640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9473.68</v>
      </c>
      <c r="Q1641" t="s">
        <v>8325</v>
      </c>
      <c r="R1641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7">
        <f t="shared" si="101"/>
        <v>3996.71</v>
      </c>
      <c r="Q1642" t="s">
        <v>8325</v>
      </c>
      <c r="R1642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7">
        <f t="shared" si="101"/>
        <v>9750</v>
      </c>
      <c r="Q1643" t="s">
        <v>8325</v>
      </c>
      <c r="R1643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4285.71</v>
      </c>
      <c r="Q1644" t="s">
        <v>8325</v>
      </c>
      <c r="R1644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7">
        <f t="shared" si="101"/>
        <v>16851.349999999999</v>
      </c>
      <c r="Q1645" t="s">
        <v>8325</v>
      </c>
      <c r="R1645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7">
        <f t="shared" si="101"/>
        <v>8554.69</v>
      </c>
      <c r="Q1646" t="s">
        <v>8325</v>
      </c>
      <c r="R1646" t="s">
        <v>8346</v>
      </c>
      <c r="S1646" s="12">
        <f t="shared" si="102"/>
        <v>41174.80972222222</v>
      </c>
      <c r="T1646" s="12">
        <f t="shared" si="103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7">
        <f t="shared" si="101"/>
        <v>55400</v>
      </c>
      <c r="Q1647" t="s">
        <v>8325</v>
      </c>
      <c r="R1647" t="s">
        <v>8346</v>
      </c>
      <c r="S1647" s="12">
        <f t="shared" si="102"/>
        <v>41521.367361111115</v>
      </c>
      <c r="T1647" s="12">
        <f t="shared" si="103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7">
        <f t="shared" si="101"/>
        <v>2655.42</v>
      </c>
      <c r="Q1648" t="s">
        <v>8325</v>
      </c>
      <c r="R1648" t="s">
        <v>8346</v>
      </c>
      <c r="S1648" s="12">
        <f t="shared" si="102"/>
        <v>41833.200266203705</v>
      </c>
      <c r="T1648" s="12">
        <f t="shared" si="103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7">
        <f t="shared" si="101"/>
        <v>11382.61</v>
      </c>
      <c r="Q1649" t="s">
        <v>8325</v>
      </c>
      <c r="R1649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7">
        <f t="shared" si="101"/>
        <v>3201.11</v>
      </c>
      <c r="Q1650" t="s">
        <v>8325</v>
      </c>
      <c r="R1650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7">
        <f t="shared" si="101"/>
        <v>4718.93</v>
      </c>
      <c r="Q1651" t="s">
        <v>8325</v>
      </c>
      <c r="R1651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7">
        <f t="shared" si="101"/>
        <v>8846.8799999999992</v>
      </c>
      <c r="Q1652" t="s">
        <v>8325</v>
      </c>
      <c r="R1652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7">
        <f t="shared" si="101"/>
        <v>10075</v>
      </c>
      <c r="Q1653" t="s">
        <v>8325</v>
      </c>
      <c r="R1653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7">
        <f t="shared" si="101"/>
        <v>6471.43</v>
      </c>
      <c r="Q1654" t="s">
        <v>8325</v>
      </c>
      <c r="R1654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7">
        <f t="shared" si="101"/>
        <v>5185.43</v>
      </c>
      <c r="Q1655" t="s">
        <v>8325</v>
      </c>
      <c r="R1655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7">
        <f t="shared" si="101"/>
        <v>3879.41</v>
      </c>
      <c r="Q1656" t="s">
        <v>8325</v>
      </c>
      <c r="R1656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7">
        <f t="shared" si="101"/>
        <v>4464.58</v>
      </c>
      <c r="Q1657" t="s">
        <v>8325</v>
      </c>
      <c r="R1657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7">
        <f t="shared" si="101"/>
        <v>15677.33</v>
      </c>
      <c r="Q1658" t="s">
        <v>8325</v>
      </c>
      <c r="R165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7">
        <f t="shared" si="101"/>
        <v>11870.34</v>
      </c>
      <c r="Q1659" t="s">
        <v>8325</v>
      </c>
      <c r="R1659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7">
        <f t="shared" si="101"/>
        <v>7414.95</v>
      </c>
      <c r="Q1660" t="s">
        <v>8325</v>
      </c>
      <c r="R1660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7">
        <f t="shared" si="101"/>
        <v>1253.33</v>
      </c>
      <c r="Q1661" t="s">
        <v>8325</v>
      </c>
      <c r="R1661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7">
        <f t="shared" si="101"/>
        <v>2786.11</v>
      </c>
      <c r="Q1662" t="s">
        <v>8325</v>
      </c>
      <c r="R1662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7">
        <f t="shared" si="101"/>
        <v>8017.82</v>
      </c>
      <c r="Q1663" t="s">
        <v>8325</v>
      </c>
      <c r="R1663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7">
        <f t="shared" si="101"/>
        <v>13243.55</v>
      </c>
      <c r="Q1664" t="s">
        <v>8325</v>
      </c>
      <c r="R1664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3375</v>
      </c>
      <c r="Q1665" t="s">
        <v>8325</v>
      </c>
      <c r="R1665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 s="7">
        <f t="shared" si="101"/>
        <v>3438.45</v>
      </c>
      <c r="Q1666" t="s">
        <v>8325</v>
      </c>
      <c r="R1666" t="s">
        <v>8346</v>
      </c>
      <c r="S1666" s="12">
        <f t="shared" si="102"/>
        <v>40939.511782407411</v>
      </c>
      <c r="T1666" s="12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IF(D1667=0,0,ROUND(E1667/D1667*100,0))</f>
        <v>119</v>
      </c>
      <c r="P1667" s="7">
        <f t="shared" ref="P1667:P1730" si="105">IF(L1667=0,0,ROUND(E1667/L1667*100,2))</f>
        <v>4495.7</v>
      </c>
      <c r="Q1667" t="s">
        <v>8325</v>
      </c>
      <c r="R1667" t="s">
        <v>8346</v>
      </c>
      <c r="S1667" s="12">
        <f t="shared" ref="S1667:S1730" si="106">(J1667/86400)+25569+(-6/24)</f>
        <v>40564.399456018517</v>
      </c>
      <c r="T1667" s="12">
        <f t="shared" ref="T1667:T1730" si="107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7">
        <f t="shared" si="105"/>
        <v>4104.08</v>
      </c>
      <c r="Q1668" t="s">
        <v>8325</v>
      </c>
      <c r="R166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7">
        <f t="shared" si="105"/>
        <v>5259.76</v>
      </c>
      <c r="Q1669" t="s">
        <v>8325</v>
      </c>
      <c r="R1669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7">
        <f t="shared" si="105"/>
        <v>7078.45</v>
      </c>
      <c r="Q1670" t="s">
        <v>8325</v>
      </c>
      <c r="R1670" t="s">
        <v>8346</v>
      </c>
      <c r="S1670" s="12">
        <f t="shared" si="106"/>
        <v>40844.899756944447</v>
      </c>
      <c r="T1670" s="12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7">
        <f t="shared" si="105"/>
        <v>5375</v>
      </c>
      <c r="Q1671" t="s">
        <v>8325</v>
      </c>
      <c r="R1671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7">
        <f t="shared" si="105"/>
        <v>4460.87</v>
      </c>
      <c r="Q1672" t="s">
        <v>8325</v>
      </c>
      <c r="R1672" t="s">
        <v>8346</v>
      </c>
      <c r="S1672" s="12">
        <f t="shared" si="106"/>
        <v>40313.680543981478</v>
      </c>
      <c r="T1672" s="12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7">
        <f t="shared" si="105"/>
        <v>2614.9</v>
      </c>
      <c r="Q1673" t="s">
        <v>8325</v>
      </c>
      <c r="R1673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7">
        <f t="shared" si="105"/>
        <v>3918.37</v>
      </c>
      <c r="Q1674" t="s">
        <v>8325</v>
      </c>
      <c r="R1674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7">
        <f t="shared" si="105"/>
        <v>4559.32</v>
      </c>
      <c r="Q1675" t="s">
        <v>8325</v>
      </c>
      <c r="R1675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7">
        <f t="shared" si="105"/>
        <v>8924.7800000000007</v>
      </c>
      <c r="Q1676" t="s">
        <v>8325</v>
      </c>
      <c r="R1676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7">
        <f t="shared" si="105"/>
        <v>4041.65</v>
      </c>
      <c r="Q1677" t="s">
        <v>8325</v>
      </c>
      <c r="R1677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7">
        <f t="shared" si="105"/>
        <v>8238.1</v>
      </c>
      <c r="Q1678" t="s">
        <v>8325</v>
      </c>
      <c r="R1678" t="s">
        <v>8346</v>
      </c>
      <c r="S1678" s="12">
        <f t="shared" si="106"/>
        <v>40973.476238425923</v>
      </c>
      <c r="T1678" s="12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7">
        <f t="shared" si="105"/>
        <v>15952.38</v>
      </c>
      <c r="Q1679" t="s">
        <v>8325</v>
      </c>
      <c r="R1679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7">
        <f t="shared" si="105"/>
        <v>3624.49</v>
      </c>
      <c r="Q1680" t="s">
        <v>8325</v>
      </c>
      <c r="R1680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6250</v>
      </c>
      <c r="Q1681" t="s">
        <v>8325</v>
      </c>
      <c r="R1681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7">
        <f t="shared" si="105"/>
        <v>4700</v>
      </c>
      <c r="Q1682" t="s">
        <v>8325</v>
      </c>
      <c r="R1682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7">
        <f t="shared" si="105"/>
        <v>7457.51</v>
      </c>
      <c r="Q1683" t="s">
        <v>8325</v>
      </c>
      <c r="R1683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7">
        <f t="shared" si="105"/>
        <v>7600</v>
      </c>
      <c r="Q1685" t="s">
        <v>8325</v>
      </c>
      <c r="R1685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7">
        <f t="shared" si="105"/>
        <v>8643.56</v>
      </c>
      <c r="Q1686" t="s">
        <v>8325</v>
      </c>
      <c r="R1686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7">
        <f t="shared" si="105"/>
        <v>2400</v>
      </c>
      <c r="Q1687" t="s">
        <v>8325</v>
      </c>
      <c r="R1687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7">
        <f t="shared" si="105"/>
        <v>1800</v>
      </c>
      <c r="Q1688" t="s">
        <v>8325</v>
      </c>
      <c r="R168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7">
        <f t="shared" si="105"/>
        <v>8012.82</v>
      </c>
      <c r="Q1689" t="s">
        <v>8325</v>
      </c>
      <c r="R1689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7">
        <f t="shared" si="105"/>
        <v>25314.29</v>
      </c>
      <c r="Q1690" t="s">
        <v>8325</v>
      </c>
      <c r="R1690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17142.86</v>
      </c>
      <c r="Q1691" t="s">
        <v>8325</v>
      </c>
      <c r="R1691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7">
        <f t="shared" si="105"/>
        <v>5772.73</v>
      </c>
      <c r="Q1692" t="s">
        <v>8325</v>
      </c>
      <c r="R1692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7">
        <f t="shared" si="105"/>
        <v>26426.32</v>
      </c>
      <c r="Q1693" t="s">
        <v>8325</v>
      </c>
      <c r="R1693" t="s">
        <v>8347</v>
      </c>
      <c r="S1693" s="12">
        <f t="shared" si="106"/>
        <v>42795.451481481483</v>
      </c>
      <c r="T1693" s="12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7">
        <f t="shared" si="105"/>
        <v>15933.33</v>
      </c>
      <c r="Q1694" t="s">
        <v>8325</v>
      </c>
      <c r="R1694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7">
        <f t="shared" si="105"/>
        <v>3500</v>
      </c>
      <c r="Q1695" t="s">
        <v>8325</v>
      </c>
      <c r="R1695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7">
        <f t="shared" si="105"/>
        <v>500</v>
      </c>
      <c r="Q1696" t="s">
        <v>8325</v>
      </c>
      <c r="R1696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7">
        <f t="shared" si="105"/>
        <v>6108.7</v>
      </c>
      <c r="Q1697" t="s">
        <v>8325</v>
      </c>
      <c r="R1697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7">
        <f t="shared" si="105"/>
        <v>11481.82</v>
      </c>
      <c r="Q1699" t="s">
        <v>8325</v>
      </c>
      <c r="R1699" t="s">
        <v>8347</v>
      </c>
      <c r="S1699" s="12">
        <f t="shared" si="106"/>
        <v>42804.782962962963</v>
      </c>
      <c r="T1699" s="12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7">
        <f t="shared" si="105"/>
        <v>5400</v>
      </c>
      <c r="Q1701" t="s">
        <v>8325</v>
      </c>
      <c r="R1701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7">
        <f t="shared" si="105"/>
        <v>6597.47</v>
      </c>
      <c r="Q1702" t="s">
        <v>8325</v>
      </c>
      <c r="R1702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7">
        <f t="shared" si="105"/>
        <v>500</v>
      </c>
      <c r="Q1703" t="s">
        <v>8325</v>
      </c>
      <c r="R1703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7">
        <f t="shared" si="105"/>
        <v>100</v>
      </c>
      <c r="Q1704" t="s">
        <v>8325</v>
      </c>
      <c r="R1704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7">
        <f t="shared" si="105"/>
        <v>2550</v>
      </c>
      <c r="Q1705" t="s">
        <v>8325</v>
      </c>
      <c r="R1705" t="s">
        <v>8347</v>
      </c>
      <c r="S1705" s="12">
        <f t="shared" si="106"/>
        <v>42187.031678240739</v>
      </c>
      <c r="T1705" s="12">
        <f t="shared" si="107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7">
        <f t="shared" si="105"/>
        <v>11836.36</v>
      </c>
      <c r="Q1706" t="s">
        <v>8325</v>
      </c>
      <c r="R1706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7">
        <f t="shared" si="105"/>
        <v>5411.11</v>
      </c>
      <c r="Q1709" t="s">
        <v>8325</v>
      </c>
      <c r="R1709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7">
        <f t="shared" si="105"/>
        <v>2125</v>
      </c>
      <c r="Q1711" t="s">
        <v>8325</v>
      </c>
      <c r="R1711" t="s">
        <v>8347</v>
      </c>
      <c r="S1711" s="12">
        <f t="shared" si="106"/>
        <v>41841.313819444447</v>
      </c>
      <c r="T1711" s="12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7">
        <f t="shared" si="105"/>
        <v>3400</v>
      </c>
      <c r="Q1712" t="s">
        <v>8325</v>
      </c>
      <c r="R1712" t="s">
        <v>8347</v>
      </c>
      <c r="S1712" s="12">
        <f t="shared" si="106"/>
        <v>42341.341296296298</v>
      </c>
      <c r="T1712" s="12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7">
        <f t="shared" si="105"/>
        <v>52500</v>
      </c>
      <c r="Q1713" t="s">
        <v>8325</v>
      </c>
      <c r="R1713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7">
        <f t="shared" si="105"/>
        <v>5000</v>
      </c>
      <c r="Q1715" t="s">
        <v>8325</v>
      </c>
      <c r="R1715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7">
        <f t="shared" si="105"/>
        <v>11570.59</v>
      </c>
      <c r="Q1716" t="s">
        <v>8325</v>
      </c>
      <c r="R1716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7">
        <f t="shared" si="105"/>
        <v>550</v>
      </c>
      <c r="Q1717" t="s">
        <v>8325</v>
      </c>
      <c r="R1717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7">
        <f t="shared" si="105"/>
        <v>5000</v>
      </c>
      <c r="Q1718" t="s">
        <v>8325</v>
      </c>
      <c r="R1718" t="s">
        <v>8347</v>
      </c>
      <c r="S1718" s="12">
        <f t="shared" si="106"/>
        <v>42673.327534722222</v>
      </c>
      <c r="T1718" s="12">
        <f t="shared" si="107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7">
        <f t="shared" si="105"/>
        <v>3402.44</v>
      </c>
      <c r="Q1719" t="s">
        <v>8325</v>
      </c>
      <c r="R1719" t="s">
        <v>8347</v>
      </c>
      <c r="S1719" s="12">
        <f t="shared" si="106"/>
        <v>42460.731921296298</v>
      </c>
      <c r="T1719" s="12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7">
        <f t="shared" si="105"/>
        <v>3750</v>
      </c>
      <c r="Q1720" t="s">
        <v>8325</v>
      </c>
      <c r="R1720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7">
        <f t="shared" si="105"/>
        <v>1166.67</v>
      </c>
      <c r="Q1721" t="s">
        <v>8325</v>
      </c>
      <c r="R1721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7">
        <f t="shared" si="105"/>
        <v>2812.5</v>
      </c>
      <c r="Q1722" t="s">
        <v>8325</v>
      </c>
      <c r="R1722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7">
        <f t="shared" si="105"/>
        <v>100</v>
      </c>
      <c r="Q1724" t="s">
        <v>8325</v>
      </c>
      <c r="R1724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7">
        <f t="shared" si="105"/>
        <v>21666.67</v>
      </c>
      <c r="Q1725" t="s">
        <v>8325</v>
      </c>
      <c r="R1725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7">
        <f t="shared" si="105"/>
        <v>875</v>
      </c>
      <c r="Q1726" t="s">
        <v>8325</v>
      </c>
      <c r="R1726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7">
        <f t="shared" si="105"/>
        <v>6222.22</v>
      </c>
      <c r="Q1727" t="s">
        <v>8325</v>
      </c>
      <c r="R1727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7">
        <f t="shared" si="105"/>
        <v>13725</v>
      </c>
      <c r="Q1728" t="s">
        <v>8325</v>
      </c>
      <c r="R172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7">
        <f t="shared" si="105"/>
        <v>100</v>
      </c>
      <c r="Q1729" t="s">
        <v>8325</v>
      </c>
      <c r="R1729" t="s">
        <v>8347</v>
      </c>
      <c r="S1729" s="12">
        <f t="shared" si="106"/>
        <v>42044.677974537037</v>
      </c>
      <c r="T1729" s="12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 s="7">
        <f t="shared" si="105"/>
        <v>12214.29</v>
      </c>
      <c r="Q1730" t="s">
        <v>8325</v>
      </c>
      <c r="R1730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IF(D1731=0,0,ROUND(E1731/D1731*100,0))</f>
        <v>0</v>
      </c>
      <c r="P1731" s="7">
        <f t="shared" ref="P1731:P1794" si="109">IF(L1731=0,0,ROUND(E1731/L1731*100,2))</f>
        <v>0</v>
      </c>
      <c r="Q1731" t="s">
        <v>8325</v>
      </c>
      <c r="R1731" t="s">
        <v>8347</v>
      </c>
      <c r="S1731" s="12">
        <f t="shared" ref="S1731:S1794" si="110">(J1731/86400)+25569+(-6/24)</f>
        <v>42470.802152777775</v>
      </c>
      <c r="T1731" s="12">
        <f t="shared" ref="T1731:T1794" si="111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42271.837766203702</v>
      </c>
      <c r="T1732" s="12">
        <f t="shared" si="111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7">
        <f t="shared" si="109"/>
        <v>100</v>
      </c>
      <c r="Q1736" t="s">
        <v>8325</v>
      </c>
      <c r="R1736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5500</v>
      </c>
      <c r="Q1737" t="s">
        <v>8325</v>
      </c>
      <c r="R1737" t="s">
        <v>8347</v>
      </c>
      <c r="S1737" s="12">
        <f t="shared" si="110"/>
        <v>42559.56417824074</v>
      </c>
      <c r="T1737" s="12">
        <f t="shared" si="111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7">
        <f t="shared" si="109"/>
        <v>2200</v>
      </c>
      <c r="Q1738" t="s">
        <v>8325</v>
      </c>
      <c r="R173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7">
        <f t="shared" si="109"/>
        <v>5666.67</v>
      </c>
      <c r="Q1739" t="s">
        <v>8325</v>
      </c>
      <c r="R1739" t="s">
        <v>8347</v>
      </c>
      <c r="S1739" s="12">
        <f t="shared" si="110"/>
        <v>42175.698981481481</v>
      </c>
      <c r="T1739" s="12">
        <f t="shared" si="111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7">
        <f t="shared" si="109"/>
        <v>2000</v>
      </c>
      <c r="Q1740" t="s">
        <v>8325</v>
      </c>
      <c r="R1740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7">
        <f t="shared" si="109"/>
        <v>100</v>
      </c>
      <c r="Q1741" t="s">
        <v>8325</v>
      </c>
      <c r="R1741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42171.567384259259</v>
      </c>
      <c r="T1742" s="12">
        <f t="shared" si="111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7">
        <f t="shared" si="109"/>
        <v>2557.69</v>
      </c>
      <c r="Q1743" t="s">
        <v>8338</v>
      </c>
      <c r="R1743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7">
        <f t="shared" si="109"/>
        <v>6397.06</v>
      </c>
      <c r="Q1744" t="s">
        <v>8338</v>
      </c>
      <c r="R1744" t="s">
        <v>8339</v>
      </c>
      <c r="S1744" s="12">
        <f t="shared" si="110"/>
        <v>42710.626967592594</v>
      </c>
      <c r="T1744" s="12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7">
        <f t="shared" si="109"/>
        <v>8992.5400000000009</v>
      </c>
      <c r="Q1745" t="s">
        <v>8338</v>
      </c>
      <c r="R1745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7">
        <f t="shared" si="109"/>
        <v>9307.14</v>
      </c>
      <c r="Q1746" t="s">
        <v>8338</v>
      </c>
      <c r="R1746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7">
        <f t="shared" si="109"/>
        <v>8967.42</v>
      </c>
      <c r="Q1747" t="s">
        <v>8338</v>
      </c>
      <c r="R1747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7">
        <f t="shared" si="109"/>
        <v>20761.68</v>
      </c>
      <c r="Q1748" t="s">
        <v>8338</v>
      </c>
      <c r="R174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7">
        <f t="shared" si="109"/>
        <v>5940.88</v>
      </c>
      <c r="Q1749" t="s">
        <v>8338</v>
      </c>
      <c r="R1749" t="s">
        <v>8339</v>
      </c>
      <c r="S1749" s="12">
        <f t="shared" si="110"/>
        <v>42292.185532407406</v>
      </c>
      <c r="T1749" s="12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7">
        <f t="shared" si="109"/>
        <v>35897.24</v>
      </c>
      <c r="Q1750" t="s">
        <v>8338</v>
      </c>
      <c r="R1750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7">
        <f t="shared" si="109"/>
        <v>9473.66</v>
      </c>
      <c r="Q1751" t="s">
        <v>8338</v>
      </c>
      <c r="R1751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7">
        <f t="shared" si="109"/>
        <v>8064.8</v>
      </c>
      <c r="Q1752" t="s">
        <v>8338</v>
      </c>
      <c r="R1752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7">
        <f t="shared" si="109"/>
        <v>16868.849999999999</v>
      </c>
      <c r="Q1753" t="s">
        <v>8338</v>
      </c>
      <c r="R1753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7">
        <f t="shared" si="109"/>
        <v>3468.89</v>
      </c>
      <c r="Q1754" t="s">
        <v>8338</v>
      </c>
      <c r="R1754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46285.71</v>
      </c>
      <c r="Q1755" t="s">
        <v>8338</v>
      </c>
      <c r="R1755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7">
        <f t="shared" si="109"/>
        <v>10438.89</v>
      </c>
      <c r="Q1756" t="s">
        <v>8338</v>
      </c>
      <c r="R1756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750</v>
      </c>
      <c r="Q1757" t="s">
        <v>8338</v>
      </c>
      <c r="R1757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7">
        <f t="shared" si="109"/>
        <v>4713</v>
      </c>
      <c r="Q1758" t="s">
        <v>8338</v>
      </c>
      <c r="R175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7">
        <f t="shared" si="109"/>
        <v>41428.57</v>
      </c>
      <c r="Q1759" t="s">
        <v>8338</v>
      </c>
      <c r="R1759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7">
        <f t="shared" si="109"/>
        <v>4248.1499999999996</v>
      </c>
      <c r="Q1760" t="s">
        <v>8338</v>
      </c>
      <c r="R1760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7">
        <f t="shared" si="109"/>
        <v>10877.55</v>
      </c>
      <c r="Q1761" t="s">
        <v>8338</v>
      </c>
      <c r="R1761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7">
        <f t="shared" si="109"/>
        <v>8109.8</v>
      </c>
      <c r="Q1762" t="s">
        <v>8338</v>
      </c>
      <c r="R1762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5166.67</v>
      </c>
      <c r="Q1763" t="s">
        <v>8338</v>
      </c>
      <c r="R1763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3540</v>
      </c>
      <c r="Q1764" t="s">
        <v>8338</v>
      </c>
      <c r="R1764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7">
        <f t="shared" si="109"/>
        <v>10363.56</v>
      </c>
      <c r="Q1765" t="s">
        <v>8338</v>
      </c>
      <c r="R1765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7">
        <f t="shared" si="109"/>
        <v>5528.21</v>
      </c>
      <c r="Q1766" t="s">
        <v>8338</v>
      </c>
      <c r="R1766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7">
        <f t="shared" si="109"/>
        <v>7216.97</v>
      </c>
      <c r="Q1767" t="s">
        <v>8338</v>
      </c>
      <c r="R1767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7">
        <f t="shared" si="109"/>
        <v>5861.54</v>
      </c>
      <c r="Q1769" t="s">
        <v>8338</v>
      </c>
      <c r="R1769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7">
        <f t="shared" si="109"/>
        <v>1246.67</v>
      </c>
      <c r="Q1770" t="s">
        <v>8338</v>
      </c>
      <c r="R1770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7">
        <f t="shared" si="109"/>
        <v>4913.6400000000003</v>
      </c>
      <c r="Q1771" t="s">
        <v>8338</v>
      </c>
      <c r="R1771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7">
        <f t="shared" si="109"/>
        <v>15050</v>
      </c>
      <c r="Q1772" t="s">
        <v>8338</v>
      </c>
      <c r="R1772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7">
        <f t="shared" si="109"/>
        <v>3580</v>
      </c>
      <c r="Q1773" t="s">
        <v>8338</v>
      </c>
      <c r="R1773" t="s">
        <v>8339</v>
      </c>
      <c r="S1773" s="12">
        <f t="shared" si="110"/>
        <v>41905.729629629626</v>
      </c>
      <c r="T1773" s="12">
        <f t="shared" si="111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7">
        <f t="shared" si="109"/>
        <v>4515.79</v>
      </c>
      <c r="Q1774" t="s">
        <v>8338</v>
      </c>
      <c r="R1774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7">
        <f t="shared" si="109"/>
        <v>9878.9500000000007</v>
      </c>
      <c r="Q1775" t="s">
        <v>8338</v>
      </c>
      <c r="R1775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7">
        <f t="shared" si="109"/>
        <v>8830.77</v>
      </c>
      <c r="Q1776" t="s">
        <v>8338</v>
      </c>
      <c r="R1776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7">
        <f t="shared" si="109"/>
        <v>17062.900000000001</v>
      </c>
      <c r="Q1777" t="s">
        <v>8338</v>
      </c>
      <c r="R1777" t="s">
        <v>8339</v>
      </c>
      <c r="S1777" s="12">
        <f t="shared" si="110"/>
        <v>41891.726388888885</v>
      </c>
      <c r="T1777" s="12">
        <f t="shared" si="111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7">
        <f t="shared" si="109"/>
        <v>8375</v>
      </c>
      <c r="Q1778" t="s">
        <v>8338</v>
      </c>
      <c r="R177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7">
        <f t="shared" si="109"/>
        <v>6510</v>
      </c>
      <c r="Q1779" t="s">
        <v>8338</v>
      </c>
      <c r="R1779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7">
        <f t="shared" si="109"/>
        <v>6633.33</v>
      </c>
      <c r="Q1780" t="s">
        <v>8338</v>
      </c>
      <c r="R1780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7">
        <f t="shared" si="109"/>
        <v>10489.47</v>
      </c>
      <c r="Q1781" t="s">
        <v>8338</v>
      </c>
      <c r="R1781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7">
        <f t="shared" si="109"/>
        <v>7844.08</v>
      </c>
      <c r="Q1782" t="s">
        <v>8338</v>
      </c>
      <c r="R1782" t="s">
        <v>8339</v>
      </c>
      <c r="S1782" s="12">
        <f t="shared" si="110"/>
        <v>42493.350810185184</v>
      </c>
      <c r="T1782" s="12">
        <f t="shared" si="111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7">
        <f t="shared" si="109"/>
        <v>5904.17</v>
      </c>
      <c r="Q1783" t="s">
        <v>8338</v>
      </c>
      <c r="R1783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7">
        <f t="shared" si="109"/>
        <v>7134.21</v>
      </c>
      <c r="Q1784" t="s">
        <v>8338</v>
      </c>
      <c r="R1784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7">
        <f t="shared" si="109"/>
        <v>5122.7</v>
      </c>
      <c r="Q1785" t="s">
        <v>8338</v>
      </c>
      <c r="R1785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7">
        <f t="shared" si="109"/>
        <v>6024.24</v>
      </c>
      <c r="Q1786" t="s">
        <v>8338</v>
      </c>
      <c r="R1786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7">
        <f t="shared" si="109"/>
        <v>4493.5200000000004</v>
      </c>
      <c r="Q1787" t="s">
        <v>8338</v>
      </c>
      <c r="R1787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7">
        <f t="shared" si="109"/>
        <v>3120.69</v>
      </c>
      <c r="Q1788" t="s">
        <v>8338</v>
      </c>
      <c r="R178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7">
        <f t="shared" si="109"/>
        <v>6387.5</v>
      </c>
      <c r="Q1789" t="s">
        <v>8338</v>
      </c>
      <c r="R1789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7">
        <f t="shared" si="109"/>
        <v>1900</v>
      </c>
      <c r="Q1790" t="s">
        <v>8338</v>
      </c>
      <c r="R1790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7">
        <f t="shared" si="109"/>
        <v>1000</v>
      </c>
      <c r="Q1791" t="s">
        <v>8338</v>
      </c>
      <c r="R1791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7">
        <f t="shared" si="109"/>
        <v>10906.67</v>
      </c>
      <c r="Q1792" t="s">
        <v>8338</v>
      </c>
      <c r="R1792" t="s">
        <v>8339</v>
      </c>
      <c r="S1792" s="12">
        <f t="shared" si="110"/>
        <v>42010.424513888887</v>
      </c>
      <c r="T1792" s="12">
        <f t="shared" si="111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7">
        <f t="shared" si="109"/>
        <v>2675</v>
      </c>
      <c r="Q1793" t="s">
        <v>8338</v>
      </c>
      <c r="R1793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 s="7">
        <f t="shared" si="109"/>
        <v>10993.53</v>
      </c>
      <c r="Q1794" t="s">
        <v>8338</v>
      </c>
      <c r="R1794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IF(D1795=0,0,ROUND(E1795/D1795*100,0))</f>
        <v>1</v>
      </c>
      <c r="P1795" s="7">
        <f t="shared" ref="P1795:P1858" si="113">IF(L1795=0,0,ROUND(E1795/L1795*100,2))</f>
        <v>2000</v>
      </c>
      <c r="Q1795" t="s">
        <v>8338</v>
      </c>
      <c r="R1795" t="s">
        <v>8339</v>
      </c>
      <c r="S1795" s="12">
        <f t="shared" ref="S1795:S1858" si="114">(J1795/86400)+25569+(-6/24)</f>
        <v>41940.641666666663</v>
      </c>
      <c r="T1795" s="12">
        <f t="shared" ref="T1795:T1858" si="115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7">
        <f t="shared" si="113"/>
        <v>5538.89</v>
      </c>
      <c r="Q1796" t="s">
        <v>8338</v>
      </c>
      <c r="R1796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7">
        <f t="shared" si="113"/>
        <v>13390.12</v>
      </c>
      <c r="Q1797" t="s">
        <v>8338</v>
      </c>
      <c r="R1797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7">
        <f t="shared" si="113"/>
        <v>4872.09</v>
      </c>
      <c r="Q1798" t="s">
        <v>8338</v>
      </c>
      <c r="R179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7">
        <f t="shared" si="113"/>
        <v>4825</v>
      </c>
      <c r="Q1799" t="s">
        <v>8338</v>
      </c>
      <c r="R1799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7">
        <f t="shared" si="113"/>
        <v>5897.3</v>
      </c>
      <c r="Q1800" t="s">
        <v>8338</v>
      </c>
      <c r="R1800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7">
        <f t="shared" si="113"/>
        <v>1163.83</v>
      </c>
      <c r="Q1801" t="s">
        <v>8338</v>
      </c>
      <c r="R1801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7">
        <f t="shared" si="113"/>
        <v>8371.68</v>
      </c>
      <c r="Q1802" t="s">
        <v>8338</v>
      </c>
      <c r="R1802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7">
        <f t="shared" si="113"/>
        <v>6364.86</v>
      </c>
      <c r="Q1803" t="s">
        <v>8338</v>
      </c>
      <c r="R1803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7">
        <f t="shared" si="113"/>
        <v>9427.7800000000007</v>
      </c>
      <c r="Q1804" t="s">
        <v>8338</v>
      </c>
      <c r="R1804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7">
        <f t="shared" si="113"/>
        <v>7186.67</v>
      </c>
      <c r="Q1805" t="s">
        <v>8338</v>
      </c>
      <c r="R1805" t="s">
        <v>8339</v>
      </c>
      <c r="S1805" s="12">
        <f t="shared" si="114"/>
        <v>42017.821550925924</v>
      </c>
      <c r="T1805" s="12">
        <f t="shared" si="115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7">
        <f t="shared" si="113"/>
        <v>10484.620000000001</v>
      </c>
      <c r="Q1806" t="s">
        <v>8338</v>
      </c>
      <c r="R1806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7">
        <f t="shared" si="113"/>
        <v>6713.93</v>
      </c>
      <c r="Q1807" t="s">
        <v>8338</v>
      </c>
      <c r="R1807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7">
        <f t="shared" si="113"/>
        <v>7387.5</v>
      </c>
      <c r="Q1808" t="s">
        <v>8338</v>
      </c>
      <c r="R180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7">
        <f t="shared" si="113"/>
        <v>6912.5</v>
      </c>
      <c r="Q1809" t="s">
        <v>8338</v>
      </c>
      <c r="R1809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7">
        <f t="shared" si="113"/>
        <v>12077.08</v>
      </c>
      <c r="Q1810" t="s">
        <v>8338</v>
      </c>
      <c r="R1810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7">
        <f t="shared" si="113"/>
        <v>4222.22</v>
      </c>
      <c r="Q1811" t="s">
        <v>8338</v>
      </c>
      <c r="R1811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7">
        <f t="shared" si="113"/>
        <v>750</v>
      </c>
      <c r="Q1812" t="s">
        <v>8338</v>
      </c>
      <c r="R1812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7">
        <f t="shared" si="113"/>
        <v>153.85</v>
      </c>
      <c r="Q1813" t="s">
        <v>8338</v>
      </c>
      <c r="R1813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7">
        <f t="shared" si="113"/>
        <v>3760.87</v>
      </c>
      <c r="Q1814" t="s">
        <v>8338</v>
      </c>
      <c r="R1814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7">
        <f t="shared" si="113"/>
        <v>4215.71</v>
      </c>
      <c r="Q1816" t="s">
        <v>8338</v>
      </c>
      <c r="R1816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42172.656678240739</v>
      </c>
      <c r="T1817" s="12">
        <f t="shared" si="115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7">
        <f t="shared" si="113"/>
        <v>8483.33</v>
      </c>
      <c r="Q1818" t="s">
        <v>8338</v>
      </c>
      <c r="R181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7">
        <f t="shared" si="113"/>
        <v>9419</v>
      </c>
      <c r="Q1819" t="s">
        <v>8338</v>
      </c>
      <c r="R1819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7">
        <f t="shared" si="113"/>
        <v>625</v>
      </c>
      <c r="Q1821" t="s">
        <v>8338</v>
      </c>
      <c r="R1821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7">
        <f t="shared" si="113"/>
        <v>21337.5</v>
      </c>
      <c r="Q1822" t="s">
        <v>8338</v>
      </c>
      <c r="R1822" t="s">
        <v>8339</v>
      </c>
      <c r="S1822" s="12">
        <f t="shared" si="114"/>
        <v>42064.834374999999</v>
      </c>
      <c r="T1822" s="12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7">
        <f t="shared" si="113"/>
        <v>5916.23</v>
      </c>
      <c r="Q1823" t="s">
        <v>8325</v>
      </c>
      <c r="R1823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2727.27</v>
      </c>
      <c r="Q1824" t="s">
        <v>8325</v>
      </c>
      <c r="R1824" t="s">
        <v>8326</v>
      </c>
      <c r="S1824" s="12">
        <f t="shared" si="114"/>
        <v>41634.547013888892</v>
      </c>
      <c r="T1824" s="12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7">
        <f t="shared" si="113"/>
        <v>2457.58</v>
      </c>
      <c r="Q1825" t="s">
        <v>8325</v>
      </c>
      <c r="R1825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7">
        <f t="shared" si="113"/>
        <v>7505</v>
      </c>
      <c r="Q1826" t="s">
        <v>8325</v>
      </c>
      <c r="R1826" t="s">
        <v>8326</v>
      </c>
      <c r="S1826" s="12">
        <f t="shared" si="114"/>
        <v>41626.666284722218</v>
      </c>
      <c r="T1826" s="12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7">
        <f t="shared" si="113"/>
        <v>4202</v>
      </c>
      <c r="Q1827" t="s">
        <v>8325</v>
      </c>
      <c r="R1827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5315.79</v>
      </c>
      <c r="Q1828" t="s">
        <v>8325</v>
      </c>
      <c r="R182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7">
        <f t="shared" si="113"/>
        <v>8388.5400000000009</v>
      </c>
      <c r="Q1829" t="s">
        <v>8325</v>
      </c>
      <c r="R1829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7">
        <f t="shared" si="113"/>
        <v>41733.33</v>
      </c>
      <c r="Q1830" t="s">
        <v>8325</v>
      </c>
      <c r="R1830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7">
        <f t="shared" si="113"/>
        <v>7576.52</v>
      </c>
      <c r="Q1831" t="s">
        <v>8325</v>
      </c>
      <c r="R1831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7">
        <f t="shared" si="113"/>
        <v>6738.94</v>
      </c>
      <c r="Q1832" t="s">
        <v>8325</v>
      </c>
      <c r="R1832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7357.14</v>
      </c>
      <c r="Q1833" t="s">
        <v>8325</v>
      </c>
      <c r="R1833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7">
        <f t="shared" si="113"/>
        <v>2500</v>
      </c>
      <c r="Q1834" t="s">
        <v>8325</v>
      </c>
      <c r="R1834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7">
        <f t="shared" si="113"/>
        <v>4200</v>
      </c>
      <c r="Q1835" t="s">
        <v>8325</v>
      </c>
      <c r="R1835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7">
        <f t="shared" si="113"/>
        <v>13116.67</v>
      </c>
      <c r="Q1836" t="s">
        <v>8325</v>
      </c>
      <c r="R1836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4727.2700000000004</v>
      </c>
      <c r="Q1837" t="s">
        <v>8325</v>
      </c>
      <c r="R1837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7">
        <f t="shared" si="113"/>
        <v>18212.73</v>
      </c>
      <c r="Q1838" t="s">
        <v>8325</v>
      </c>
      <c r="R183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7">
        <f t="shared" si="113"/>
        <v>6136.67</v>
      </c>
      <c r="Q1839" t="s">
        <v>8325</v>
      </c>
      <c r="R1839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7">
        <f t="shared" si="113"/>
        <v>3576.75</v>
      </c>
      <c r="Q1840" t="s">
        <v>8325</v>
      </c>
      <c r="R1840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7">
        <f t="shared" si="113"/>
        <v>4562.22</v>
      </c>
      <c r="Q1841" t="s">
        <v>8325</v>
      </c>
      <c r="R1841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7">
        <f t="shared" si="113"/>
        <v>7538.46</v>
      </c>
      <c r="Q1842" t="s">
        <v>8325</v>
      </c>
      <c r="R1842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7">
        <f t="shared" si="113"/>
        <v>5087.5</v>
      </c>
      <c r="Q1843" t="s">
        <v>8325</v>
      </c>
      <c r="R1843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7">
        <f t="shared" si="113"/>
        <v>11928.57</v>
      </c>
      <c r="Q1844" t="s">
        <v>8325</v>
      </c>
      <c r="R1844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7">
        <f t="shared" si="113"/>
        <v>9254.19</v>
      </c>
      <c r="Q1845" t="s">
        <v>8325</v>
      </c>
      <c r="R1845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7">
        <f t="shared" si="113"/>
        <v>7605</v>
      </c>
      <c r="Q1846" t="s">
        <v>8325</v>
      </c>
      <c r="R1846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5263.16</v>
      </c>
      <c r="Q1847" t="s">
        <v>8325</v>
      </c>
      <c r="R1847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7">
        <f t="shared" si="113"/>
        <v>9899.0400000000009</v>
      </c>
      <c r="Q1848" t="s">
        <v>8325</v>
      </c>
      <c r="R184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7">
        <f t="shared" si="113"/>
        <v>7952.63</v>
      </c>
      <c r="Q1849" t="s">
        <v>8325</v>
      </c>
      <c r="R1849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7">
        <f t="shared" si="113"/>
        <v>13420.83</v>
      </c>
      <c r="Q1850" t="s">
        <v>8325</v>
      </c>
      <c r="R1850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7">
        <f t="shared" si="113"/>
        <v>3762.5</v>
      </c>
      <c r="Q1851" t="s">
        <v>8325</v>
      </c>
      <c r="R1851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7">
        <f t="shared" si="113"/>
        <v>5104.47</v>
      </c>
      <c r="Q1852" t="s">
        <v>8325</v>
      </c>
      <c r="R1852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7">
        <f t="shared" si="113"/>
        <v>5003.8500000000004</v>
      </c>
      <c r="Q1853" t="s">
        <v>8325</v>
      </c>
      <c r="R1853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7">
        <f t="shared" si="113"/>
        <v>13393.13</v>
      </c>
      <c r="Q1854" t="s">
        <v>8325</v>
      </c>
      <c r="R1854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7">
        <f t="shared" si="113"/>
        <v>5821.43</v>
      </c>
      <c r="Q1855" t="s">
        <v>8325</v>
      </c>
      <c r="R1855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7">
        <f t="shared" si="113"/>
        <v>8803.76</v>
      </c>
      <c r="Q1856" t="s">
        <v>8325</v>
      </c>
      <c r="R1856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7">
        <f t="shared" si="113"/>
        <v>7057.68</v>
      </c>
      <c r="Q1857" t="s">
        <v>8325</v>
      </c>
      <c r="R1857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 s="7">
        <f t="shared" si="113"/>
        <v>5328.95</v>
      </c>
      <c r="Q1858" t="s">
        <v>8325</v>
      </c>
      <c r="R185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IF(D1859=0,0,ROUND(E1859/D1859*100,0))</f>
        <v>100</v>
      </c>
      <c r="P1859" s="7">
        <f t="shared" ref="P1859:P1922" si="117">IF(L1859=0,0,ROUND(E1859/L1859*100,2))</f>
        <v>13636.36</v>
      </c>
      <c r="Q1859" t="s">
        <v>8325</v>
      </c>
      <c r="R1859" t="s">
        <v>8326</v>
      </c>
      <c r="S1859" s="12">
        <f t="shared" ref="S1859:S1922" si="118">(J1859/86400)+25569+(-6/24)</f>
        <v>41864.51866898148</v>
      </c>
      <c r="T1859" s="12">
        <f t="shared" ref="T1859:T1922" si="11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7">
        <f t="shared" si="117"/>
        <v>4054.73</v>
      </c>
      <c r="Q1860" t="s">
        <v>8325</v>
      </c>
      <c r="R1860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7">
        <f t="shared" si="117"/>
        <v>7062.5</v>
      </c>
      <c r="Q1861" t="s">
        <v>8325</v>
      </c>
      <c r="R1861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7">
        <f t="shared" si="117"/>
        <v>5268.42</v>
      </c>
      <c r="Q1862" t="s">
        <v>8325</v>
      </c>
      <c r="R1862" t="s">
        <v>8326</v>
      </c>
      <c r="S1862" s="12">
        <f t="shared" si="118"/>
        <v>41655.45930555556</v>
      </c>
      <c r="T1862" s="12">
        <f t="shared" si="11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7">
        <f t="shared" si="117"/>
        <v>9093.75</v>
      </c>
      <c r="Q1864" t="s">
        <v>8333</v>
      </c>
      <c r="R1864" t="s">
        <v>8335</v>
      </c>
      <c r="S1864" s="12">
        <f t="shared" si="118"/>
        <v>42755.242754629631</v>
      </c>
      <c r="T1864" s="12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7">
        <f t="shared" si="117"/>
        <v>500</v>
      </c>
      <c r="Q1865" t="s">
        <v>8333</v>
      </c>
      <c r="R1865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7">
        <f t="shared" si="117"/>
        <v>5808.33</v>
      </c>
      <c r="Q1866" t="s">
        <v>8333</v>
      </c>
      <c r="R1866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7">
        <f t="shared" si="117"/>
        <v>200</v>
      </c>
      <c r="Q1867" t="s">
        <v>8333</v>
      </c>
      <c r="R1867" t="s">
        <v>8335</v>
      </c>
      <c r="S1867" s="12">
        <f t="shared" si="118"/>
        <v>42645.117442129631</v>
      </c>
      <c r="T1867" s="12">
        <f t="shared" si="11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7">
        <f t="shared" si="117"/>
        <v>6250</v>
      </c>
      <c r="Q1868" t="s">
        <v>8333</v>
      </c>
      <c r="R186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7">
        <f t="shared" si="117"/>
        <v>1000</v>
      </c>
      <c r="Q1869" t="s">
        <v>8333</v>
      </c>
      <c r="R1869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7">
        <f t="shared" si="117"/>
        <v>7158.82</v>
      </c>
      <c r="Q1870" t="s">
        <v>8333</v>
      </c>
      <c r="R1870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7">
        <f t="shared" si="117"/>
        <v>3281.82</v>
      </c>
      <c r="Q1872" t="s">
        <v>8333</v>
      </c>
      <c r="R1872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7">
        <f t="shared" si="117"/>
        <v>4911.58</v>
      </c>
      <c r="Q1873" t="s">
        <v>8333</v>
      </c>
      <c r="R1873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7">
        <f t="shared" si="117"/>
        <v>1630.77</v>
      </c>
      <c r="Q1874" t="s">
        <v>8333</v>
      </c>
      <c r="R1874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7">
        <f t="shared" si="117"/>
        <v>1800</v>
      </c>
      <c r="Q1875" t="s">
        <v>8333</v>
      </c>
      <c r="R1875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7">
        <f t="shared" si="117"/>
        <v>1300</v>
      </c>
      <c r="Q1876" t="s">
        <v>8333</v>
      </c>
      <c r="R1876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7">
        <f t="shared" si="117"/>
        <v>1700</v>
      </c>
      <c r="Q1877" t="s">
        <v>8333</v>
      </c>
      <c r="R1877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41776.034780092596</v>
      </c>
      <c r="T1878" s="12">
        <f t="shared" si="11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7">
        <f t="shared" si="117"/>
        <v>300</v>
      </c>
      <c r="Q1881" t="s">
        <v>8333</v>
      </c>
      <c r="R1881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7">
        <f t="shared" si="117"/>
        <v>4183.33</v>
      </c>
      <c r="Q1882" t="s">
        <v>8333</v>
      </c>
      <c r="R1882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7">
        <f t="shared" si="117"/>
        <v>4933.84</v>
      </c>
      <c r="Q1883" t="s">
        <v>8325</v>
      </c>
      <c r="R1883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7">
        <f t="shared" si="117"/>
        <v>4172.84</v>
      </c>
      <c r="Q1884" t="s">
        <v>8325</v>
      </c>
      <c r="R1884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7">
        <f t="shared" si="117"/>
        <v>3271.88</v>
      </c>
      <c r="Q1885" t="s">
        <v>8325</v>
      </c>
      <c r="R1885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7">
        <f t="shared" si="117"/>
        <v>5196.1499999999996</v>
      </c>
      <c r="Q1886" t="s">
        <v>8325</v>
      </c>
      <c r="R1886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7">
        <f t="shared" si="117"/>
        <v>5068.57</v>
      </c>
      <c r="Q1887" t="s">
        <v>8325</v>
      </c>
      <c r="R1887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7">
        <f t="shared" si="117"/>
        <v>4224.1400000000003</v>
      </c>
      <c r="Q1888" t="s">
        <v>8325</v>
      </c>
      <c r="R188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7">
        <f t="shared" si="117"/>
        <v>41687.5</v>
      </c>
      <c r="Q1889" t="s">
        <v>8325</v>
      </c>
      <c r="R1889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7">
        <f t="shared" si="117"/>
        <v>4665.17</v>
      </c>
      <c r="Q1890" t="s">
        <v>8325</v>
      </c>
      <c r="R1890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7">
        <f t="shared" si="117"/>
        <v>4845.45</v>
      </c>
      <c r="Q1891" t="s">
        <v>8325</v>
      </c>
      <c r="R1891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7">
        <f t="shared" si="117"/>
        <v>7052.9</v>
      </c>
      <c r="Q1892" t="s">
        <v>8325</v>
      </c>
      <c r="R1892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7">
        <f t="shared" si="117"/>
        <v>8795.83</v>
      </c>
      <c r="Q1893" t="s">
        <v>8325</v>
      </c>
      <c r="R1893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7">
        <f t="shared" si="117"/>
        <v>2626.92</v>
      </c>
      <c r="Q1894" t="s">
        <v>8325</v>
      </c>
      <c r="R1894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5777.78</v>
      </c>
      <c r="Q1895" t="s">
        <v>8325</v>
      </c>
      <c r="R1895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7">
        <f t="shared" si="117"/>
        <v>5725</v>
      </c>
      <c r="Q1896" t="s">
        <v>8325</v>
      </c>
      <c r="R1896" t="s">
        <v>8329</v>
      </c>
      <c r="S1896" s="12">
        <f t="shared" si="118"/>
        <v>40920.65489583333</v>
      </c>
      <c r="T1896" s="12">
        <f t="shared" si="11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7">
        <f t="shared" si="117"/>
        <v>19634.04</v>
      </c>
      <c r="Q1897" t="s">
        <v>8325</v>
      </c>
      <c r="R1897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7">
        <f t="shared" si="117"/>
        <v>4300</v>
      </c>
      <c r="Q1898" t="s">
        <v>8325</v>
      </c>
      <c r="R189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7">
        <f t="shared" si="117"/>
        <v>3555.19</v>
      </c>
      <c r="Q1899" t="s">
        <v>8325</v>
      </c>
      <c r="R1899" t="s">
        <v>8329</v>
      </c>
      <c r="S1899" s="12">
        <f t="shared" si="118"/>
        <v>41680.333402777775</v>
      </c>
      <c r="T1899" s="12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7">
        <f t="shared" si="117"/>
        <v>6880.95</v>
      </c>
      <c r="Q1900" t="s">
        <v>8325</v>
      </c>
      <c r="R1900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7">
        <f t="shared" si="117"/>
        <v>2857.14</v>
      </c>
      <c r="Q1901" t="s">
        <v>8325</v>
      </c>
      <c r="R1901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7">
        <f t="shared" si="117"/>
        <v>5063.17</v>
      </c>
      <c r="Q1902" t="s">
        <v>8325</v>
      </c>
      <c r="R1902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7">
        <f t="shared" si="117"/>
        <v>10680</v>
      </c>
      <c r="Q1903" t="s">
        <v>8319</v>
      </c>
      <c r="R1903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7">
        <f t="shared" si="117"/>
        <v>400</v>
      </c>
      <c r="Q1904" t="s">
        <v>8319</v>
      </c>
      <c r="R1904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7">
        <f t="shared" si="117"/>
        <v>3409.76</v>
      </c>
      <c r="Q1905" t="s">
        <v>8319</v>
      </c>
      <c r="R1905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7">
        <f t="shared" si="117"/>
        <v>2500</v>
      </c>
      <c r="Q1906" t="s">
        <v>8319</v>
      </c>
      <c r="R1906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7">
        <f t="shared" si="117"/>
        <v>1050</v>
      </c>
      <c r="Q1907" t="s">
        <v>8319</v>
      </c>
      <c r="R1907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7">
        <f t="shared" si="117"/>
        <v>21595.96</v>
      </c>
      <c r="Q1908" t="s">
        <v>8319</v>
      </c>
      <c r="R190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7">
        <f t="shared" si="117"/>
        <v>2125</v>
      </c>
      <c r="Q1909" t="s">
        <v>8319</v>
      </c>
      <c r="R1909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7">
        <f t="shared" si="117"/>
        <v>10825</v>
      </c>
      <c r="Q1910" t="s">
        <v>8319</v>
      </c>
      <c r="R1910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7">
        <f t="shared" si="117"/>
        <v>12997.37</v>
      </c>
      <c r="Q1911" t="s">
        <v>8319</v>
      </c>
      <c r="R1911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7">
        <f t="shared" si="117"/>
        <v>11749.47</v>
      </c>
      <c r="Q1912" t="s">
        <v>8319</v>
      </c>
      <c r="R1912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7">
        <f t="shared" si="117"/>
        <v>1000</v>
      </c>
      <c r="Q1913" t="s">
        <v>8319</v>
      </c>
      <c r="R1913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7">
        <f t="shared" si="117"/>
        <v>7059.52</v>
      </c>
      <c r="Q1914" t="s">
        <v>8319</v>
      </c>
      <c r="R1914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7">
        <f t="shared" si="117"/>
        <v>2450</v>
      </c>
      <c r="Q1915" t="s">
        <v>8319</v>
      </c>
      <c r="R1915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7">
        <f t="shared" si="117"/>
        <v>3000</v>
      </c>
      <c r="Q1916" t="s">
        <v>8319</v>
      </c>
      <c r="R1916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7">
        <f t="shared" si="117"/>
        <v>200</v>
      </c>
      <c r="Q1917" t="s">
        <v>8319</v>
      </c>
      <c r="R1917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7">
        <f t="shared" si="117"/>
        <v>1700</v>
      </c>
      <c r="Q1918" t="s">
        <v>8319</v>
      </c>
      <c r="R191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7">
        <f t="shared" si="117"/>
        <v>292892.86</v>
      </c>
      <c r="Q1919" t="s">
        <v>8319</v>
      </c>
      <c r="R1919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7">
        <f t="shared" si="117"/>
        <v>2888.89</v>
      </c>
      <c r="Q1920" t="s">
        <v>8319</v>
      </c>
      <c r="R1920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7">
        <f t="shared" si="117"/>
        <v>2962.5</v>
      </c>
      <c r="Q1921" t="s">
        <v>8319</v>
      </c>
      <c r="R1921" t="s">
        <v>8348</v>
      </c>
      <c r="S1921" s="12">
        <f t="shared" si="118"/>
        <v>42113.625567129631</v>
      </c>
      <c r="T1921" s="12">
        <f t="shared" si="11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 s="7">
        <f t="shared" si="117"/>
        <v>4098.1000000000004</v>
      </c>
      <c r="Q1922" t="s">
        <v>8319</v>
      </c>
      <c r="R1922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IF(D1923=0,0,ROUND(E1923/D1923*100,0))</f>
        <v>137</v>
      </c>
      <c r="P1923" s="7">
        <f t="shared" ref="P1923:P1986" si="121">IF(L1923=0,0,ROUND(E1923/L1923*100,2))</f>
        <v>5400</v>
      </c>
      <c r="Q1923" t="s">
        <v>8325</v>
      </c>
      <c r="R1923" t="s">
        <v>8329</v>
      </c>
      <c r="S1923" s="12">
        <f t="shared" ref="S1923:S1986" si="122">(J1923/86400)+25569+(-6/24)</f>
        <v>41073.971562500003</v>
      </c>
      <c r="T1923" s="12">
        <f t="shared" ref="T1923:T1986" si="123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7">
        <f t="shared" si="121"/>
        <v>3610.94</v>
      </c>
      <c r="Q1924" t="s">
        <v>8325</v>
      </c>
      <c r="R1924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7">
        <f t="shared" si="121"/>
        <v>2315.38</v>
      </c>
      <c r="Q1925" t="s">
        <v>8325</v>
      </c>
      <c r="R1925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7">
        <f t="shared" si="121"/>
        <v>10400</v>
      </c>
      <c r="Q1926" t="s">
        <v>8325</v>
      </c>
      <c r="R1926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7">
        <f t="shared" si="121"/>
        <v>3182.69</v>
      </c>
      <c r="Q1927" t="s">
        <v>8325</v>
      </c>
      <c r="R1927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7">
        <f t="shared" si="121"/>
        <v>2738.96</v>
      </c>
      <c r="Q1928" t="s">
        <v>8325</v>
      </c>
      <c r="R192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7">
        <f t="shared" si="121"/>
        <v>5636.36</v>
      </c>
      <c r="Q1929" t="s">
        <v>8325</v>
      </c>
      <c r="R1929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7">
        <f t="shared" si="121"/>
        <v>7735.29</v>
      </c>
      <c r="Q1930" t="s">
        <v>8325</v>
      </c>
      <c r="R1930" t="s">
        <v>8329</v>
      </c>
      <c r="S1930" s="12">
        <f t="shared" si="122"/>
        <v>41371.3980787037</v>
      </c>
      <c r="T1930" s="12">
        <f t="shared" si="123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7">
        <f t="shared" si="121"/>
        <v>4280</v>
      </c>
      <c r="Q1931" t="s">
        <v>8325</v>
      </c>
      <c r="R1931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4884.62</v>
      </c>
      <c r="Q1932" t="s">
        <v>8325</v>
      </c>
      <c r="R1932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7">
        <f t="shared" si="121"/>
        <v>4824.04</v>
      </c>
      <c r="Q1933" t="s">
        <v>8325</v>
      </c>
      <c r="R1933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7">
        <f t="shared" si="121"/>
        <v>7021.25</v>
      </c>
      <c r="Q1934" t="s">
        <v>8325</v>
      </c>
      <c r="R1934" t="s">
        <v>8329</v>
      </c>
      <c r="S1934" s="12">
        <f t="shared" si="122"/>
        <v>40911.559872685189</v>
      </c>
      <c r="T1934" s="12">
        <f t="shared" si="123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7">
        <f t="shared" si="121"/>
        <v>9405.4500000000007</v>
      </c>
      <c r="Q1935" t="s">
        <v>8325</v>
      </c>
      <c r="R1935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7">
        <f t="shared" si="121"/>
        <v>8027.27</v>
      </c>
      <c r="Q1936" t="s">
        <v>8325</v>
      </c>
      <c r="R1936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7">
        <f t="shared" si="121"/>
        <v>5420</v>
      </c>
      <c r="Q1937" t="s">
        <v>8325</v>
      </c>
      <c r="R1937" t="s">
        <v>8329</v>
      </c>
      <c r="S1937" s="12">
        <f t="shared" si="122"/>
        <v>41773.682534722218</v>
      </c>
      <c r="T1937" s="12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7">
        <f t="shared" si="121"/>
        <v>6026.9</v>
      </c>
      <c r="Q1938" t="s">
        <v>8325</v>
      </c>
      <c r="R193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7">
        <f t="shared" si="121"/>
        <v>3874.03</v>
      </c>
      <c r="Q1939" t="s">
        <v>8325</v>
      </c>
      <c r="R1939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7">
        <f t="shared" si="121"/>
        <v>15254.39</v>
      </c>
      <c r="Q1940" t="s">
        <v>8325</v>
      </c>
      <c r="R1940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7">
        <f t="shared" si="121"/>
        <v>11531.25</v>
      </c>
      <c r="Q1941" t="s">
        <v>8325</v>
      </c>
      <c r="R1941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7">
        <f t="shared" si="121"/>
        <v>3583.87</v>
      </c>
      <c r="Q1942" t="s">
        <v>8325</v>
      </c>
      <c r="R1942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7">
        <f t="shared" si="121"/>
        <v>6457.01</v>
      </c>
      <c r="Q1943" t="s">
        <v>8319</v>
      </c>
      <c r="R1943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7">
        <f t="shared" si="121"/>
        <v>8743.6</v>
      </c>
      <c r="Q1944" t="s">
        <v>8319</v>
      </c>
      <c r="R1944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7">
        <f t="shared" si="121"/>
        <v>6881.56</v>
      </c>
      <c r="Q1945" t="s">
        <v>8319</v>
      </c>
      <c r="R1945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7">
        <f t="shared" si="121"/>
        <v>17620.02</v>
      </c>
      <c r="Q1946" t="s">
        <v>8319</v>
      </c>
      <c r="R1946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7">
        <f t="shared" si="121"/>
        <v>51179.12</v>
      </c>
      <c r="Q1947" t="s">
        <v>8319</v>
      </c>
      <c r="R1947" t="s">
        <v>8349</v>
      </c>
      <c r="S1947" s="12">
        <f t="shared" si="122"/>
        <v>42157.001828703702</v>
      </c>
      <c r="T1947" s="12">
        <f t="shared" si="123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7">
        <f t="shared" si="121"/>
        <v>16044.29</v>
      </c>
      <c r="Q1948" t="s">
        <v>8319</v>
      </c>
      <c r="R1948" t="s">
        <v>8349</v>
      </c>
      <c r="S1948" s="12">
        <f t="shared" si="122"/>
        <v>41688.900011574078</v>
      </c>
      <c r="T1948" s="12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7">
        <f t="shared" si="121"/>
        <v>3500.3</v>
      </c>
      <c r="Q1949" t="s">
        <v>8319</v>
      </c>
      <c r="R1949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7">
        <f t="shared" si="121"/>
        <v>18850.669999999998</v>
      </c>
      <c r="Q1950" t="s">
        <v>8319</v>
      </c>
      <c r="R1950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7">
        <f t="shared" si="121"/>
        <v>5620.5</v>
      </c>
      <c r="Q1951" t="s">
        <v>8319</v>
      </c>
      <c r="R1951" t="s">
        <v>8349</v>
      </c>
      <c r="S1951" s="12">
        <f t="shared" si="122"/>
        <v>41800.173043981486</v>
      </c>
      <c r="T1951" s="12">
        <f t="shared" si="123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7">
        <f t="shared" si="121"/>
        <v>5130.54</v>
      </c>
      <c r="Q1952" t="s">
        <v>8319</v>
      </c>
      <c r="R1952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7">
        <f t="shared" si="121"/>
        <v>12736.45</v>
      </c>
      <c r="Q1953" t="s">
        <v>8319</v>
      </c>
      <c r="R1953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7">
        <f t="shared" si="121"/>
        <v>10185.530000000001</v>
      </c>
      <c r="Q1954" t="s">
        <v>8319</v>
      </c>
      <c r="R1954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7">
        <f t="shared" si="121"/>
        <v>23055.78</v>
      </c>
      <c r="Q1955" t="s">
        <v>8319</v>
      </c>
      <c r="R1955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7">
        <f t="shared" si="121"/>
        <v>84210.6</v>
      </c>
      <c r="Q1956" t="s">
        <v>8319</v>
      </c>
      <c r="R1956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7">
        <f t="shared" si="121"/>
        <v>57727.59</v>
      </c>
      <c r="Q1957" t="s">
        <v>8319</v>
      </c>
      <c r="R1957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7">
        <f t="shared" si="121"/>
        <v>48334.25</v>
      </c>
      <c r="Q1958" t="s">
        <v>8319</v>
      </c>
      <c r="R195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7">
        <f t="shared" si="121"/>
        <v>7613.85</v>
      </c>
      <c r="Q1959" t="s">
        <v>8319</v>
      </c>
      <c r="R1959" t="s">
        <v>8349</v>
      </c>
      <c r="S1959" s="12">
        <f t="shared" si="122"/>
        <v>41178.848530092597</v>
      </c>
      <c r="T1959" s="12">
        <f t="shared" si="123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7">
        <f t="shared" si="121"/>
        <v>7410.77</v>
      </c>
      <c r="Q1960" t="s">
        <v>8319</v>
      </c>
      <c r="R1960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7">
        <f t="shared" si="121"/>
        <v>3696.57</v>
      </c>
      <c r="Q1961" t="s">
        <v>8319</v>
      </c>
      <c r="R1961" t="s">
        <v>8349</v>
      </c>
      <c r="S1961" s="12">
        <f t="shared" si="122"/>
        <v>41871.595601851848</v>
      </c>
      <c r="T1961" s="12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7">
        <f t="shared" si="121"/>
        <v>250096.97</v>
      </c>
      <c r="Q1962" t="s">
        <v>8319</v>
      </c>
      <c r="R1962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7">
        <f t="shared" si="121"/>
        <v>6769.02</v>
      </c>
      <c r="Q1963" t="s">
        <v>8319</v>
      </c>
      <c r="R1963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7">
        <f t="shared" si="121"/>
        <v>6304.74</v>
      </c>
      <c r="Q1964" t="s">
        <v>8319</v>
      </c>
      <c r="R1964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7">
        <f t="shared" si="121"/>
        <v>11760</v>
      </c>
      <c r="Q1965" t="s">
        <v>8319</v>
      </c>
      <c r="R1965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7">
        <f t="shared" si="121"/>
        <v>18075.189999999999</v>
      </c>
      <c r="Q1966" t="s">
        <v>8319</v>
      </c>
      <c r="R1966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7">
        <f t="shared" si="121"/>
        <v>12732.04</v>
      </c>
      <c r="Q1967" t="s">
        <v>8319</v>
      </c>
      <c r="R1967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7">
        <f t="shared" si="121"/>
        <v>13664.45</v>
      </c>
      <c r="Q1968" t="s">
        <v>8319</v>
      </c>
      <c r="R196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7">
        <f t="shared" si="121"/>
        <v>18278.02</v>
      </c>
      <c r="Q1969" t="s">
        <v>8319</v>
      </c>
      <c r="R1969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7">
        <f t="shared" si="121"/>
        <v>27937.84</v>
      </c>
      <c r="Q1970" t="s">
        <v>8319</v>
      </c>
      <c r="R1970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7">
        <f t="shared" si="121"/>
        <v>6137.57</v>
      </c>
      <c r="Q1971" t="s">
        <v>8319</v>
      </c>
      <c r="R1971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7">
        <f t="shared" si="121"/>
        <v>8072.75</v>
      </c>
      <c r="Q1972" t="s">
        <v>8319</v>
      </c>
      <c r="R1972" t="s">
        <v>8349</v>
      </c>
      <c r="S1972" s="12">
        <f t="shared" si="122"/>
        <v>41323.943298611113</v>
      </c>
      <c r="T1972" s="12">
        <f t="shared" si="123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7">
        <f t="shared" si="121"/>
        <v>27235.59</v>
      </c>
      <c r="Q1973" t="s">
        <v>8319</v>
      </c>
      <c r="R1973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7">
        <f t="shared" si="121"/>
        <v>7084.87</v>
      </c>
      <c r="Q1974" t="s">
        <v>8319</v>
      </c>
      <c r="R1974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7">
        <f t="shared" si="121"/>
        <v>24794</v>
      </c>
      <c r="Q1975" t="s">
        <v>8319</v>
      </c>
      <c r="R1975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7">
        <f t="shared" si="121"/>
        <v>18681.39</v>
      </c>
      <c r="Q1976" t="s">
        <v>8319</v>
      </c>
      <c r="R1976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7">
        <f t="shared" si="121"/>
        <v>13198.95</v>
      </c>
      <c r="Q1977" t="s">
        <v>8319</v>
      </c>
      <c r="R1977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7">
        <f t="shared" si="121"/>
        <v>2931.08</v>
      </c>
      <c r="Q1978" t="s">
        <v>8319</v>
      </c>
      <c r="R197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7">
        <f t="shared" si="121"/>
        <v>24502.44</v>
      </c>
      <c r="Q1979" t="s">
        <v>8319</v>
      </c>
      <c r="R1979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7">
        <f t="shared" si="121"/>
        <v>132325.4</v>
      </c>
      <c r="Q1980" t="s">
        <v>8319</v>
      </c>
      <c r="R1980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7">
        <f t="shared" si="121"/>
        <v>28265.97</v>
      </c>
      <c r="Q1981" t="s">
        <v>8319</v>
      </c>
      <c r="R1981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7">
        <f t="shared" si="121"/>
        <v>9121.44</v>
      </c>
      <c r="Q1982" t="s">
        <v>8319</v>
      </c>
      <c r="R1982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7">
        <f t="shared" si="121"/>
        <v>3175</v>
      </c>
      <c r="Q1983" t="s">
        <v>8338</v>
      </c>
      <c r="R1983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7">
        <f t="shared" si="121"/>
        <v>8868.75</v>
      </c>
      <c r="Q1985" t="s">
        <v>8338</v>
      </c>
      <c r="R1985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 s="7">
        <f t="shared" si="121"/>
        <v>45314.29</v>
      </c>
      <c r="Q1986" t="s">
        <v>8338</v>
      </c>
      <c r="R1986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IF(D1987=0,0,ROUND(E1987/D1987*100,0))</f>
        <v>3</v>
      </c>
      <c r="P1987" s="7">
        <f t="shared" ref="P1987:P2050" si="125">IF(L1987=0,0,ROUND(E1987/L1987*100,2))</f>
        <v>1275</v>
      </c>
      <c r="Q1987" t="s">
        <v>8338</v>
      </c>
      <c r="R1987" t="s">
        <v>8350</v>
      </c>
      <c r="S1987" s="12">
        <f t="shared" ref="S1987:S2050" si="126">(J1987/86400)+25569+(-6/24)</f>
        <v>42555.448738425926</v>
      </c>
      <c r="T1987" s="12">
        <f t="shared" ref="T1987:T2050" si="127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7">
        <f t="shared" si="125"/>
        <v>100</v>
      </c>
      <c r="Q1988" t="s">
        <v>8338</v>
      </c>
      <c r="R1988" t="s">
        <v>8350</v>
      </c>
      <c r="S1988" s="12">
        <f t="shared" si="126"/>
        <v>42413.183831018519</v>
      </c>
      <c r="T1988" s="12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7">
        <f t="shared" si="125"/>
        <v>8342.86</v>
      </c>
      <c r="Q1989" t="s">
        <v>8338</v>
      </c>
      <c r="R1989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7">
        <f t="shared" si="125"/>
        <v>2500</v>
      </c>
      <c r="Q1990" t="s">
        <v>8338</v>
      </c>
      <c r="R1990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5000</v>
      </c>
      <c r="Q1991" t="s">
        <v>8338</v>
      </c>
      <c r="R1991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7">
        <f t="shared" si="125"/>
        <v>10180</v>
      </c>
      <c r="Q1992" t="s">
        <v>8338</v>
      </c>
      <c r="R1992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7">
        <f t="shared" si="125"/>
        <v>4666.67</v>
      </c>
      <c r="Q1993" t="s">
        <v>8338</v>
      </c>
      <c r="R1993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7">
        <f t="shared" si="125"/>
        <v>100</v>
      </c>
      <c r="Q1994" t="s">
        <v>8338</v>
      </c>
      <c r="R1994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42329.338391203702</v>
      </c>
      <c r="T1995" s="12">
        <f t="shared" si="127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7">
        <f t="shared" si="125"/>
        <v>2600</v>
      </c>
      <c r="Q1997" t="s">
        <v>8338</v>
      </c>
      <c r="R1997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7">
        <f t="shared" si="125"/>
        <v>21833.33</v>
      </c>
      <c r="Q2000" t="s">
        <v>8338</v>
      </c>
      <c r="R2000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7">
        <f t="shared" si="125"/>
        <v>3371.43</v>
      </c>
      <c r="Q2001" t="s">
        <v>8338</v>
      </c>
      <c r="R2001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7">
        <f t="shared" si="125"/>
        <v>2500</v>
      </c>
      <c r="Q2002" t="s">
        <v>8338</v>
      </c>
      <c r="R2002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7">
        <f t="shared" si="125"/>
        <v>12838.79</v>
      </c>
      <c r="Q2003" t="s">
        <v>8319</v>
      </c>
      <c r="R2003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7">
        <f t="shared" si="125"/>
        <v>7883.43</v>
      </c>
      <c r="Q2004" t="s">
        <v>8319</v>
      </c>
      <c r="R2004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9176.4699999999993</v>
      </c>
      <c r="Q2005" t="s">
        <v>8319</v>
      </c>
      <c r="R2005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7">
        <f t="shared" si="125"/>
        <v>33110.239999999998</v>
      </c>
      <c r="Q2006" t="s">
        <v>8319</v>
      </c>
      <c r="R2006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7">
        <f t="shared" si="125"/>
        <v>19426.189999999999</v>
      </c>
      <c r="Q2007" t="s">
        <v>8319</v>
      </c>
      <c r="R2007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7">
        <f t="shared" si="125"/>
        <v>40897.69</v>
      </c>
      <c r="Q2008" t="s">
        <v>8319</v>
      </c>
      <c r="R200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7">
        <f t="shared" si="125"/>
        <v>8445.93</v>
      </c>
      <c r="Q2009" t="s">
        <v>8319</v>
      </c>
      <c r="R2009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7">
        <f t="shared" si="125"/>
        <v>4485.37</v>
      </c>
      <c r="Q2010" t="s">
        <v>8319</v>
      </c>
      <c r="R2010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7">
        <f t="shared" si="125"/>
        <v>38336.43</v>
      </c>
      <c r="Q2011" t="s">
        <v>8319</v>
      </c>
      <c r="R2011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7">
        <f t="shared" si="125"/>
        <v>5527.69</v>
      </c>
      <c r="Q2012" t="s">
        <v>8319</v>
      </c>
      <c r="R2012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7">
        <f t="shared" si="125"/>
        <v>42202.06</v>
      </c>
      <c r="Q2013" t="s">
        <v>8319</v>
      </c>
      <c r="R2013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7">
        <f t="shared" si="125"/>
        <v>6418.03</v>
      </c>
      <c r="Q2014" t="s">
        <v>8319</v>
      </c>
      <c r="R2014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7">
        <f t="shared" si="125"/>
        <v>17357.78</v>
      </c>
      <c r="Q2015" t="s">
        <v>8319</v>
      </c>
      <c r="R2015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7">
        <f t="shared" si="125"/>
        <v>8860.17</v>
      </c>
      <c r="Q2016" t="s">
        <v>8319</v>
      </c>
      <c r="R2016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7">
        <f t="shared" si="125"/>
        <v>5022.2299999999996</v>
      </c>
      <c r="Q2017" t="s">
        <v>8319</v>
      </c>
      <c r="R2017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7">
        <f t="shared" si="125"/>
        <v>19238.88</v>
      </c>
      <c r="Q2018" t="s">
        <v>8319</v>
      </c>
      <c r="R2018" t="s">
        <v>8349</v>
      </c>
      <c r="S2018" s="12">
        <f t="shared" si="126"/>
        <v>41312.630775462967</v>
      </c>
      <c r="T2018" s="12">
        <f t="shared" si="127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7">
        <f t="shared" si="125"/>
        <v>7341.69</v>
      </c>
      <c r="Q2019" t="s">
        <v>8319</v>
      </c>
      <c r="R2019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7">
        <f t="shared" si="125"/>
        <v>14768.5</v>
      </c>
      <c r="Q2020" t="s">
        <v>8319</v>
      </c>
      <c r="R2020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7">
        <f t="shared" si="125"/>
        <v>10896.85</v>
      </c>
      <c r="Q2021" t="s">
        <v>8319</v>
      </c>
      <c r="R2021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7">
        <f t="shared" si="125"/>
        <v>2364.75</v>
      </c>
      <c r="Q2022" t="s">
        <v>8319</v>
      </c>
      <c r="R2022" t="s">
        <v>8349</v>
      </c>
      <c r="S2022" s="12">
        <f t="shared" si="126"/>
        <v>41736.847500000003</v>
      </c>
      <c r="T2022" s="12">
        <f t="shared" si="127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7">
        <f t="shared" si="125"/>
        <v>14794.74</v>
      </c>
      <c r="Q2023" t="s">
        <v>8319</v>
      </c>
      <c r="R2023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7">
        <f t="shared" si="125"/>
        <v>38503.69</v>
      </c>
      <c r="Q2024" t="s">
        <v>8319</v>
      </c>
      <c r="R2024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7">
        <f t="shared" si="125"/>
        <v>45739.09</v>
      </c>
      <c r="Q2025" t="s">
        <v>8319</v>
      </c>
      <c r="R2025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7">
        <f t="shared" si="125"/>
        <v>22299.05</v>
      </c>
      <c r="Q2026" t="s">
        <v>8319</v>
      </c>
      <c r="R2026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7">
        <f t="shared" si="125"/>
        <v>22074.07</v>
      </c>
      <c r="Q2027" t="s">
        <v>8319</v>
      </c>
      <c r="R2027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7">
        <f t="shared" si="125"/>
        <v>7350.39</v>
      </c>
      <c r="Q2028" t="s">
        <v>8319</v>
      </c>
      <c r="R202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7">
        <f t="shared" si="125"/>
        <v>22309.65</v>
      </c>
      <c r="Q2029" t="s">
        <v>8319</v>
      </c>
      <c r="R2029" t="s">
        <v>8349</v>
      </c>
      <c r="S2029" s="12">
        <f t="shared" si="126"/>
        <v>42048.563877314809</v>
      </c>
      <c r="T2029" s="12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7">
        <f t="shared" si="125"/>
        <v>4791.1400000000003</v>
      </c>
      <c r="Q2030" t="s">
        <v>8319</v>
      </c>
      <c r="R2030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7">
        <f t="shared" si="125"/>
        <v>9606.3799999999992</v>
      </c>
      <c r="Q2031" t="s">
        <v>8319</v>
      </c>
      <c r="R2031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7">
        <f t="shared" si="125"/>
        <v>11861.44</v>
      </c>
      <c r="Q2032" t="s">
        <v>8319</v>
      </c>
      <c r="R2032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7">
        <f t="shared" si="125"/>
        <v>11845.47</v>
      </c>
      <c r="Q2033" t="s">
        <v>8319</v>
      </c>
      <c r="R2033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7">
        <f t="shared" si="125"/>
        <v>14321.47</v>
      </c>
      <c r="Q2034" t="s">
        <v>8319</v>
      </c>
      <c r="R2034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7">
        <f t="shared" si="125"/>
        <v>28271.52</v>
      </c>
      <c r="Q2035" t="s">
        <v>8319</v>
      </c>
      <c r="R2035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7">
        <f t="shared" si="125"/>
        <v>59393.62</v>
      </c>
      <c r="Q2036" t="s">
        <v>8319</v>
      </c>
      <c r="R2036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7">
        <f t="shared" si="125"/>
        <v>26215.7</v>
      </c>
      <c r="Q2037" t="s">
        <v>8319</v>
      </c>
      <c r="R2037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7">
        <f t="shared" si="125"/>
        <v>4658.08</v>
      </c>
      <c r="Q2038" t="s">
        <v>8319</v>
      </c>
      <c r="R2038" t="s">
        <v>8349</v>
      </c>
      <c r="S2038" s="12">
        <f t="shared" si="126"/>
        <v>41738.614803240736</v>
      </c>
      <c r="T2038" s="12">
        <f t="shared" si="127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7">
        <f t="shared" si="125"/>
        <v>7004.11</v>
      </c>
      <c r="Q2039" t="s">
        <v>8319</v>
      </c>
      <c r="R2039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7">
        <f t="shared" si="125"/>
        <v>16490.689999999999</v>
      </c>
      <c r="Q2040" t="s">
        <v>8319</v>
      </c>
      <c r="R2040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7">
        <f t="shared" si="125"/>
        <v>44926.39</v>
      </c>
      <c r="Q2041" t="s">
        <v>8319</v>
      </c>
      <c r="R2041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7">
        <f t="shared" si="125"/>
        <v>2747.28</v>
      </c>
      <c r="Q2042" t="s">
        <v>8319</v>
      </c>
      <c r="R2042" t="s">
        <v>8349</v>
      </c>
      <c r="S2042" s="12">
        <f t="shared" si="126"/>
        <v>41578.677118055552</v>
      </c>
      <c r="T2042" s="12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7">
        <f t="shared" si="125"/>
        <v>14397.5</v>
      </c>
      <c r="Q2043" t="s">
        <v>8319</v>
      </c>
      <c r="R2043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7">
        <f t="shared" si="125"/>
        <v>8823.57</v>
      </c>
      <c r="Q2044" t="s">
        <v>8319</v>
      </c>
      <c r="R2044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7">
        <f t="shared" si="125"/>
        <v>3632.64</v>
      </c>
      <c r="Q2045" t="s">
        <v>8319</v>
      </c>
      <c r="R2045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7">
        <f t="shared" si="125"/>
        <v>9017.7800000000007</v>
      </c>
      <c r="Q2046" t="s">
        <v>8319</v>
      </c>
      <c r="R2046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7">
        <f t="shared" si="125"/>
        <v>15262.36</v>
      </c>
      <c r="Q2047" t="s">
        <v>8319</v>
      </c>
      <c r="R2047" t="s">
        <v>8349</v>
      </c>
      <c r="S2047" s="12">
        <f t="shared" si="126"/>
        <v>41068.838506944448</v>
      </c>
      <c r="T2047" s="12">
        <f t="shared" si="127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7">
        <f t="shared" si="125"/>
        <v>5580.65</v>
      </c>
      <c r="Q2048" t="s">
        <v>8319</v>
      </c>
      <c r="R204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7">
        <f t="shared" si="125"/>
        <v>22785.33</v>
      </c>
      <c r="Q2049" t="s">
        <v>8319</v>
      </c>
      <c r="R2049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 s="7">
        <f t="shared" si="125"/>
        <v>9182.99</v>
      </c>
      <c r="Q2050" t="s">
        <v>8319</v>
      </c>
      <c r="R2050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IF(D2051=0,0,ROUND(E2051/D2051*100,0))</f>
        <v>120</v>
      </c>
      <c r="P2051" s="7">
        <f t="shared" ref="P2051:P2114" si="129">IF(L2051=0,0,ROUND(E2051/L2051*100,2))</f>
        <v>8099.1</v>
      </c>
      <c r="Q2051" t="s">
        <v>8319</v>
      </c>
      <c r="R2051" t="s">
        <v>8349</v>
      </c>
      <c r="S2051" s="12">
        <f t="shared" ref="S2051:S2114" si="130">(J2051/86400)+25569+(-6/24)</f>
        <v>41575.277349537035</v>
      </c>
      <c r="T2051" s="12">
        <f t="shared" ref="T2051:T2114" si="131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7">
        <f t="shared" si="129"/>
        <v>27839.41</v>
      </c>
      <c r="Q2052" t="s">
        <v>8319</v>
      </c>
      <c r="R2052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7">
        <f t="shared" si="129"/>
        <v>4309.5</v>
      </c>
      <c r="Q2053" t="s">
        <v>8319</v>
      </c>
      <c r="R2053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7">
        <f t="shared" si="129"/>
        <v>32629.21</v>
      </c>
      <c r="Q2054" t="s">
        <v>8319</v>
      </c>
      <c r="R2054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7">
        <f t="shared" si="129"/>
        <v>4174.38</v>
      </c>
      <c r="Q2055" t="s">
        <v>8319</v>
      </c>
      <c r="R2055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7">
        <f t="shared" si="129"/>
        <v>6402.09</v>
      </c>
      <c r="Q2056" t="s">
        <v>8319</v>
      </c>
      <c r="R2056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7">
        <f t="shared" si="129"/>
        <v>9945.5400000000009</v>
      </c>
      <c r="Q2057" t="s">
        <v>8319</v>
      </c>
      <c r="R2057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7">
        <f t="shared" si="129"/>
        <v>13849.46</v>
      </c>
      <c r="Q2058" t="s">
        <v>8319</v>
      </c>
      <c r="R205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7">
        <f t="shared" si="129"/>
        <v>4554.78</v>
      </c>
      <c r="Q2059" t="s">
        <v>8319</v>
      </c>
      <c r="R2059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7">
        <f t="shared" si="129"/>
        <v>1050.73</v>
      </c>
      <c r="Q2060" t="s">
        <v>8319</v>
      </c>
      <c r="R2060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7">
        <f t="shared" si="129"/>
        <v>11476.53</v>
      </c>
      <c r="Q2061" t="s">
        <v>8319</v>
      </c>
      <c r="R2061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7">
        <f t="shared" si="129"/>
        <v>3599.71</v>
      </c>
      <c r="Q2062" t="s">
        <v>8319</v>
      </c>
      <c r="R2062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7">
        <f t="shared" si="129"/>
        <v>15417.14</v>
      </c>
      <c r="Q2063" t="s">
        <v>8319</v>
      </c>
      <c r="R2063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7">
        <f t="shared" si="129"/>
        <v>56638.92</v>
      </c>
      <c r="Q2064" t="s">
        <v>8319</v>
      </c>
      <c r="R2064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7">
        <f t="shared" si="129"/>
        <v>12085.71</v>
      </c>
      <c r="Q2065" t="s">
        <v>8319</v>
      </c>
      <c r="R2065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7">
        <f t="shared" si="129"/>
        <v>8616.3799999999992</v>
      </c>
      <c r="Q2066" t="s">
        <v>8319</v>
      </c>
      <c r="R2066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7">
        <f t="shared" si="129"/>
        <v>5121.21</v>
      </c>
      <c r="Q2067" t="s">
        <v>8319</v>
      </c>
      <c r="R2067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7">
        <f t="shared" si="129"/>
        <v>6726.15</v>
      </c>
      <c r="Q2068" t="s">
        <v>8319</v>
      </c>
      <c r="R206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7">
        <f t="shared" si="129"/>
        <v>6280</v>
      </c>
      <c r="Q2069" t="s">
        <v>8319</v>
      </c>
      <c r="R2069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7">
        <f t="shared" si="129"/>
        <v>34613.120000000003</v>
      </c>
      <c r="Q2070" t="s">
        <v>8319</v>
      </c>
      <c r="R2070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7">
        <f t="shared" si="129"/>
        <v>24411.91</v>
      </c>
      <c r="Q2071" t="s">
        <v>8319</v>
      </c>
      <c r="R2071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7">
        <f t="shared" si="129"/>
        <v>25925.42</v>
      </c>
      <c r="Q2072" t="s">
        <v>8319</v>
      </c>
      <c r="R2072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7">
        <f t="shared" si="129"/>
        <v>20196.400000000001</v>
      </c>
      <c r="Q2073" t="s">
        <v>8319</v>
      </c>
      <c r="R2073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7">
        <f t="shared" si="129"/>
        <v>22620.86</v>
      </c>
      <c r="Q2074" t="s">
        <v>8319</v>
      </c>
      <c r="R2074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7">
        <f t="shared" si="129"/>
        <v>32469</v>
      </c>
      <c r="Q2075" t="s">
        <v>8319</v>
      </c>
      <c r="R2075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7">
        <f t="shared" si="129"/>
        <v>20500</v>
      </c>
      <c r="Q2076" t="s">
        <v>8319</v>
      </c>
      <c r="R2076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7">
        <f t="shared" si="129"/>
        <v>2046.59</v>
      </c>
      <c r="Q2077" t="s">
        <v>8319</v>
      </c>
      <c r="R2077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7">
        <f t="shared" si="129"/>
        <v>11635.3</v>
      </c>
      <c r="Q2078" t="s">
        <v>8319</v>
      </c>
      <c r="R207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7">
        <f t="shared" si="129"/>
        <v>30720.21</v>
      </c>
      <c r="Q2079" t="s">
        <v>8319</v>
      </c>
      <c r="R2079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7">
        <f t="shared" si="129"/>
        <v>54668.75</v>
      </c>
      <c r="Q2080" t="s">
        <v>8319</v>
      </c>
      <c r="R2080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7">
        <f t="shared" si="129"/>
        <v>4747.45</v>
      </c>
      <c r="Q2081" t="s">
        <v>8319</v>
      </c>
      <c r="R2081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7">
        <f t="shared" si="129"/>
        <v>10156</v>
      </c>
      <c r="Q2082" t="s">
        <v>8319</v>
      </c>
      <c r="R2082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7">
        <f t="shared" si="129"/>
        <v>7290.91</v>
      </c>
      <c r="Q2083" t="s">
        <v>8325</v>
      </c>
      <c r="R2083" t="s">
        <v>8329</v>
      </c>
      <c r="S2083" s="12">
        <f t="shared" si="130"/>
        <v>41003.90688657407</v>
      </c>
      <c r="T2083" s="12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7">
        <f t="shared" si="129"/>
        <v>4371.05</v>
      </c>
      <c r="Q2084" t="s">
        <v>8325</v>
      </c>
      <c r="R2084" t="s">
        <v>8329</v>
      </c>
      <c r="S2084" s="12">
        <f t="shared" si="130"/>
        <v>40810.870324074072</v>
      </c>
      <c r="T2084" s="12">
        <f t="shared" si="131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7">
        <f t="shared" si="129"/>
        <v>3400</v>
      </c>
      <c r="Q2085" t="s">
        <v>8325</v>
      </c>
      <c r="R2085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7">
        <f t="shared" si="129"/>
        <v>7065.22</v>
      </c>
      <c r="Q2086" t="s">
        <v>8325</v>
      </c>
      <c r="R2086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7">
        <f t="shared" si="129"/>
        <v>8930.1200000000008</v>
      </c>
      <c r="Q2087" t="s">
        <v>8325</v>
      </c>
      <c r="R2087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7">
        <f t="shared" si="129"/>
        <v>11508.57</v>
      </c>
      <c r="Q2088" t="s">
        <v>8325</v>
      </c>
      <c r="R208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7">
        <f t="shared" si="129"/>
        <v>6212</v>
      </c>
      <c r="Q2089" t="s">
        <v>8325</v>
      </c>
      <c r="R2089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7">
        <f t="shared" si="129"/>
        <v>4620.43</v>
      </c>
      <c r="Q2090" t="s">
        <v>8325</v>
      </c>
      <c r="R2090" t="s">
        <v>8329</v>
      </c>
      <c r="S2090" s="12">
        <f t="shared" si="130"/>
        <v>40395.464722222227</v>
      </c>
      <c r="T2090" s="12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7">
        <f t="shared" si="129"/>
        <v>4854.8500000000004</v>
      </c>
      <c r="Q2091" t="s">
        <v>8325</v>
      </c>
      <c r="R2091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7">
        <f t="shared" si="129"/>
        <v>5752.02</v>
      </c>
      <c r="Q2092" t="s">
        <v>8325</v>
      </c>
      <c r="R2092" t="s">
        <v>8329</v>
      </c>
      <c r="S2092" s="12">
        <f t="shared" si="130"/>
        <v>41299.131423611107</v>
      </c>
      <c r="T2092" s="12">
        <f t="shared" si="131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7">
        <f t="shared" si="129"/>
        <v>8814.7199999999993</v>
      </c>
      <c r="Q2093" t="s">
        <v>8325</v>
      </c>
      <c r="R2093" t="s">
        <v>8329</v>
      </c>
      <c r="S2093" s="12">
        <f t="shared" si="130"/>
        <v>40555.072662037041</v>
      </c>
      <c r="T2093" s="12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7">
        <f t="shared" si="129"/>
        <v>11049.09</v>
      </c>
      <c r="Q2094" t="s">
        <v>8325</v>
      </c>
      <c r="R2094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7">
        <f t="shared" si="129"/>
        <v>6682.61</v>
      </c>
      <c r="Q2095" t="s">
        <v>8325</v>
      </c>
      <c r="R2095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7">
        <f t="shared" si="129"/>
        <v>5859.72</v>
      </c>
      <c r="Q2096" t="s">
        <v>8325</v>
      </c>
      <c r="R2096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11363.64</v>
      </c>
      <c r="Q2097" t="s">
        <v>8325</v>
      </c>
      <c r="R2097" t="s">
        <v>8329</v>
      </c>
      <c r="S2097" s="12">
        <f t="shared" si="130"/>
        <v>40758.483483796299</v>
      </c>
      <c r="T2097" s="12">
        <f t="shared" si="131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7">
        <f t="shared" si="129"/>
        <v>4357.1400000000003</v>
      </c>
      <c r="Q2098" t="s">
        <v>8325</v>
      </c>
      <c r="R209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7894.74</v>
      </c>
      <c r="Q2099" t="s">
        <v>8325</v>
      </c>
      <c r="R2099" t="s">
        <v>8329</v>
      </c>
      <c r="S2099" s="12">
        <f t="shared" si="130"/>
        <v>40818.334895833337</v>
      </c>
      <c r="T2099" s="12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7">
        <f t="shared" si="129"/>
        <v>18812.5</v>
      </c>
      <c r="Q2100" t="s">
        <v>8325</v>
      </c>
      <c r="R2100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7">
        <f t="shared" si="129"/>
        <v>6303.17</v>
      </c>
      <c r="Q2101" t="s">
        <v>8325</v>
      </c>
      <c r="R2101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7">
        <f t="shared" si="129"/>
        <v>3037.04</v>
      </c>
      <c r="Q2102" t="s">
        <v>8325</v>
      </c>
      <c r="R2102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7">
        <f t="shared" si="129"/>
        <v>5147.7299999999996</v>
      </c>
      <c r="Q2103" t="s">
        <v>8325</v>
      </c>
      <c r="R2103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3578.95</v>
      </c>
      <c r="Q2104" t="s">
        <v>8325</v>
      </c>
      <c r="R2104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7">
        <f t="shared" si="129"/>
        <v>9881.74</v>
      </c>
      <c r="Q2105" t="s">
        <v>8325</v>
      </c>
      <c r="R2105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7">
        <f t="shared" si="129"/>
        <v>2800</v>
      </c>
      <c r="Q2106" t="s">
        <v>8325</v>
      </c>
      <c r="R2106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5131.3100000000004</v>
      </c>
      <c r="Q2107" t="s">
        <v>8325</v>
      </c>
      <c r="R2107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7">
        <f t="shared" si="129"/>
        <v>5352.27</v>
      </c>
      <c r="Q2108" t="s">
        <v>8325</v>
      </c>
      <c r="R210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7">
        <f t="shared" si="129"/>
        <v>3714.93</v>
      </c>
      <c r="Q2109" t="s">
        <v>8325</v>
      </c>
      <c r="R2109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7">
        <f t="shared" si="129"/>
        <v>8989.5300000000007</v>
      </c>
      <c r="Q2110" t="s">
        <v>8325</v>
      </c>
      <c r="R2110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7">
        <f t="shared" si="129"/>
        <v>10652.5</v>
      </c>
      <c r="Q2111" t="s">
        <v>8325</v>
      </c>
      <c r="R2111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7">
        <f t="shared" si="129"/>
        <v>5281.58</v>
      </c>
      <c r="Q2112" t="s">
        <v>8325</v>
      </c>
      <c r="R2112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7">
        <f t="shared" si="129"/>
        <v>5461.54</v>
      </c>
      <c r="Q2113" t="s">
        <v>8325</v>
      </c>
      <c r="R2113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2727.27</v>
      </c>
      <c r="Q2114" t="s">
        <v>8325</v>
      </c>
      <c r="R2114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IF(D2115=0,0,ROUND(E2115/D2115*100,0))</f>
        <v>105</v>
      </c>
      <c r="P2115" s="7">
        <f t="shared" ref="P2115:P2178" si="133">IF(L2115=0,0,ROUND(E2115/L2115*100,2))</f>
        <v>6859.81</v>
      </c>
      <c r="Q2115" t="s">
        <v>8325</v>
      </c>
      <c r="R2115" t="s">
        <v>8329</v>
      </c>
      <c r="S2115" s="12">
        <f t="shared" ref="S2115:S2178" si="134">(J2115/86400)+25569+(-6/24)</f>
        <v>41870.61546296296</v>
      </c>
      <c r="T2115" s="12">
        <f t="shared" ref="T2115:T2178" si="135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7">
        <f t="shared" si="133"/>
        <v>3561.22</v>
      </c>
      <c r="Q2116" t="s">
        <v>8325</v>
      </c>
      <c r="R2116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7">
        <f t="shared" si="133"/>
        <v>9402.7800000000007</v>
      </c>
      <c r="Q2117" t="s">
        <v>8325</v>
      </c>
      <c r="R2117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7">
        <f t="shared" si="133"/>
        <v>52645.65</v>
      </c>
      <c r="Q2118" t="s">
        <v>8325</v>
      </c>
      <c r="R211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7">
        <f t="shared" si="133"/>
        <v>5065.71</v>
      </c>
      <c r="Q2119" t="s">
        <v>8325</v>
      </c>
      <c r="R2119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7">
        <f t="shared" si="133"/>
        <v>7918.29</v>
      </c>
      <c r="Q2120" t="s">
        <v>8325</v>
      </c>
      <c r="R2120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7">
        <f t="shared" si="133"/>
        <v>9159.09</v>
      </c>
      <c r="Q2121" t="s">
        <v>8325</v>
      </c>
      <c r="R2121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7">
        <f t="shared" si="133"/>
        <v>11696.28</v>
      </c>
      <c r="Q2122" t="s">
        <v>8325</v>
      </c>
      <c r="R2122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7">
        <f t="shared" si="133"/>
        <v>2840</v>
      </c>
      <c r="Q2123" t="s">
        <v>8333</v>
      </c>
      <c r="R2123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7">
        <f t="shared" si="133"/>
        <v>10333.33</v>
      </c>
      <c r="Q2124" t="s">
        <v>8333</v>
      </c>
      <c r="R212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1000</v>
      </c>
      <c r="Q2125" t="s">
        <v>8333</v>
      </c>
      <c r="R2125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7">
        <f t="shared" si="133"/>
        <v>2300</v>
      </c>
      <c r="Q2126" t="s">
        <v>8333</v>
      </c>
      <c r="R2126" t="s">
        <v>8334</v>
      </c>
      <c r="S2126" s="12">
        <f t="shared" si="134"/>
        <v>40463.778182870374</v>
      </c>
      <c r="T2126" s="12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7">
        <f t="shared" si="133"/>
        <v>3155.56</v>
      </c>
      <c r="Q2127" t="s">
        <v>8333</v>
      </c>
      <c r="R2127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7">
        <f t="shared" si="133"/>
        <v>500</v>
      </c>
      <c r="Q2128" t="s">
        <v>8333</v>
      </c>
      <c r="R212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7">
        <f t="shared" si="133"/>
        <v>3422.03</v>
      </c>
      <c r="Q2129" t="s">
        <v>8333</v>
      </c>
      <c r="R2129" t="s">
        <v>8334</v>
      </c>
      <c r="S2129" s="12">
        <f t="shared" si="134"/>
        <v>42045.255358796298</v>
      </c>
      <c r="T2129" s="12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7">
        <f t="shared" si="133"/>
        <v>2500</v>
      </c>
      <c r="Q2130" t="s">
        <v>8333</v>
      </c>
      <c r="R2130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7">
        <f t="shared" si="133"/>
        <v>1966.67</v>
      </c>
      <c r="Q2131" t="s">
        <v>8333</v>
      </c>
      <c r="R2131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7">
        <f t="shared" si="133"/>
        <v>2125</v>
      </c>
      <c r="Q2132" t="s">
        <v>8333</v>
      </c>
      <c r="R2132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833.33</v>
      </c>
      <c r="Q2133" t="s">
        <v>8333</v>
      </c>
      <c r="R2133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7">
        <f t="shared" si="133"/>
        <v>2134.33</v>
      </c>
      <c r="Q2134" t="s">
        <v>8333</v>
      </c>
      <c r="R213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7">
        <f t="shared" si="133"/>
        <v>533.33000000000004</v>
      </c>
      <c r="Q2135" t="s">
        <v>8333</v>
      </c>
      <c r="R2135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7">
        <f t="shared" si="133"/>
        <v>3466.67</v>
      </c>
      <c r="Q2136" t="s">
        <v>8333</v>
      </c>
      <c r="R2136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7">
        <f t="shared" si="133"/>
        <v>2172.73</v>
      </c>
      <c r="Q2137" t="s">
        <v>8333</v>
      </c>
      <c r="R2137" t="s">
        <v>8334</v>
      </c>
      <c r="S2137" s="12">
        <f t="shared" si="134"/>
        <v>41156.71334490741</v>
      </c>
      <c r="T2137" s="12">
        <f t="shared" si="135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7">
        <f t="shared" si="133"/>
        <v>1192.25</v>
      </c>
      <c r="Q2138" t="s">
        <v>8333</v>
      </c>
      <c r="R213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7">
        <f t="shared" si="133"/>
        <v>2659.74</v>
      </c>
      <c r="Q2139" t="s">
        <v>8333</v>
      </c>
      <c r="R2139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7">
        <f t="shared" si="133"/>
        <v>1066.67</v>
      </c>
      <c r="Q2140" t="s">
        <v>8333</v>
      </c>
      <c r="R2140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7">
        <f t="shared" si="133"/>
        <v>2903.57</v>
      </c>
      <c r="Q2141" t="s">
        <v>8333</v>
      </c>
      <c r="R2141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7">
        <f t="shared" si="133"/>
        <v>5090.91</v>
      </c>
      <c r="Q2142" t="s">
        <v>8333</v>
      </c>
      <c r="R2142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7">
        <f t="shared" si="133"/>
        <v>5008.33</v>
      </c>
      <c r="Q2144" t="s">
        <v>8333</v>
      </c>
      <c r="R214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7">
        <f t="shared" si="133"/>
        <v>4500</v>
      </c>
      <c r="Q2145" t="s">
        <v>8333</v>
      </c>
      <c r="R2145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7">
        <f t="shared" si="133"/>
        <v>2529.17</v>
      </c>
      <c r="Q2146" t="s">
        <v>8333</v>
      </c>
      <c r="R2146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7">
        <f t="shared" si="133"/>
        <v>5129.21</v>
      </c>
      <c r="Q2147" t="s">
        <v>8333</v>
      </c>
      <c r="R2147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7">
        <f t="shared" si="133"/>
        <v>100</v>
      </c>
      <c r="Q2148" t="s">
        <v>8333</v>
      </c>
      <c r="R214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7">
        <f t="shared" si="133"/>
        <v>4938.18</v>
      </c>
      <c r="Q2149" t="s">
        <v>8333</v>
      </c>
      <c r="R2149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100</v>
      </c>
      <c r="Q2150" t="s">
        <v>8333</v>
      </c>
      <c r="R2150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7">
        <f t="shared" si="133"/>
        <v>10125</v>
      </c>
      <c r="Q2152" t="s">
        <v>8333</v>
      </c>
      <c r="R2152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7">
        <f t="shared" si="133"/>
        <v>1966.67</v>
      </c>
      <c r="Q2153" t="s">
        <v>8333</v>
      </c>
      <c r="R2153" t="s">
        <v>8334</v>
      </c>
      <c r="S2153" s="12">
        <f t="shared" si="134"/>
        <v>42520.597384259258</v>
      </c>
      <c r="T2153" s="12">
        <f t="shared" si="135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7">
        <f t="shared" si="133"/>
        <v>1250</v>
      </c>
      <c r="Q2154" t="s">
        <v>8333</v>
      </c>
      <c r="R215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7">
        <f t="shared" si="133"/>
        <v>850</v>
      </c>
      <c r="Q2155" t="s">
        <v>8333</v>
      </c>
      <c r="R2155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7">
        <f t="shared" si="133"/>
        <v>100</v>
      </c>
      <c r="Q2156" t="s">
        <v>8333</v>
      </c>
      <c r="R2156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7">
        <f t="shared" si="133"/>
        <v>2300</v>
      </c>
      <c r="Q2157" t="s">
        <v>8333</v>
      </c>
      <c r="R2157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7">
        <f t="shared" si="133"/>
        <v>1798.8</v>
      </c>
      <c r="Q2158" t="s">
        <v>8333</v>
      </c>
      <c r="R215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7">
        <f t="shared" si="133"/>
        <v>37094.74</v>
      </c>
      <c r="Q2159" t="s">
        <v>8333</v>
      </c>
      <c r="R2159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7">
        <f t="shared" si="133"/>
        <v>6356.95</v>
      </c>
      <c r="Q2160" t="s">
        <v>8333</v>
      </c>
      <c r="R2160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7">
        <f t="shared" si="133"/>
        <v>1300</v>
      </c>
      <c r="Q2161" t="s">
        <v>8333</v>
      </c>
      <c r="R2161" t="s">
        <v>8334</v>
      </c>
      <c r="S2161" s="12">
        <f t="shared" si="134"/>
        <v>40710.481180555558</v>
      </c>
      <c r="T2161" s="12">
        <f t="shared" si="135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7">
        <f t="shared" si="133"/>
        <v>531.25</v>
      </c>
      <c r="Q2162" t="s">
        <v>8333</v>
      </c>
      <c r="R2162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7">
        <f t="shared" si="133"/>
        <v>3561.54</v>
      </c>
      <c r="Q2163" t="s">
        <v>8325</v>
      </c>
      <c r="R2163" t="s">
        <v>8326</v>
      </c>
      <c r="S2163" s="12">
        <f t="shared" si="134"/>
        <v>42240.602534722224</v>
      </c>
      <c r="T2163" s="12">
        <f t="shared" si="135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7">
        <f t="shared" si="133"/>
        <v>8710.34</v>
      </c>
      <c r="Q2164" t="s">
        <v>8325</v>
      </c>
      <c r="R2164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7">
        <f t="shared" si="133"/>
        <v>7511.36</v>
      </c>
      <c r="Q2165" t="s">
        <v>8325</v>
      </c>
      <c r="R2165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7">
        <f t="shared" si="133"/>
        <v>6801.2</v>
      </c>
      <c r="Q2166" t="s">
        <v>8325</v>
      </c>
      <c r="R2166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7">
        <f t="shared" si="133"/>
        <v>2962.39</v>
      </c>
      <c r="Q2167" t="s">
        <v>8325</v>
      </c>
      <c r="R2167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7">
        <f t="shared" si="133"/>
        <v>9162.5</v>
      </c>
      <c r="Q2168" t="s">
        <v>8325</v>
      </c>
      <c r="R216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2250</v>
      </c>
      <c r="Q2169" t="s">
        <v>8325</v>
      </c>
      <c r="R2169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7">
        <f t="shared" si="133"/>
        <v>6436.67</v>
      </c>
      <c r="Q2170" t="s">
        <v>8325</v>
      </c>
      <c r="R2170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2185.71</v>
      </c>
      <c r="Q2171" t="s">
        <v>8325</v>
      </c>
      <c r="R2171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7">
        <f t="shared" si="133"/>
        <v>3331.58</v>
      </c>
      <c r="Q2172" t="s">
        <v>8325</v>
      </c>
      <c r="R2172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7">
        <f t="shared" si="133"/>
        <v>9027.66</v>
      </c>
      <c r="Q2173" t="s">
        <v>8325</v>
      </c>
      <c r="R2173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7692.31</v>
      </c>
      <c r="Q2174" t="s">
        <v>8325</v>
      </c>
      <c r="R2174" t="s">
        <v>8326</v>
      </c>
      <c r="S2174" s="12">
        <f t="shared" si="134"/>
        <v>42082.330092592594</v>
      </c>
      <c r="T2174" s="12">
        <f t="shared" si="135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7">
        <f t="shared" si="133"/>
        <v>5923.33</v>
      </c>
      <c r="Q2175" t="s">
        <v>8325</v>
      </c>
      <c r="R2175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7">
        <f t="shared" si="133"/>
        <v>6538.1</v>
      </c>
      <c r="Q2176" t="s">
        <v>8325</v>
      </c>
      <c r="R2176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6730.77</v>
      </c>
      <c r="Q2177" t="s">
        <v>8325</v>
      </c>
      <c r="R2177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 s="7">
        <f t="shared" si="133"/>
        <v>8874.65</v>
      </c>
      <c r="Q2178" t="s">
        <v>8325</v>
      </c>
      <c r="R217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IF(D2179=0,0,ROUND(E2179/D2179*100,0))</f>
        <v>100</v>
      </c>
      <c r="P2179" s="7">
        <f t="shared" ref="P2179:P2242" si="137">IF(L2179=0,0,ROUND(E2179/L2179*100,2))</f>
        <v>6586.84</v>
      </c>
      <c r="Q2179" t="s">
        <v>8325</v>
      </c>
      <c r="R2179" t="s">
        <v>8326</v>
      </c>
      <c r="S2179" s="12">
        <f t="shared" ref="S2179:S2242" si="138">(J2179/86400)+25569+(-6/24)</f>
        <v>42502.000775462962</v>
      </c>
      <c r="T2179" s="12">
        <f t="shared" ref="T2179:T2242" si="13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7">
        <f t="shared" si="137"/>
        <v>4034.92</v>
      </c>
      <c r="Q2180" t="s">
        <v>8325</v>
      </c>
      <c r="R2180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7">
        <f t="shared" si="137"/>
        <v>7685.71</v>
      </c>
      <c r="Q2181" t="s">
        <v>8325</v>
      </c>
      <c r="R2181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7">
        <f t="shared" si="137"/>
        <v>6870.78</v>
      </c>
      <c r="Q2182" t="s">
        <v>8325</v>
      </c>
      <c r="R2182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7">
        <f t="shared" si="137"/>
        <v>5777.36</v>
      </c>
      <c r="Q2183" t="s">
        <v>8333</v>
      </c>
      <c r="R2183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7">
        <f t="shared" si="137"/>
        <v>4417.13</v>
      </c>
      <c r="Q2184" t="s">
        <v>8333</v>
      </c>
      <c r="R2184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7">
        <f t="shared" si="137"/>
        <v>3156.63</v>
      </c>
      <c r="Q2185" t="s">
        <v>8333</v>
      </c>
      <c r="R2185" t="s">
        <v>8351</v>
      </c>
      <c r="S2185" s="12">
        <f t="shared" si="138"/>
        <v>42745.115474537037</v>
      </c>
      <c r="T2185" s="12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7">
        <f t="shared" si="137"/>
        <v>10704.51</v>
      </c>
      <c r="Q2186" t="s">
        <v>8333</v>
      </c>
      <c r="R2186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7">
        <f t="shared" si="137"/>
        <v>14903.45</v>
      </c>
      <c r="Q2187" t="s">
        <v>8333</v>
      </c>
      <c r="R2187" t="s">
        <v>8351</v>
      </c>
      <c r="S2187" s="12">
        <f t="shared" si="138"/>
        <v>41319.099988425922</v>
      </c>
      <c r="T2187" s="12">
        <f t="shared" si="13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7">
        <f t="shared" si="137"/>
        <v>5595.66</v>
      </c>
      <c r="Q2188" t="s">
        <v>8333</v>
      </c>
      <c r="R218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7">
        <f t="shared" si="137"/>
        <v>5697.04</v>
      </c>
      <c r="Q2189" t="s">
        <v>8333</v>
      </c>
      <c r="R2189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7">
        <f t="shared" si="137"/>
        <v>4405.6400000000003</v>
      </c>
      <c r="Q2190" t="s">
        <v>8333</v>
      </c>
      <c r="R2190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7">
        <f t="shared" si="137"/>
        <v>6862.5</v>
      </c>
      <c r="Q2191" t="s">
        <v>8333</v>
      </c>
      <c r="R2191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7">
        <f t="shared" si="137"/>
        <v>6531.84</v>
      </c>
      <c r="Q2192" t="s">
        <v>8333</v>
      </c>
      <c r="R2192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7">
        <f t="shared" si="137"/>
        <v>3592</v>
      </c>
      <c r="Q2193" t="s">
        <v>8333</v>
      </c>
      <c r="R2193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7">
        <f t="shared" si="137"/>
        <v>4007.07</v>
      </c>
      <c r="Q2194" t="s">
        <v>8333</v>
      </c>
      <c r="R2194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7">
        <f t="shared" si="137"/>
        <v>7564.77</v>
      </c>
      <c r="Q2195" t="s">
        <v>8333</v>
      </c>
      <c r="R2195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7">
        <f t="shared" si="137"/>
        <v>6120.39</v>
      </c>
      <c r="Q2196" t="s">
        <v>8333</v>
      </c>
      <c r="R2196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7">
        <f t="shared" si="137"/>
        <v>4813.04</v>
      </c>
      <c r="Q2197" t="s">
        <v>8333</v>
      </c>
      <c r="R2197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7">
        <f t="shared" si="137"/>
        <v>6810.68</v>
      </c>
      <c r="Q2198" t="s">
        <v>8333</v>
      </c>
      <c r="R219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7">
        <f t="shared" si="137"/>
        <v>6589.13</v>
      </c>
      <c r="Q2199" t="s">
        <v>8333</v>
      </c>
      <c r="R2199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7">
        <f t="shared" si="137"/>
        <v>8165.44</v>
      </c>
      <c r="Q2200" t="s">
        <v>8333</v>
      </c>
      <c r="R2200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7">
        <f t="shared" si="137"/>
        <v>5270.12</v>
      </c>
      <c r="Q2201" t="s">
        <v>8333</v>
      </c>
      <c r="R2201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7">
        <f t="shared" si="137"/>
        <v>4122.8100000000004</v>
      </c>
      <c r="Q2202" t="s">
        <v>8333</v>
      </c>
      <c r="R2202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7">
        <f t="shared" si="137"/>
        <v>1503.54</v>
      </c>
      <c r="Q2203" t="s">
        <v>8325</v>
      </c>
      <c r="R2203" t="s">
        <v>8330</v>
      </c>
      <c r="S2203" s="12">
        <f t="shared" si="138"/>
        <v>41276.596817129626</v>
      </c>
      <c r="T2203" s="12">
        <f t="shared" si="13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7">
        <f t="shared" si="137"/>
        <v>3906.69</v>
      </c>
      <c r="Q2204" t="s">
        <v>8325</v>
      </c>
      <c r="R2204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7">
        <f t="shared" si="137"/>
        <v>4382</v>
      </c>
      <c r="Q2205" t="s">
        <v>8325</v>
      </c>
      <c r="R2205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7">
        <f t="shared" si="137"/>
        <v>2730.14</v>
      </c>
      <c r="Q2206" t="s">
        <v>8325</v>
      </c>
      <c r="R2206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4222.22</v>
      </c>
      <c r="Q2207" t="s">
        <v>8325</v>
      </c>
      <c r="R2207" t="s">
        <v>8330</v>
      </c>
      <c r="S2207" s="12">
        <f t="shared" si="138"/>
        <v>41031.571631944447</v>
      </c>
      <c r="T2207" s="12">
        <f t="shared" si="13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7">
        <f t="shared" si="137"/>
        <v>3323.53</v>
      </c>
      <c r="Q2208" t="s">
        <v>8325</v>
      </c>
      <c r="R220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28571.43</v>
      </c>
      <c r="Q2209" t="s">
        <v>8325</v>
      </c>
      <c r="R2209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7">
        <f t="shared" si="137"/>
        <v>4233.33</v>
      </c>
      <c r="Q2210" t="s">
        <v>8325</v>
      </c>
      <c r="R2210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7">
        <f t="shared" si="137"/>
        <v>5026.67</v>
      </c>
      <c r="Q2211" t="s">
        <v>8325</v>
      </c>
      <c r="R2211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7">
        <f t="shared" si="137"/>
        <v>6190.28</v>
      </c>
      <c r="Q2212" t="s">
        <v>8325</v>
      </c>
      <c r="R2212" t="s">
        <v>8330</v>
      </c>
      <c r="S2212" s="12">
        <f t="shared" si="138"/>
        <v>40955.816087962965</v>
      </c>
      <c r="T2212" s="12">
        <f t="shared" si="13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7">
        <f t="shared" si="137"/>
        <v>4075</v>
      </c>
      <c r="Q2213" t="s">
        <v>8325</v>
      </c>
      <c r="R2213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7">
        <f t="shared" si="137"/>
        <v>5579.67</v>
      </c>
      <c r="Q2214" t="s">
        <v>8325</v>
      </c>
      <c r="R2214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1000</v>
      </c>
      <c r="Q2215" t="s">
        <v>8325</v>
      </c>
      <c r="R2215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7">
        <f t="shared" si="137"/>
        <v>7312.54</v>
      </c>
      <c r="Q2216" t="s">
        <v>8325</v>
      </c>
      <c r="R2216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7">
        <f t="shared" si="137"/>
        <v>2606.06</v>
      </c>
      <c r="Q2217" t="s">
        <v>8325</v>
      </c>
      <c r="R2217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7">
        <f t="shared" si="137"/>
        <v>2264.29</v>
      </c>
      <c r="Q2218" t="s">
        <v>8325</v>
      </c>
      <c r="R2218" t="s">
        <v>8330</v>
      </c>
      <c r="S2218" s="12">
        <f t="shared" si="138"/>
        <v>42194.50167824074</v>
      </c>
      <c r="T2218" s="12">
        <f t="shared" si="13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7">
        <f t="shared" si="137"/>
        <v>4722.22</v>
      </c>
      <c r="Q2219" t="s">
        <v>8325</v>
      </c>
      <c r="R2219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7">
        <f t="shared" si="137"/>
        <v>3232.45</v>
      </c>
      <c r="Q2220" t="s">
        <v>8325</v>
      </c>
      <c r="R2220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7">
        <f t="shared" si="137"/>
        <v>5342.11</v>
      </c>
      <c r="Q2221" t="s">
        <v>8325</v>
      </c>
      <c r="R2221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7">
        <f t="shared" si="137"/>
        <v>5130.43</v>
      </c>
      <c r="Q2222" t="s">
        <v>8325</v>
      </c>
      <c r="R2222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7">
        <f t="shared" si="137"/>
        <v>3719.72</v>
      </c>
      <c r="Q2223" t="s">
        <v>8333</v>
      </c>
      <c r="R2223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7">
        <f t="shared" si="137"/>
        <v>2710</v>
      </c>
      <c r="Q2224" t="s">
        <v>8333</v>
      </c>
      <c r="R2224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7">
        <f t="shared" si="137"/>
        <v>20631</v>
      </c>
      <c r="Q2225" t="s">
        <v>8333</v>
      </c>
      <c r="R2225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7">
        <f t="shared" si="137"/>
        <v>8214.5300000000007</v>
      </c>
      <c r="Q2226" t="s">
        <v>8333</v>
      </c>
      <c r="R2226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7">
        <f t="shared" si="137"/>
        <v>16479.650000000001</v>
      </c>
      <c r="Q2227" t="s">
        <v>8333</v>
      </c>
      <c r="R2227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7">
        <f t="shared" si="137"/>
        <v>6082.03</v>
      </c>
      <c r="Q2228" t="s">
        <v>8333</v>
      </c>
      <c r="R222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7">
        <f t="shared" si="137"/>
        <v>6797.01</v>
      </c>
      <c r="Q2229" t="s">
        <v>8333</v>
      </c>
      <c r="R2229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7">
        <f t="shared" si="137"/>
        <v>8156.18</v>
      </c>
      <c r="Q2230" t="s">
        <v>8333</v>
      </c>
      <c r="R2230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7">
        <f t="shared" si="137"/>
        <v>2542.5500000000002</v>
      </c>
      <c r="Q2231" t="s">
        <v>8333</v>
      </c>
      <c r="R2231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7">
        <f t="shared" si="137"/>
        <v>2149.8000000000002</v>
      </c>
      <c r="Q2232" t="s">
        <v>8333</v>
      </c>
      <c r="R2232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7">
        <f t="shared" si="137"/>
        <v>2722.66</v>
      </c>
      <c r="Q2233" t="s">
        <v>8333</v>
      </c>
      <c r="R2233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7">
        <f t="shared" si="137"/>
        <v>2509.11</v>
      </c>
      <c r="Q2234" t="s">
        <v>8333</v>
      </c>
      <c r="R2234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7">
        <f t="shared" si="137"/>
        <v>2123.02</v>
      </c>
      <c r="Q2235" t="s">
        <v>8333</v>
      </c>
      <c r="R2235" t="s">
        <v>8351</v>
      </c>
      <c r="S2235" s="12">
        <f t="shared" si="138"/>
        <v>42331.128923611112</v>
      </c>
      <c r="T2235" s="12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4160.71</v>
      </c>
      <c r="Q2236" t="s">
        <v>8333</v>
      </c>
      <c r="R2236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7">
        <f t="shared" si="137"/>
        <v>13558.5</v>
      </c>
      <c r="Q2237" t="s">
        <v>8333</v>
      </c>
      <c r="R2237" t="s">
        <v>8351</v>
      </c>
      <c r="S2237" s="12">
        <f t="shared" si="138"/>
        <v>42061.772118055553</v>
      </c>
      <c r="T2237" s="12">
        <f t="shared" si="13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7">
        <f t="shared" si="137"/>
        <v>2211.62</v>
      </c>
      <c r="Q2238" t="s">
        <v>8333</v>
      </c>
      <c r="R223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7">
        <f t="shared" si="137"/>
        <v>6462.56</v>
      </c>
      <c r="Q2239" t="s">
        <v>8333</v>
      </c>
      <c r="R2239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7">
        <f t="shared" si="137"/>
        <v>6956.96</v>
      </c>
      <c r="Q2240" t="s">
        <v>8333</v>
      </c>
      <c r="R2240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7">
        <f t="shared" si="137"/>
        <v>7513.3</v>
      </c>
      <c r="Q2241" t="s">
        <v>8333</v>
      </c>
      <c r="R2241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 s="7">
        <f t="shared" si="137"/>
        <v>14097.92</v>
      </c>
      <c r="Q2242" t="s">
        <v>8333</v>
      </c>
      <c r="R2242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IF(D2243=0,0,ROUND(E2243/D2243*100,0))</f>
        <v>806</v>
      </c>
      <c r="P2243" s="7">
        <f t="shared" ref="P2243:P2306" si="141">IF(L2243=0,0,ROUND(E2243/L2243*100,2))</f>
        <v>4947.24</v>
      </c>
      <c r="Q2243" t="s">
        <v>8333</v>
      </c>
      <c r="R2243" t="s">
        <v>8351</v>
      </c>
      <c r="S2243" s="12">
        <f t="shared" ref="S2243:S2306" si="142">(J2243/86400)+25569+(-6/24)</f>
        <v>42766.577546296292</v>
      </c>
      <c r="T2243" s="12">
        <f t="shared" ref="T2243:T2306" si="143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7">
        <f t="shared" si="141"/>
        <v>5386.53</v>
      </c>
      <c r="Q2244" t="s">
        <v>8333</v>
      </c>
      <c r="R2244" t="s">
        <v>8351</v>
      </c>
      <c r="S2244" s="12">
        <f t="shared" si="142"/>
        <v>41569.325613425928</v>
      </c>
      <c r="T2244" s="12">
        <f t="shared" si="143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457.13</v>
      </c>
      <c r="Q2245" t="s">
        <v>8333</v>
      </c>
      <c r="R2245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7">
        <f t="shared" si="141"/>
        <v>6500.34</v>
      </c>
      <c r="Q2246" t="s">
        <v>8333</v>
      </c>
      <c r="R2246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7">
        <f t="shared" si="141"/>
        <v>5347.53</v>
      </c>
      <c r="Q2247" t="s">
        <v>8333</v>
      </c>
      <c r="R2247" t="s">
        <v>8351</v>
      </c>
      <c r="S2247" s="12">
        <f t="shared" si="142"/>
        <v>41660.45853009259</v>
      </c>
      <c r="T2247" s="12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7">
        <f t="shared" si="141"/>
        <v>4391.2299999999996</v>
      </c>
      <c r="Q2248" t="s">
        <v>8333</v>
      </c>
      <c r="R224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7">
        <f t="shared" si="141"/>
        <v>5085.26</v>
      </c>
      <c r="Q2249" t="s">
        <v>8333</v>
      </c>
      <c r="R2249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7">
        <f t="shared" si="141"/>
        <v>5863.28</v>
      </c>
      <c r="Q2250" t="s">
        <v>8333</v>
      </c>
      <c r="R2250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7">
        <f t="shared" si="141"/>
        <v>3281.67</v>
      </c>
      <c r="Q2251" t="s">
        <v>8333</v>
      </c>
      <c r="R2251" t="s">
        <v>8351</v>
      </c>
      <c r="S2251" s="12">
        <f t="shared" si="142"/>
        <v>41336.453298611115</v>
      </c>
      <c r="T2251" s="12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7">
        <f t="shared" si="141"/>
        <v>42693.17</v>
      </c>
      <c r="Q2252" t="s">
        <v>8333</v>
      </c>
      <c r="R2252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7">
        <f t="shared" si="141"/>
        <v>2380.87</v>
      </c>
      <c r="Q2253" t="s">
        <v>8333</v>
      </c>
      <c r="R2253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7">
        <f t="shared" si="141"/>
        <v>9841.3700000000008</v>
      </c>
      <c r="Q2254" t="s">
        <v>8333</v>
      </c>
      <c r="R2254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7">
        <f t="shared" si="141"/>
        <v>10732.14</v>
      </c>
      <c r="Q2255" t="s">
        <v>8333</v>
      </c>
      <c r="R2255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7">
        <f t="shared" si="141"/>
        <v>1167.01</v>
      </c>
      <c r="Q2256" t="s">
        <v>8333</v>
      </c>
      <c r="R2256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7">
        <f t="shared" si="141"/>
        <v>4178.2299999999996</v>
      </c>
      <c r="Q2257" t="s">
        <v>8333</v>
      </c>
      <c r="R2257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7">
        <f t="shared" si="141"/>
        <v>2138</v>
      </c>
      <c r="Q2258" t="s">
        <v>8333</v>
      </c>
      <c r="R225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7">
        <f t="shared" si="141"/>
        <v>9410.36</v>
      </c>
      <c r="Q2259" t="s">
        <v>8333</v>
      </c>
      <c r="R2259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7">
        <f t="shared" si="141"/>
        <v>1572.2</v>
      </c>
      <c r="Q2260" t="s">
        <v>8333</v>
      </c>
      <c r="R2260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7">
        <f t="shared" si="141"/>
        <v>9063.59</v>
      </c>
      <c r="Q2261" t="s">
        <v>8333</v>
      </c>
      <c r="R2261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7">
        <f t="shared" si="141"/>
        <v>9729.76</v>
      </c>
      <c r="Q2262" t="s">
        <v>8333</v>
      </c>
      <c r="R2262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7">
        <f t="shared" si="141"/>
        <v>3711.9</v>
      </c>
      <c r="Q2263" t="s">
        <v>8333</v>
      </c>
      <c r="R2263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7">
        <f t="shared" si="141"/>
        <v>2810.5</v>
      </c>
      <c r="Q2264" t="s">
        <v>8333</v>
      </c>
      <c r="R2264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7">
        <f t="shared" si="141"/>
        <v>14443.33</v>
      </c>
      <c r="Q2265" t="s">
        <v>8333</v>
      </c>
      <c r="R2265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7">
        <f t="shared" si="141"/>
        <v>2427.42</v>
      </c>
      <c r="Q2266" t="s">
        <v>8333</v>
      </c>
      <c r="R2266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7">
        <f t="shared" si="141"/>
        <v>3511.76</v>
      </c>
      <c r="Q2267" t="s">
        <v>8333</v>
      </c>
      <c r="R2267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7">
        <f t="shared" si="141"/>
        <v>2476.29</v>
      </c>
      <c r="Q2268" t="s">
        <v>8333</v>
      </c>
      <c r="R226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7">
        <f t="shared" si="141"/>
        <v>18837.87</v>
      </c>
      <c r="Q2269" t="s">
        <v>8333</v>
      </c>
      <c r="R2269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7">
        <f t="shared" si="141"/>
        <v>14808.25</v>
      </c>
      <c r="Q2270" t="s">
        <v>8333</v>
      </c>
      <c r="R2270" t="s">
        <v>8351</v>
      </c>
      <c r="S2270" s="12">
        <f t="shared" si="142"/>
        <v>42775.832349537042</v>
      </c>
      <c r="T2270" s="12">
        <f t="shared" si="143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7">
        <f t="shared" si="141"/>
        <v>4993.46</v>
      </c>
      <c r="Q2271" t="s">
        <v>8333</v>
      </c>
      <c r="R2271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7">
        <f t="shared" si="141"/>
        <v>10782.16</v>
      </c>
      <c r="Q2272" t="s">
        <v>8333</v>
      </c>
      <c r="R2272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7">
        <f t="shared" si="141"/>
        <v>4263.3999999999996</v>
      </c>
      <c r="Q2273" t="s">
        <v>8333</v>
      </c>
      <c r="R2273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7">
        <f t="shared" si="141"/>
        <v>1437.08</v>
      </c>
      <c r="Q2274" t="s">
        <v>8333</v>
      </c>
      <c r="R2274" t="s">
        <v>8351</v>
      </c>
      <c r="S2274" s="12">
        <f t="shared" si="142"/>
        <v>42315.449490740742</v>
      </c>
      <c r="T2274" s="12">
        <f t="shared" si="143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7">
        <f t="shared" si="141"/>
        <v>3747.62</v>
      </c>
      <c r="Q2275" t="s">
        <v>8333</v>
      </c>
      <c r="R2275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7">
        <f t="shared" si="141"/>
        <v>3020.2</v>
      </c>
      <c r="Q2276" t="s">
        <v>8333</v>
      </c>
      <c r="R2276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7">
        <f t="shared" si="141"/>
        <v>3355.06</v>
      </c>
      <c r="Q2277" t="s">
        <v>8333</v>
      </c>
      <c r="R2277" t="s">
        <v>8351</v>
      </c>
      <c r="S2277" s="12">
        <f t="shared" si="142"/>
        <v>41965.366655092592</v>
      </c>
      <c r="T2277" s="12">
        <f t="shared" si="143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7">
        <f t="shared" si="141"/>
        <v>6474.67</v>
      </c>
      <c r="Q2278" t="s">
        <v>8333</v>
      </c>
      <c r="R227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7">
        <f t="shared" si="141"/>
        <v>5793.24</v>
      </c>
      <c r="Q2279" t="s">
        <v>8333</v>
      </c>
      <c r="R2279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7">
        <f t="shared" si="141"/>
        <v>5307.84</v>
      </c>
      <c r="Q2280" t="s">
        <v>8333</v>
      </c>
      <c r="R2280" t="s">
        <v>8351</v>
      </c>
      <c r="S2280" s="12">
        <f t="shared" si="142"/>
        <v>42338.459108796298</v>
      </c>
      <c r="T2280" s="12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7">
        <f t="shared" si="141"/>
        <v>4806.25</v>
      </c>
      <c r="Q2281" t="s">
        <v>8333</v>
      </c>
      <c r="R2281" t="s">
        <v>8351</v>
      </c>
      <c r="S2281" s="12">
        <f t="shared" si="142"/>
        <v>42020.556701388894</v>
      </c>
      <c r="T2281" s="12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7">
        <f t="shared" si="141"/>
        <v>8239.69</v>
      </c>
      <c r="Q2282" t="s">
        <v>8333</v>
      </c>
      <c r="R2282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5045.45</v>
      </c>
      <c r="Q2283" t="s">
        <v>8325</v>
      </c>
      <c r="R2283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7">
        <f t="shared" si="141"/>
        <v>11583.33</v>
      </c>
      <c r="Q2284" t="s">
        <v>8325</v>
      </c>
      <c r="R2284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7">
        <f t="shared" si="141"/>
        <v>6303.46</v>
      </c>
      <c r="Q2285" t="s">
        <v>8325</v>
      </c>
      <c r="R2285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7">
        <f t="shared" si="141"/>
        <v>10802.15</v>
      </c>
      <c r="Q2286" t="s">
        <v>8325</v>
      </c>
      <c r="R2286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7">
        <f t="shared" si="141"/>
        <v>4608.8599999999997</v>
      </c>
      <c r="Q2287" t="s">
        <v>8325</v>
      </c>
      <c r="R2287" t="s">
        <v>8326</v>
      </c>
      <c r="S2287" s="12">
        <f t="shared" si="142"/>
        <v>41058.935682870375</v>
      </c>
      <c r="T2287" s="12">
        <f t="shared" si="143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7">
        <f t="shared" si="141"/>
        <v>10721.43</v>
      </c>
      <c r="Q2288" t="s">
        <v>8325</v>
      </c>
      <c r="R228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7">
        <f t="shared" si="141"/>
        <v>5093.3900000000003</v>
      </c>
      <c r="Q2289" t="s">
        <v>8325</v>
      </c>
      <c r="R2289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7">
        <f t="shared" si="141"/>
        <v>4004</v>
      </c>
      <c r="Q2290" t="s">
        <v>8325</v>
      </c>
      <c r="R2290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7">
        <f t="shared" si="141"/>
        <v>6444</v>
      </c>
      <c r="Q2291" t="s">
        <v>8325</v>
      </c>
      <c r="R2291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7">
        <f t="shared" si="141"/>
        <v>5382.76</v>
      </c>
      <c r="Q2292" t="s">
        <v>8325</v>
      </c>
      <c r="R2292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7">
        <f t="shared" si="141"/>
        <v>10046.51</v>
      </c>
      <c r="Q2293" t="s">
        <v>8325</v>
      </c>
      <c r="R2293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7">
        <f t="shared" si="141"/>
        <v>4663.07</v>
      </c>
      <c r="Q2294" t="s">
        <v>8325</v>
      </c>
      <c r="R2294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7">
        <f t="shared" si="141"/>
        <v>3407.41</v>
      </c>
      <c r="Q2295" t="s">
        <v>8325</v>
      </c>
      <c r="R2295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7">
        <f t="shared" si="141"/>
        <v>6521.46</v>
      </c>
      <c r="Q2296" t="s">
        <v>8325</v>
      </c>
      <c r="R2296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7">
        <f t="shared" si="141"/>
        <v>4420.59</v>
      </c>
      <c r="Q2297" t="s">
        <v>8325</v>
      </c>
      <c r="R2297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7">
        <f t="shared" si="141"/>
        <v>7196.55</v>
      </c>
      <c r="Q2298" t="s">
        <v>8325</v>
      </c>
      <c r="R229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7">
        <f t="shared" si="141"/>
        <v>5294.74</v>
      </c>
      <c r="Q2299" t="s">
        <v>8325</v>
      </c>
      <c r="R2299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7">
        <f t="shared" si="141"/>
        <v>10945.14</v>
      </c>
      <c r="Q2300" t="s">
        <v>8325</v>
      </c>
      <c r="R2300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7">
        <f t="shared" si="141"/>
        <v>7503.57</v>
      </c>
      <c r="Q2301" t="s">
        <v>8325</v>
      </c>
      <c r="R2301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7">
        <f t="shared" si="141"/>
        <v>11571.43</v>
      </c>
      <c r="Q2302" t="s">
        <v>8325</v>
      </c>
      <c r="R2302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7">
        <f t="shared" si="141"/>
        <v>3165.98</v>
      </c>
      <c r="Q2303" t="s">
        <v>8325</v>
      </c>
      <c r="R2303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7">
        <f t="shared" si="141"/>
        <v>4617.6499999999996</v>
      </c>
      <c r="Q2304" t="s">
        <v>8325</v>
      </c>
      <c r="R2304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7">
        <f t="shared" si="141"/>
        <v>6848.17</v>
      </c>
      <c r="Q2305" t="s">
        <v>8325</v>
      </c>
      <c r="R2305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 s="7">
        <f t="shared" si="141"/>
        <v>5346.92</v>
      </c>
      <c r="Q2306" t="s">
        <v>8325</v>
      </c>
      <c r="R2306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IF(D2307=0,0,ROUND(E2307/D2307*100,0))</f>
        <v>101</v>
      </c>
      <c r="P2307" s="7">
        <f t="shared" ref="P2307:P2370" si="145">IF(L2307=0,0,ROUND(E2307/L2307*100,2))</f>
        <v>10910.78</v>
      </c>
      <c r="Q2307" t="s">
        <v>8325</v>
      </c>
      <c r="R2307" t="s">
        <v>8329</v>
      </c>
      <c r="S2307" s="12">
        <f t="shared" ref="S2307:S2370" si="146">(J2307/86400)+25569+(-6/24)</f>
        <v>41834.445277777777</v>
      </c>
      <c r="T2307" s="12">
        <f t="shared" ref="T2307:T2370" si="147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7">
        <f t="shared" si="145"/>
        <v>5118.5600000000004</v>
      </c>
      <c r="Q2308" t="s">
        <v>8325</v>
      </c>
      <c r="R230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7">
        <f t="shared" si="145"/>
        <v>2793.68</v>
      </c>
      <c r="Q2309" t="s">
        <v>8325</v>
      </c>
      <c r="R2309" t="s">
        <v>8329</v>
      </c>
      <c r="S2309" s="12">
        <f t="shared" si="146"/>
        <v>41004.552465277782</v>
      </c>
      <c r="T2309" s="12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7">
        <f t="shared" si="145"/>
        <v>8249.69</v>
      </c>
      <c r="Q2310" t="s">
        <v>8325</v>
      </c>
      <c r="R2310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7">
        <f t="shared" si="145"/>
        <v>5981.75</v>
      </c>
      <c r="Q2311" t="s">
        <v>8325</v>
      </c>
      <c r="R2311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7">
        <f t="shared" si="145"/>
        <v>6481.65</v>
      </c>
      <c r="Q2312" t="s">
        <v>8325</v>
      </c>
      <c r="R2312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7">
        <f t="shared" si="145"/>
        <v>9009.6200000000008</v>
      </c>
      <c r="Q2313" t="s">
        <v>8325</v>
      </c>
      <c r="R2313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7">
        <f t="shared" si="145"/>
        <v>4096.2</v>
      </c>
      <c r="Q2314" t="s">
        <v>8325</v>
      </c>
      <c r="R2314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7">
        <f t="shared" si="145"/>
        <v>5600.01</v>
      </c>
      <c r="Q2315" t="s">
        <v>8325</v>
      </c>
      <c r="R2315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7">
        <f t="shared" si="145"/>
        <v>3767.28</v>
      </c>
      <c r="Q2316" t="s">
        <v>8325</v>
      </c>
      <c r="R2316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7">
        <f t="shared" si="145"/>
        <v>4007.81</v>
      </c>
      <c r="Q2317" t="s">
        <v>8325</v>
      </c>
      <c r="R2317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7">
        <f t="shared" si="145"/>
        <v>7803.2</v>
      </c>
      <c r="Q2318" t="s">
        <v>8325</v>
      </c>
      <c r="R2318" t="s">
        <v>8329</v>
      </c>
      <c r="S2318" s="12">
        <f t="shared" si="146"/>
        <v>40079.475115740745</v>
      </c>
      <c r="T2318" s="12">
        <f t="shared" si="147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1890.91</v>
      </c>
      <c r="Q2319" t="s">
        <v>8325</v>
      </c>
      <c r="R2319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7">
        <f t="shared" si="145"/>
        <v>3713.5</v>
      </c>
      <c r="Q2320" t="s">
        <v>8325</v>
      </c>
      <c r="R2320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7">
        <f t="shared" si="145"/>
        <v>4196.1000000000004</v>
      </c>
      <c r="Q2321" t="s">
        <v>8325</v>
      </c>
      <c r="R2321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7">
        <f t="shared" si="145"/>
        <v>6104.49</v>
      </c>
      <c r="Q2322" t="s">
        <v>8325</v>
      </c>
      <c r="R2322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7">
        <f t="shared" si="145"/>
        <v>6453.13</v>
      </c>
      <c r="Q2323" t="s">
        <v>8336</v>
      </c>
      <c r="R2323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7">
        <f t="shared" si="145"/>
        <v>2125</v>
      </c>
      <c r="Q2324" t="s">
        <v>8336</v>
      </c>
      <c r="R2324" t="s">
        <v>8352</v>
      </c>
      <c r="S2324" s="12">
        <f t="shared" si="146"/>
        <v>42804.645474537036</v>
      </c>
      <c r="T2324" s="12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3000</v>
      </c>
      <c r="Q2325" t="s">
        <v>8336</v>
      </c>
      <c r="R2325" t="s">
        <v>8352</v>
      </c>
      <c r="S2325" s="12">
        <f t="shared" si="146"/>
        <v>42807.505173611113</v>
      </c>
      <c r="T2325" s="12">
        <f t="shared" si="147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7">
        <f t="shared" si="145"/>
        <v>2549.1799999999998</v>
      </c>
      <c r="Q2326" t="s">
        <v>8336</v>
      </c>
      <c r="R2326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1142.8599999999999</v>
      </c>
      <c r="Q2327" t="s">
        <v>8336</v>
      </c>
      <c r="R2327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7">
        <f t="shared" si="145"/>
        <v>10800</v>
      </c>
      <c r="Q2328" t="s">
        <v>8336</v>
      </c>
      <c r="R232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7">
        <f t="shared" si="145"/>
        <v>5488.32</v>
      </c>
      <c r="Q2329" t="s">
        <v>8336</v>
      </c>
      <c r="R2329" t="s">
        <v>8352</v>
      </c>
      <c r="S2329" s="12">
        <f t="shared" si="146"/>
        <v>41842.667129629626</v>
      </c>
      <c r="T2329" s="12">
        <f t="shared" si="147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7">
        <f t="shared" si="145"/>
        <v>4738.3599999999997</v>
      </c>
      <c r="Q2330" t="s">
        <v>8336</v>
      </c>
      <c r="R2330" t="s">
        <v>8352</v>
      </c>
      <c r="S2330" s="12">
        <f t="shared" si="146"/>
        <v>42139.531678240739</v>
      </c>
      <c r="T2330" s="12">
        <f t="shared" si="147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7">
        <f t="shared" si="145"/>
        <v>21184</v>
      </c>
      <c r="Q2331" t="s">
        <v>8336</v>
      </c>
      <c r="R2331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7">
        <f t="shared" si="145"/>
        <v>21992.639999999999</v>
      </c>
      <c r="Q2332" t="s">
        <v>8336</v>
      </c>
      <c r="R2332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7">
        <f t="shared" si="145"/>
        <v>4079.54</v>
      </c>
      <c r="Q2333" t="s">
        <v>8336</v>
      </c>
      <c r="R2333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7">
        <f t="shared" si="145"/>
        <v>7550.28</v>
      </c>
      <c r="Q2334" t="s">
        <v>8336</v>
      </c>
      <c r="R2334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7">
        <f t="shared" si="145"/>
        <v>1354.26</v>
      </c>
      <c r="Q2335" t="s">
        <v>8336</v>
      </c>
      <c r="R2335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7">
        <f t="shared" si="145"/>
        <v>6086.57</v>
      </c>
      <c r="Q2336" t="s">
        <v>8336</v>
      </c>
      <c r="R2336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7">
        <f t="shared" si="145"/>
        <v>11569.23</v>
      </c>
      <c r="Q2337" t="s">
        <v>8336</v>
      </c>
      <c r="R2337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7">
        <f t="shared" si="145"/>
        <v>4810.46</v>
      </c>
      <c r="Q2338" t="s">
        <v>8336</v>
      </c>
      <c r="R233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7">
        <f t="shared" si="145"/>
        <v>7418.44</v>
      </c>
      <c r="Q2339" t="s">
        <v>8336</v>
      </c>
      <c r="R2339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7">
        <f t="shared" si="145"/>
        <v>12334.55</v>
      </c>
      <c r="Q2340" t="s">
        <v>8336</v>
      </c>
      <c r="R2340" t="s">
        <v>8352</v>
      </c>
      <c r="S2340" s="12">
        <f t="shared" si="146"/>
        <v>41789.64680555556</v>
      </c>
      <c r="T2340" s="12">
        <f t="shared" si="147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7">
        <f t="shared" si="145"/>
        <v>6662.32</v>
      </c>
      <c r="Q2341" t="s">
        <v>8336</v>
      </c>
      <c r="R2341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7">
        <f t="shared" si="145"/>
        <v>10499.01</v>
      </c>
      <c r="Q2342" t="s">
        <v>8336</v>
      </c>
      <c r="R2342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30000</v>
      </c>
      <c r="Q2345" t="s">
        <v>8319</v>
      </c>
      <c r="R2345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7">
        <f t="shared" si="145"/>
        <v>100</v>
      </c>
      <c r="Q2346" t="s">
        <v>8319</v>
      </c>
      <c r="R2346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7">
        <f t="shared" si="145"/>
        <v>1300</v>
      </c>
      <c r="Q2348" t="s">
        <v>8319</v>
      </c>
      <c r="R234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7">
        <f t="shared" si="145"/>
        <v>1500</v>
      </c>
      <c r="Q2349" t="s">
        <v>8319</v>
      </c>
      <c r="R2349" t="s">
        <v>8320</v>
      </c>
      <c r="S2349" s="12">
        <f t="shared" si="146"/>
        <v>42577.357361111106</v>
      </c>
      <c r="T2349" s="12">
        <f t="shared" si="147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7">
        <f t="shared" si="145"/>
        <v>5400</v>
      </c>
      <c r="Q2350" t="s">
        <v>8319</v>
      </c>
      <c r="R2350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7">
        <f t="shared" si="145"/>
        <v>1542.86</v>
      </c>
      <c r="Q2353" t="s">
        <v>8319</v>
      </c>
      <c r="R2353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7">
        <f t="shared" si="145"/>
        <v>2500</v>
      </c>
      <c r="Q2356" t="s">
        <v>8319</v>
      </c>
      <c r="R2356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7">
        <f t="shared" si="145"/>
        <v>2750</v>
      </c>
      <c r="Q2357" t="s">
        <v>8319</v>
      </c>
      <c r="R2357" t="s">
        <v>8320</v>
      </c>
      <c r="S2357" s="12">
        <f t="shared" si="146"/>
        <v>42096.668240740742</v>
      </c>
      <c r="T2357" s="12">
        <f t="shared" si="147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42264.370115740741</v>
      </c>
      <c r="T2359" s="12">
        <f t="shared" si="147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7">
        <f t="shared" si="145"/>
        <v>36700</v>
      </c>
      <c r="Q2361" t="s">
        <v>8319</v>
      </c>
      <c r="R2361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7">
        <f t="shared" si="145"/>
        <v>200</v>
      </c>
      <c r="Q2362" t="s">
        <v>8319</v>
      </c>
      <c r="R2362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7">
        <f t="shared" si="145"/>
        <v>6000</v>
      </c>
      <c r="Q2364" t="s">
        <v>8319</v>
      </c>
      <c r="R2364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7">
        <f t="shared" si="145"/>
        <v>9740.74</v>
      </c>
      <c r="Q2368" t="s">
        <v>8319</v>
      </c>
      <c r="R236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7">
        <f t="shared" si="145"/>
        <v>4785.71</v>
      </c>
      <c r="Q2369" t="s">
        <v>8319</v>
      </c>
      <c r="R2369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 s="7">
        <f t="shared" si="145"/>
        <v>5000</v>
      </c>
      <c r="Q2370" t="s">
        <v>8319</v>
      </c>
      <c r="R2370" t="s">
        <v>8320</v>
      </c>
      <c r="S2370" s="12">
        <f t="shared" si="146"/>
        <v>42063.471817129626</v>
      </c>
      <c r="T2370" s="12">
        <f t="shared" si="147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IF(D2371=0,0,ROUND(E2371/D2371*100,0))</f>
        <v>0</v>
      </c>
      <c r="P2371" s="7">
        <f t="shared" ref="P2371:P2434" si="149">IF(L2371=0,0,ROUND(E2371/L2371*100,2))</f>
        <v>0</v>
      </c>
      <c r="Q2371" t="s">
        <v>8319</v>
      </c>
      <c r="R2371" t="s">
        <v>8320</v>
      </c>
      <c r="S2371" s="12">
        <f t="shared" ref="S2371:S2434" si="150">(J2371/86400)+25569+(-6/24)</f>
        <v>42380.562627314815</v>
      </c>
      <c r="T2371" s="12">
        <f t="shared" ref="T2371:T2434" si="151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7">
        <f t="shared" si="149"/>
        <v>2050</v>
      </c>
      <c r="Q2372" t="s">
        <v>8319</v>
      </c>
      <c r="R2372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7">
        <f t="shared" si="149"/>
        <v>3000</v>
      </c>
      <c r="Q2374" t="s">
        <v>8319</v>
      </c>
      <c r="R2374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7">
        <f t="shared" si="149"/>
        <v>5000</v>
      </c>
      <c r="Q2375" t="s">
        <v>8319</v>
      </c>
      <c r="R2375" t="s">
        <v>8320</v>
      </c>
      <c r="S2375" s="12">
        <f t="shared" si="150"/>
        <v>42215.412314814814</v>
      </c>
      <c r="T2375" s="12">
        <f t="shared" si="151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7">
        <f t="shared" si="149"/>
        <v>1000</v>
      </c>
      <c r="Q2376" t="s">
        <v>8319</v>
      </c>
      <c r="R2376" t="s">
        <v>8320</v>
      </c>
      <c r="S2376" s="12">
        <f t="shared" si="150"/>
        <v>42017.593287037038</v>
      </c>
      <c r="T2376" s="12">
        <f t="shared" si="151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7">
        <f t="shared" si="149"/>
        <v>8158.25</v>
      </c>
      <c r="Q2378" t="s">
        <v>8319</v>
      </c>
      <c r="R237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7">
        <f t="shared" si="149"/>
        <v>1833.33</v>
      </c>
      <c r="Q2382" t="s">
        <v>8319</v>
      </c>
      <c r="R2382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7">
        <f t="shared" si="149"/>
        <v>22442.86</v>
      </c>
      <c r="Q2383" t="s">
        <v>8319</v>
      </c>
      <c r="R2383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7">
        <f t="shared" si="149"/>
        <v>3750</v>
      </c>
      <c r="Q2384" t="s">
        <v>8319</v>
      </c>
      <c r="R2384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7">
        <f t="shared" si="149"/>
        <v>14500</v>
      </c>
      <c r="Q2385" t="s">
        <v>8319</v>
      </c>
      <c r="R2385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7">
        <f t="shared" si="149"/>
        <v>100</v>
      </c>
      <c r="Q2386" t="s">
        <v>8319</v>
      </c>
      <c r="R2386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7">
        <f t="shared" si="149"/>
        <v>11257.14</v>
      </c>
      <c r="Q2387" t="s">
        <v>8319</v>
      </c>
      <c r="R2387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7">
        <f t="shared" si="149"/>
        <v>34200</v>
      </c>
      <c r="Q2389" t="s">
        <v>8319</v>
      </c>
      <c r="R2389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7">
        <f t="shared" si="149"/>
        <v>5787.5</v>
      </c>
      <c r="Q2390" t="s">
        <v>8319</v>
      </c>
      <c r="R2390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7">
        <f t="shared" si="149"/>
        <v>3000</v>
      </c>
      <c r="Q2391" t="s">
        <v>8319</v>
      </c>
      <c r="R2391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7">
        <f t="shared" si="149"/>
        <v>2500</v>
      </c>
      <c r="Q2393" t="s">
        <v>8319</v>
      </c>
      <c r="R2393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7">
        <f t="shared" si="149"/>
        <v>5000</v>
      </c>
      <c r="Q2395" t="s">
        <v>8319</v>
      </c>
      <c r="R2395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7">
        <f t="shared" si="149"/>
        <v>150</v>
      </c>
      <c r="Q2396" t="s">
        <v>8319</v>
      </c>
      <c r="R2396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7">
        <f t="shared" si="149"/>
        <v>1000</v>
      </c>
      <c r="Q2398" t="s">
        <v>8319</v>
      </c>
      <c r="R239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7">
        <f t="shared" si="149"/>
        <v>2233.33</v>
      </c>
      <c r="Q2403" t="s">
        <v>8336</v>
      </c>
      <c r="R2403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7">
        <f t="shared" si="149"/>
        <v>5200</v>
      </c>
      <c r="Q2404" t="s">
        <v>8336</v>
      </c>
      <c r="R2404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7">
        <f t="shared" si="149"/>
        <v>1683.33</v>
      </c>
      <c r="Q2405" t="s">
        <v>8336</v>
      </c>
      <c r="R2405" t="s">
        <v>8337</v>
      </c>
      <c r="S2405" s="12">
        <f t="shared" si="150"/>
        <v>42399.632615740746</v>
      </c>
      <c r="T2405" s="12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7">
        <f t="shared" si="149"/>
        <v>5630</v>
      </c>
      <c r="Q2407" t="s">
        <v>8336</v>
      </c>
      <c r="R2407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7">
        <f t="shared" si="149"/>
        <v>8406.25</v>
      </c>
      <c r="Q2408" t="s">
        <v>8336</v>
      </c>
      <c r="R240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7">
        <f t="shared" si="149"/>
        <v>16839.39</v>
      </c>
      <c r="Q2409" t="s">
        <v>8336</v>
      </c>
      <c r="R2409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7">
        <f t="shared" si="149"/>
        <v>1500</v>
      </c>
      <c r="Q2410" t="s">
        <v>8336</v>
      </c>
      <c r="R2410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7">
        <f t="shared" si="149"/>
        <v>7666.67</v>
      </c>
      <c r="Q2411" t="s">
        <v>8336</v>
      </c>
      <c r="R2411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7">
        <f t="shared" si="149"/>
        <v>5033.33</v>
      </c>
      <c r="Q2413" t="s">
        <v>8336</v>
      </c>
      <c r="R2413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7">
        <f t="shared" si="149"/>
        <v>833.33</v>
      </c>
      <c r="Q2415" t="s">
        <v>8336</v>
      </c>
      <c r="R2415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7">
        <f t="shared" si="149"/>
        <v>3538.46</v>
      </c>
      <c r="Q2416" t="s">
        <v>8336</v>
      </c>
      <c r="R2416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7">
        <f t="shared" si="149"/>
        <v>5583.33</v>
      </c>
      <c r="Q2417" t="s">
        <v>8336</v>
      </c>
      <c r="R2417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7">
        <f t="shared" si="149"/>
        <v>500</v>
      </c>
      <c r="Q2418" t="s">
        <v>8336</v>
      </c>
      <c r="R241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7">
        <f t="shared" si="149"/>
        <v>100</v>
      </c>
      <c r="Q2420" t="s">
        <v>8336</v>
      </c>
      <c r="R2420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41993.488298611112</v>
      </c>
      <c r="T2421" s="12">
        <f t="shared" si="151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7">
        <f t="shared" si="149"/>
        <v>6947.22</v>
      </c>
      <c r="Q2422" t="s">
        <v>8336</v>
      </c>
      <c r="R2422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7">
        <f t="shared" si="149"/>
        <v>100</v>
      </c>
      <c r="Q2423" t="s">
        <v>8336</v>
      </c>
      <c r="R2423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7">
        <f t="shared" si="149"/>
        <v>100</v>
      </c>
      <c r="Q2424" t="s">
        <v>8336</v>
      </c>
      <c r="R2424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7">
        <f t="shared" si="149"/>
        <v>800</v>
      </c>
      <c r="Q2425" t="s">
        <v>8336</v>
      </c>
      <c r="R2425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7">
        <f t="shared" si="149"/>
        <v>3444.44</v>
      </c>
      <c r="Q2426" t="s">
        <v>8336</v>
      </c>
      <c r="R2426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7">
        <f t="shared" si="149"/>
        <v>100</v>
      </c>
      <c r="Q2427" t="s">
        <v>8336</v>
      </c>
      <c r="R2427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42163.920046296298</v>
      </c>
      <c r="T2428" s="12">
        <f t="shared" si="151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7">
        <f t="shared" si="149"/>
        <v>100</v>
      </c>
      <c r="Q2429" t="s">
        <v>8336</v>
      </c>
      <c r="R2429" t="s">
        <v>8337</v>
      </c>
      <c r="S2429" s="12">
        <f t="shared" si="150"/>
        <v>42412.068668981483</v>
      </c>
      <c r="T2429" s="12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7">
        <f t="shared" si="149"/>
        <v>100</v>
      </c>
      <c r="Q2430" t="s">
        <v>8336</v>
      </c>
      <c r="R2430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7">
        <f t="shared" si="149"/>
        <v>50125</v>
      </c>
      <c r="Q2431" t="s">
        <v>8336</v>
      </c>
      <c r="R2431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7">
        <f t="shared" si="149"/>
        <v>1050</v>
      </c>
      <c r="Q2432" t="s">
        <v>8336</v>
      </c>
      <c r="R2432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7">
        <f t="shared" si="149"/>
        <v>100</v>
      </c>
      <c r="Q2433" t="s">
        <v>8336</v>
      </c>
      <c r="R2433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 s="7">
        <f t="shared" si="149"/>
        <v>100</v>
      </c>
      <c r="Q2434" t="s">
        <v>8336</v>
      </c>
      <c r="R2434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IF(D2435=0,0,ROUND(E2435/D2435*100,0))</f>
        <v>0</v>
      </c>
      <c r="P2435" s="7">
        <f t="shared" ref="P2435:P2498" si="153">IF(L2435=0,0,ROUND(E2435/L2435*100,2))</f>
        <v>0</v>
      </c>
      <c r="Q2435" t="s">
        <v>8336</v>
      </c>
      <c r="R2435" t="s">
        <v>8337</v>
      </c>
      <c r="S2435" s="12">
        <f t="shared" ref="S2435:S2498" si="154">(J2435/86400)+25569+(-6/24)</f>
        <v>42397.64980324074</v>
      </c>
      <c r="T2435" s="12">
        <f t="shared" ref="T2435:T2498" si="155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7">
        <f t="shared" si="153"/>
        <v>1300</v>
      </c>
      <c r="Q2436" t="s">
        <v>8336</v>
      </c>
      <c r="R2436" t="s">
        <v>8337</v>
      </c>
      <c r="S2436" s="12">
        <f t="shared" si="154"/>
        <v>42179.936041666668</v>
      </c>
      <c r="T2436" s="12">
        <f t="shared" si="155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7">
        <f t="shared" si="153"/>
        <v>30600</v>
      </c>
      <c r="Q2437" t="s">
        <v>8336</v>
      </c>
      <c r="R2437" t="s">
        <v>8337</v>
      </c>
      <c r="S2437" s="12">
        <f t="shared" si="154"/>
        <v>42252.027615740742</v>
      </c>
      <c r="T2437" s="12">
        <f t="shared" si="155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7">
        <f t="shared" si="153"/>
        <v>2250</v>
      </c>
      <c r="Q2438" t="s">
        <v>8336</v>
      </c>
      <c r="R243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7">
        <f t="shared" si="153"/>
        <v>5000</v>
      </c>
      <c r="Q2440" t="s">
        <v>8336</v>
      </c>
      <c r="R2440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7">
        <f t="shared" si="153"/>
        <v>500</v>
      </c>
      <c r="Q2442" t="s">
        <v>8336</v>
      </c>
      <c r="R2442" t="s">
        <v>8337</v>
      </c>
      <c r="S2442" s="12">
        <f t="shared" si="154"/>
        <v>42383.649456018524</v>
      </c>
      <c r="T2442" s="12">
        <f t="shared" si="155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7">
        <f t="shared" si="153"/>
        <v>7422.94</v>
      </c>
      <c r="Q2443" t="s">
        <v>8336</v>
      </c>
      <c r="R2443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7">
        <f t="shared" si="153"/>
        <v>8125.27</v>
      </c>
      <c r="Q2444" t="s">
        <v>8336</v>
      </c>
      <c r="R2444" t="s">
        <v>8352</v>
      </c>
      <c r="S2444" s="12">
        <f t="shared" si="154"/>
        <v>42052.416990740741</v>
      </c>
      <c r="T2444" s="12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7">
        <f t="shared" si="153"/>
        <v>13023.47</v>
      </c>
      <c r="Q2445" t="s">
        <v>8336</v>
      </c>
      <c r="R2445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7">
        <f t="shared" si="153"/>
        <v>5340.98</v>
      </c>
      <c r="Q2446" t="s">
        <v>8336</v>
      </c>
      <c r="R2446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7">
        <f t="shared" si="153"/>
        <v>7513.04</v>
      </c>
      <c r="Q2447" t="s">
        <v>8336</v>
      </c>
      <c r="R2447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7">
        <f t="shared" si="153"/>
        <v>7566.67</v>
      </c>
      <c r="Q2448" t="s">
        <v>8336</v>
      </c>
      <c r="R244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7">
        <f t="shared" si="153"/>
        <v>3169.14</v>
      </c>
      <c r="Q2449" t="s">
        <v>8336</v>
      </c>
      <c r="R2449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7">
        <f t="shared" si="153"/>
        <v>4777.78</v>
      </c>
      <c r="Q2450" t="s">
        <v>8336</v>
      </c>
      <c r="R2450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9000</v>
      </c>
      <c r="Q2451" t="s">
        <v>8336</v>
      </c>
      <c r="R2451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7">
        <f t="shared" si="153"/>
        <v>14931.4</v>
      </c>
      <c r="Q2452" t="s">
        <v>8336</v>
      </c>
      <c r="R2452" t="s">
        <v>8352</v>
      </c>
      <c r="S2452" s="12">
        <f t="shared" si="154"/>
        <v>41901.82240740741</v>
      </c>
      <c r="T2452" s="12">
        <f t="shared" si="155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7">
        <f t="shared" si="153"/>
        <v>6206.99</v>
      </c>
      <c r="Q2453" t="s">
        <v>8336</v>
      </c>
      <c r="R2453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7">
        <f t="shared" si="153"/>
        <v>5340</v>
      </c>
      <c r="Q2454" t="s">
        <v>8336</v>
      </c>
      <c r="R2454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7">
        <f t="shared" si="153"/>
        <v>6926.87</v>
      </c>
      <c r="Q2455" t="s">
        <v>8336</v>
      </c>
      <c r="R2455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7">
        <f t="shared" si="153"/>
        <v>27150.77</v>
      </c>
      <c r="Q2456" t="s">
        <v>8336</v>
      </c>
      <c r="R2456" t="s">
        <v>8352</v>
      </c>
      <c r="S2456" s="12">
        <f t="shared" si="154"/>
        <v>42769.951481481483</v>
      </c>
      <c r="T2456" s="12">
        <f t="shared" si="155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3412.5</v>
      </c>
      <c r="Q2457" t="s">
        <v>8336</v>
      </c>
      <c r="R2457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7">
        <f t="shared" si="153"/>
        <v>4049.25</v>
      </c>
      <c r="Q2458" t="s">
        <v>8336</v>
      </c>
      <c r="R245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7">
        <f t="shared" si="153"/>
        <v>18975.810000000001</v>
      </c>
      <c r="Q2459" t="s">
        <v>8336</v>
      </c>
      <c r="R2459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7">
        <f t="shared" si="153"/>
        <v>6886.25</v>
      </c>
      <c r="Q2460" t="s">
        <v>8336</v>
      </c>
      <c r="R2460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7">
        <f t="shared" si="153"/>
        <v>10877.66</v>
      </c>
      <c r="Q2461" t="s">
        <v>8336</v>
      </c>
      <c r="R2461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7">
        <f t="shared" si="153"/>
        <v>12598.53</v>
      </c>
      <c r="Q2462" t="s">
        <v>8336</v>
      </c>
      <c r="R2462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7">
        <f t="shared" si="153"/>
        <v>9052.33</v>
      </c>
      <c r="Q2463" t="s">
        <v>8325</v>
      </c>
      <c r="R2463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7">
        <f t="shared" si="153"/>
        <v>2888.04</v>
      </c>
      <c r="Q2464" t="s">
        <v>8325</v>
      </c>
      <c r="R2464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7">
        <f t="shared" si="153"/>
        <v>3100</v>
      </c>
      <c r="Q2465" t="s">
        <v>8325</v>
      </c>
      <c r="R2465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7">
        <f t="shared" si="153"/>
        <v>5167.4399999999996</v>
      </c>
      <c r="Q2466" t="s">
        <v>8325</v>
      </c>
      <c r="R2466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7">
        <f t="shared" si="153"/>
        <v>2627.08</v>
      </c>
      <c r="Q2467" t="s">
        <v>8325</v>
      </c>
      <c r="R2467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4807.6899999999996</v>
      </c>
      <c r="Q2468" t="s">
        <v>8325</v>
      </c>
      <c r="R246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7">
        <f t="shared" si="153"/>
        <v>2755.81</v>
      </c>
      <c r="Q2469" t="s">
        <v>8325</v>
      </c>
      <c r="R2469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7">
        <f t="shared" si="153"/>
        <v>3697.14</v>
      </c>
      <c r="Q2470" t="s">
        <v>8325</v>
      </c>
      <c r="R2470" t="s">
        <v>8329</v>
      </c>
      <c r="S2470" s="12">
        <f t="shared" si="154"/>
        <v>41173.904178240744</v>
      </c>
      <c r="T2470" s="12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7">
        <f t="shared" si="153"/>
        <v>2902.13</v>
      </c>
      <c r="Q2471" t="s">
        <v>8325</v>
      </c>
      <c r="R2471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7">
        <f t="shared" si="153"/>
        <v>2865.67</v>
      </c>
      <c r="Q2472" t="s">
        <v>8325</v>
      </c>
      <c r="R2472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3764.71</v>
      </c>
      <c r="Q2473" t="s">
        <v>8325</v>
      </c>
      <c r="R2473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7">
        <f t="shared" si="153"/>
        <v>9790.4</v>
      </c>
      <c r="Q2474" t="s">
        <v>8325</v>
      </c>
      <c r="R2474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4255.32</v>
      </c>
      <c r="Q2475" t="s">
        <v>8325</v>
      </c>
      <c r="R2475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7">
        <f t="shared" si="153"/>
        <v>13158.37</v>
      </c>
      <c r="Q2476" t="s">
        <v>8325</v>
      </c>
      <c r="R2476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7">
        <f t="shared" si="153"/>
        <v>3232.1</v>
      </c>
      <c r="Q2477" t="s">
        <v>8325</v>
      </c>
      <c r="R2477" t="s">
        <v>8329</v>
      </c>
      <c r="S2477" s="12">
        <f t="shared" si="154"/>
        <v>40310.037673611107</v>
      </c>
      <c r="T2477" s="12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7">
        <f t="shared" si="153"/>
        <v>6110.4</v>
      </c>
      <c r="Q2478" t="s">
        <v>8325</v>
      </c>
      <c r="R247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7">
        <f t="shared" si="153"/>
        <v>3134.15</v>
      </c>
      <c r="Q2479" t="s">
        <v>8325</v>
      </c>
      <c r="R2479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7">
        <f t="shared" si="153"/>
        <v>12911.39</v>
      </c>
      <c r="Q2480" t="s">
        <v>8325</v>
      </c>
      <c r="R2480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7">
        <f t="shared" si="153"/>
        <v>2502.06</v>
      </c>
      <c r="Q2481" t="s">
        <v>8325</v>
      </c>
      <c r="R2481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25000</v>
      </c>
      <c r="Q2482" t="s">
        <v>8325</v>
      </c>
      <c r="R2482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7">
        <f t="shared" si="153"/>
        <v>4754.1499999999996</v>
      </c>
      <c r="Q2483" t="s">
        <v>8325</v>
      </c>
      <c r="R2483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7">
        <f t="shared" si="153"/>
        <v>4004</v>
      </c>
      <c r="Q2484" t="s">
        <v>8325</v>
      </c>
      <c r="R2484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7">
        <f t="shared" si="153"/>
        <v>6584.21</v>
      </c>
      <c r="Q2485" t="s">
        <v>8325</v>
      </c>
      <c r="R2485" t="s">
        <v>8329</v>
      </c>
      <c r="S2485" s="12">
        <f t="shared" si="154"/>
        <v>40970.500034722223</v>
      </c>
      <c r="T2485" s="12">
        <f t="shared" si="155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7">
        <f t="shared" si="153"/>
        <v>4640.12</v>
      </c>
      <c r="Q2486" t="s">
        <v>8325</v>
      </c>
      <c r="R2486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7">
        <f t="shared" si="153"/>
        <v>5036.59</v>
      </c>
      <c r="Q2487" t="s">
        <v>8325</v>
      </c>
      <c r="R2487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7">
        <f t="shared" si="153"/>
        <v>2656.67</v>
      </c>
      <c r="Q2488" t="s">
        <v>8325</v>
      </c>
      <c r="R248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7">
        <f t="shared" si="153"/>
        <v>3949.37</v>
      </c>
      <c r="Q2489" t="s">
        <v>8325</v>
      </c>
      <c r="R2489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7">
        <f t="shared" si="153"/>
        <v>4924.62</v>
      </c>
      <c r="Q2490" t="s">
        <v>8325</v>
      </c>
      <c r="R2490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7">
        <f t="shared" si="153"/>
        <v>6238</v>
      </c>
      <c r="Q2491" t="s">
        <v>8325</v>
      </c>
      <c r="R2491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7">
        <f t="shared" si="153"/>
        <v>3793.75</v>
      </c>
      <c r="Q2492" t="s">
        <v>8325</v>
      </c>
      <c r="R2492" t="s">
        <v>8329</v>
      </c>
      <c r="S2492" s="12">
        <f t="shared" si="154"/>
        <v>41022.977731481486</v>
      </c>
      <c r="T2492" s="12">
        <f t="shared" si="155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7">
        <f t="shared" si="153"/>
        <v>5160</v>
      </c>
      <c r="Q2493" t="s">
        <v>8325</v>
      </c>
      <c r="R2493" t="s">
        <v>8329</v>
      </c>
      <c r="S2493" s="12">
        <f t="shared" si="154"/>
        <v>40542.589282407411</v>
      </c>
      <c r="T2493" s="12">
        <f t="shared" si="155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2777.78</v>
      </c>
      <c r="Q2494" t="s">
        <v>8325</v>
      </c>
      <c r="R2494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7">
        <f t="shared" si="153"/>
        <v>9938.2199999999993</v>
      </c>
      <c r="Q2495" t="s">
        <v>8325</v>
      </c>
      <c r="R2495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7">
        <f t="shared" si="153"/>
        <v>3884.82</v>
      </c>
      <c r="Q2496" t="s">
        <v>8325</v>
      </c>
      <c r="R2496" t="s">
        <v>8329</v>
      </c>
      <c r="S2496" s="12">
        <f t="shared" si="154"/>
        <v>41022.395185185189</v>
      </c>
      <c r="T2496" s="12">
        <f t="shared" si="155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7">
        <f t="shared" si="153"/>
        <v>4554.88</v>
      </c>
      <c r="Q2497" t="s">
        <v>8325</v>
      </c>
      <c r="R2497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60000</v>
      </c>
      <c r="Q2498" t="s">
        <v>8325</v>
      </c>
      <c r="R2498" t="s">
        <v>8329</v>
      </c>
      <c r="S2498" s="12">
        <f t="shared" si="154"/>
        <v>41327.746435185181</v>
      </c>
      <c r="T2498" s="12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IF(D2499=0,0,ROUND(E2499/D2499*100,0))</f>
        <v>113</v>
      </c>
      <c r="P2499" s="7">
        <f t="shared" ref="P2499:P2562" si="157">IF(L2499=0,0,ROUND(E2499/L2499*100,2))</f>
        <v>8055.11</v>
      </c>
      <c r="Q2499" t="s">
        <v>8325</v>
      </c>
      <c r="R2499" t="s">
        <v>8329</v>
      </c>
      <c r="S2499" s="12">
        <f t="shared" ref="S2499:S2562" si="158">(J2499/86400)+25569+(-6/24)</f>
        <v>40730.628912037035</v>
      </c>
      <c r="T2499" s="12">
        <f t="shared" ref="T2499:T2562" si="15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7">
        <f t="shared" si="157"/>
        <v>5280</v>
      </c>
      <c r="Q2500" t="s">
        <v>8325</v>
      </c>
      <c r="R2500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7">
        <f t="shared" si="157"/>
        <v>4767.6499999999996</v>
      </c>
      <c r="Q2501" t="s">
        <v>8325</v>
      </c>
      <c r="R2501" t="s">
        <v>8329</v>
      </c>
      <c r="S2501" s="12">
        <f t="shared" si="158"/>
        <v>41226.398576388892</v>
      </c>
      <c r="T2501" s="12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7">
        <f t="shared" si="157"/>
        <v>2344.83</v>
      </c>
      <c r="Q2502" t="s">
        <v>8325</v>
      </c>
      <c r="R2502" t="s">
        <v>8329</v>
      </c>
      <c r="S2502" s="12">
        <f t="shared" si="158"/>
        <v>41053.522858796292</v>
      </c>
      <c r="T2502" s="12">
        <f t="shared" si="15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7">
        <f t="shared" si="157"/>
        <v>4014.29</v>
      </c>
      <c r="Q2503" t="s">
        <v>8336</v>
      </c>
      <c r="R2503" t="s">
        <v>8353</v>
      </c>
      <c r="S2503" s="12">
        <f t="shared" si="158"/>
        <v>42244.526666666672</v>
      </c>
      <c r="T2503" s="12">
        <f t="shared" si="15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7">
        <f t="shared" si="157"/>
        <v>1720</v>
      </c>
      <c r="Q2504" t="s">
        <v>8336</v>
      </c>
      <c r="R2504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7">
        <f t="shared" si="157"/>
        <v>1500</v>
      </c>
      <c r="Q2508" t="s">
        <v>8336</v>
      </c>
      <c r="R250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7">
        <f t="shared" si="157"/>
        <v>3571.43</v>
      </c>
      <c r="Q2511" t="s">
        <v>8336</v>
      </c>
      <c r="R2511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7">
        <f t="shared" si="157"/>
        <v>3750</v>
      </c>
      <c r="Q2512" t="s">
        <v>8336</v>
      </c>
      <c r="R2512" t="s">
        <v>8353</v>
      </c>
      <c r="S2512" s="12">
        <f t="shared" si="158"/>
        <v>42078.747361111113</v>
      </c>
      <c r="T2512" s="12">
        <f t="shared" si="15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7">
        <f t="shared" si="157"/>
        <v>5250</v>
      </c>
      <c r="Q2516" t="s">
        <v>8336</v>
      </c>
      <c r="R2516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7">
        <f t="shared" si="157"/>
        <v>7750</v>
      </c>
      <c r="Q2517" t="s">
        <v>8336</v>
      </c>
      <c r="R2517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7">
        <f t="shared" si="157"/>
        <v>5354.55</v>
      </c>
      <c r="Q2519" t="s">
        <v>8336</v>
      </c>
      <c r="R2519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7">
        <f t="shared" si="157"/>
        <v>1625</v>
      </c>
      <c r="Q2521" t="s">
        <v>8336</v>
      </c>
      <c r="R2521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42612.350520833337</v>
      </c>
      <c r="T2522" s="12">
        <f t="shared" si="15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7">
        <f t="shared" si="157"/>
        <v>10368.17</v>
      </c>
      <c r="Q2523" t="s">
        <v>8325</v>
      </c>
      <c r="R2523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18518.52</v>
      </c>
      <c r="Q2524" t="s">
        <v>8325</v>
      </c>
      <c r="R2524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7">
        <f t="shared" si="157"/>
        <v>5415.38</v>
      </c>
      <c r="Q2525" t="s">
        <v>8325</v>
      </c>
      <c r="R2525" t="s">
        <v>8354</v>
      </c>
      <c r="S2525" s="12">
        <f t="shared" si="158"/>
        <v>41930.725601851853</v>
      </c>
      <c r="T2525" s="12">
        <f t="shared" si="15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7">
        <f t="shared" si="157"/>
        <v>17720.93</v>
      </c>
      <c r="Q2526" t="s">
        <v>8325</v>
      </c>
      <c r="R2526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7">
        <f t="shared" si="157"/>
        <v>10032.5</v>
      </c>
      <c r="Q2527" t="s">
        <v>8325</v>
      </c>
      <c r="R2527" t="s">
        <v>8354</v>
      </c>
      <c r="S2527" s="12">
        <f t="shared" si="158"/>
        <v>41058.594571759255</v>
      </c>
      <c r="T2527" s="12">
        <f t="shared" si="15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7">
        <f t="shared" si="157"/>
        <v>13690.91</v>
      </c>
      <c r="Q2528" t="s">
        <v>8325</v>
      </c>
      <c r="R252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7">
        <f t="shared" si="157"/>
        <v>5753.52</v>
      </c>
      <c r="Q2529" t="s">
        <v>8325</v>
      </c>
      <c r="R2529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7">
        <f t="shared" si="157"/>
        <v>5296.28</v>
      </c>
      <c r="Q2530" t="s">
        <v>8325</v>
      </c>
      <c r="R2530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7">
        <f t="shared" si="157"/>
        <v>8232.89</v>
      </c>
      <c r="Q2531" t="s">
        <v>8325</v>
      </c>
      <c r="R2531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13541.67</v>
      </c>
      <c r="Q2532" t="s">
        <v>8325</v>
      </c>
      <c r="R2532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7">
        <f t="shared" si="157"/>
        <v>7406.56</v>
      </c>
      <c r="Q2533" t="s">
        <v>8325</v>
      </c>
      <c r="R2533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7">
        <f t="shared" si="157"/>
        <v>8408.33</v>
      </c>
      <c r="Q2534" t="s">
        <v>8325</v>
      </c>
      <c r="R2534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7">
        <f t="shared" si="157"/>
        <v>6102.94</v>
      </c>
      <c r="Q2535" t="s">
        <v>8325</v>
      </c>
      <c r="R2535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15000</v>
      </c>
      <c r="Q2536" t="s">
        <v>8325</v>
      </c>
      <c r="R2536" t="s">
        <v>8354</v>
      </c>
      <c r="S2536" s="12">
        <f t="shared" si="158"/>
        <v>40127.450370370367</v>
      </c>
      <c r="T2536" s="12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7">
        <f t="shared" si="157"/>
        <v>26608.97</v>
      </c>
      <c r="Q2537" t="s">
        <v>8325</v>
      </c>
      <c r="R2537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7">
        <f t="shared" si="157"/>
        <v>725</v>
      </c>
      <c r="Q2538" t="s">
        <v>8325</v>
      </c>
      <c r="R253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7">
        <f t="shared" si="157"/>
        <v>10000</v>
      </c>
      <c r="Q2539" t="s">
        <v>8325</v>
      </c>
      <c r="R2539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7">
        <f t="shared" si="157"/>
        <v>10996.31</v>
      </c>
      <c r="Q2540" t="s">
        <v>8325</v>
      </c>
      <c r="R2540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7">
        <f t="shared" si="157"/>
        <v>16991.53</v>
      </c>
      <c r="Q2541" t="s">
        <v>8325</v>
      </c>
      <c r="R2541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7">
        <f t="shared" si="157"/>
        <v>9574.07</v>
      </c>
      <c r="Q2542" t="s">
        <v>8325</v>
      </c>
      <c r="R2542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7">
        <f t="shared" si="157"/>
        <v>5946.03</v>
      </c>
      <c r="Q2543" t="s">
        <v>8325</v>
      </c>
      <c r="R2543" t="s">
        <v>8354</v>
      </c>
      <c r="S2543" s="12">
        <f t="shared" si="158"/>
        <v>41483.199282407411</v>
      </c>
      <c r="T2543" s="12">
        <f t="shared" si="15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7">
        <f t="shared" si="157"/>
        <v>5576.92</v>
      </c>
      <c r="Q2544" t="s">
        <v>8325</v>
      </c>
      <c r="R2544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7">
        <f t="shared" si="157"/>
        <v>3007.69</v>
      </c>
      <c r="Q2545" t="s">
        <v>8325</v>
      </c>
      <c r="R2545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7">
        <f t="shared" si="157"/>
        <v>8843.86</v>
      </c>
      <c r="Q2546" t="s">
        <v>8325</v>
      </c>
      <c r="R2546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7">
        <f t="shared" si="157"/>
        <v>6403.28</v>
      </c>
      <c r="Q2547" t="s">
        <v>8325</v>
      </c>
      <c r="R2547" t="s">
        <v>8354</v>
      </c>
      <c r="S2547" s="12">
        <f t="shared" si="158"/>
        <v>42026.888171296298</v>
      </c>
      <c r="T2547" s="12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7">
        <f t="shared" si="157"/>
        <v>6015.38</v>
      </c>
      <c r="Q2548" t="s">
        <v>8325</v>
      </c>
      <c r="R2548" t="s">
        <v>8354</v>
      </c>
      <c r="S2548" s="12">
        <f t="shared" si="158"/>
        <v>41524.608553240745</v>
      </c>
      <c r="T2548" s="12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7">
        <f t="shared" si="157"/>
        <v>4919.3999999999996</v>
      </c>
      <c r="Q2549" t="s">
        <v>8325</v>
      </c>
      <c r="R2549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7">
        <f t="shared" si="157"/>
        <v>16516.22</v>
      </c>
      <c r="Q2550" t="s">
        <v>8325</v>
      </c>
      <c r="R2550" t="s">
        <v>8354</v>
      </c>
      <c r="S2550" s="12">
        <f t="shared" si="158"/>
        <v>42618.375428240739</v>
      </c>
      <c r="T2550" s="12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7">
        <f t="shared" si="157"/>
        <v>4362.16</v>
      </c>
      <c r="Q2551" t="s">
        <v>8325</v>
      </c>
      <c r="R2551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7">
        <f t="shared" si="157"/>
        <v>4370</v>
      </c>
      <c r="Q2552" t="s">
        <v>8325</v>
      </c>
      <c r="R2552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7">
        <f t="shared" si="157"/>
        <v>6741.96</v>
      </c>
      <c r="Q2553" t="s">
        <v>8325</v>
      </c>
      <c r="R2553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7">
        <f t="shared" si="157"/>
        <v>17750</v>
      </c>
      <c r="Q2554" t="s">
        <v>8325</v>
      </c>
      <c r="R2554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7">
        <f t="shared" si="157"/>
        <v>3888.33</v>
      </c>
      <c r="Q2555" t="s">
        <v>8325</v>
      </c>
      <c r="R2555" t="s">
        <v>8354</v>
      </c>
      <c r="S2555" s="12">
        <f t="shared" si="158"/>
        <v>41112.949155092589</v>
      </c>
      <c r="T2555" s="12">
        <f t="shared" si="15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7">
        <f t="shared" si="157"/>
        <v>5498.51</v>
      </c>
      <c r="Q2556" t="s">
        <v>8325</v>
      </c>
      <c r="R2556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7">
        <f t="shared" si="157"/>
        <v>6134.29</v>
      </c>
      <c r="Q2557" t="s">
        <v>8325</v>
      </c>
      <c r="R2557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7">
        <f t="shared" si="157"/>
        <v>2311.7600000000002</v>
      </c>
      <c r="Q2558" t="s">
        <v>8325</v>
      </c>
      <c r="R255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7">
        <f t="shared" si="157"/>
        <v>2961.11</v>
      </c>
      <c r="Q2559" t="s">
        <v>8325</v>
      </c>
      <c r="R2559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7">
        <f t="shared" si="157"/>
        <v>7561.11</v>
      </c>
      <c r="Q2560" t="s">
        <v>8325</v>
      </c>
      <c r="R2560" t="s">
        <v>8354</v>
      </c>
      <c r="S2560" s="12">
        <f t="shared" si="158"/>
        <v>42093.610023148147</v>
      </c>
      <c r="T2560" s="12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7">
        <f t="shared" si="157"/>
        <v>3560</v>
      </c>
      <c r="Q2561" t="s">
        <v>8325</v>
      </c>
      <c r="R2561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 s="7">
        <f t="shared" si="157"/>
        <v>14300</v>
      </c>
      <c r="Q2562" t="s">
        <v>8325</v>
      </c>
      <c r="R2562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IF(D2563=0,0,ROUND(E2563/D2563*100,0))</f>
        <v>0</v>
      </c>
      <c r="P2563" s="7">
        <f t="shared" ref="P2563:P2626" si="161">IF(L2563=0,0,ROUND(E2563/L2563*100,2))</f>
        <v>0</v>
      </c>
      <c r="Q2563" t="s">
        <v>8336</v>
      </c>
      <c r="R2563" t="s">
        <v>8337</v>
      </c>
      <c r="S2563" s="12">
        <f t="shared" ref="S2563:S2626" si="162">(J2563/86400)+25569+(-6/24)</f>
        <v>42260.278807870374</v>
      </c>
      <c r="T2563" s="12">
        <f t="shared" ref="T2563:T2626" si="163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7">
        <f t="shared" si="161"/>
        <v>2500</v>
      </c>
      <c r="Q2564" t="s">
        <v>8336</v>
      </c>
      <c r="R2564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10000</v>
      </c>
      <c r="Q2567" t="s">
        <v>8336</v>
      </c>
      <c r="R2567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7">
        <f t="shared" si="161"/>
        <v>6000</v>
      </c>
      <c r="Q2569" t="s">
        <v>8336</v>
      </c>
      <c r="R2569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7">
        <f t="shared" si="161"/>
        <v>5000</v>
      </c>
      <c r="Q2570" t="s">
        <v>8336</v>
      </c>
      <c r="R2570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7">
        <f t="shared" si="161"/>
        <v>7250</v>
      </c>
      <c r="Q2571" t="s">
        <v>8336</v>
      </c>
      <c r="R2571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7">
        <f t="shared" si="161"/>
        <v>2950</v>
      </c>
      <c r="Q2572" t="s">
        <v>8336</v>
      </c>
      <c r="R2572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7">
        <f t="shared" si="161"/>
        <v>6250</v>
      </c>
      <c r="Q2573" t="s">
        <v>8336</v>
      </c>
      <c r="R2573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41985.858726851853</v>
      </c>
      <c r="T2577" s="12">
        <f t="shared" si="163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42237.772905092592</v>
      </c>
      <c r="T2580" s="12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7">
        <f t="shared" si="161"/>
        <v>2308.33</v>
      </c>
      <c r="Q2581" t="s">
        <v>8336</v>
      </c>
      <c r="R2581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7">
        <f t="shared" si="161"/>
        <v>2550</v>
      </c>
      <c r="Q2582" t="s">
        <v>8336</v>
      </c>
      <c r="R2582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7">
        <f t="shared" si="161"/>
        <v>4818.18</v>
      </c>
      <c r="Q2583" t="s">
        <v>8336</v>
      </c>
      <c r="R2583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7">
        <f t="shared" si="161"/>
        <v>100</v>
      </c>
      <c r="Q2584" t="s">
        <v>8336</v>
      </c>
      <c r="R2584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7">
        <f t="shared" si="161"/>
        <v>100</v>
      </c>
      <c r="Q2585" t="s">
        <v>8336</v>
      </c>
      <c r="R2585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42139.923252314809</v>
      </c>
      <c r="T2586" s="12">
        <f t="shared" si="163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7">
        <f t="shared" si="161"/>
        <v>5000</v>
      </c>
      <c r="Q2587" t="s">
        <v>8336</v>
      </c>
      <c r="R2587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7">
        <f t="shared" si="161"/>
        <v>500</v>
      </c>
      <c r="Q2588" t="s">
        <v>8336</v>
      </c>
      <c r="R258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7">
        <f t="shared" si="161"/>
        <v>20283.330000000002</v>
      </c>
      <c r="Q2589" t="s">
        <v>8336</v>
      </c>
      <c r="R2589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7">
        <f t="shared" si="161"/>
        <v>2912.5</v>
      </c>
      <c r="Q2590" t="s">
        <v>8336</v>
      </c>
      <c r="R2590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7">
        <f t="shared" si="161"/>
        <v>500</v>
      </c>
      <c r="Q2591" t="s">
        <v>8336</v>
      </c>
      <c r="R2591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7">
        <f t="shared" si="161"/>
        <v>1300</v>
      </c>
      <c r="Q2593" t="s">
        <v>8336</v>
      </c>
      <c r="R2593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7">
        <f t="shared" si="161"/>
        <v>5000</v>
      </c>
      <c r="Q2594" t="s">
        <v>8336</v>
      </c>
      <c r="R2594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42089.595208333332</v>
      </c>
      <c r="T2595" s="12">
        <f t="shared" si="163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7">
        <f t="shared" si="161"/>
        <v>100</v>
      </c>
      <c r="Q2596" t="s">
        <v>8336</v>
      </c>
      <c r="R2596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7">
        <f t="shared" si="161"/>
        <v>9605.26</v>
      </c>
      <c r="Q2597" t="s">
        <v>8336</v>
      </c>
      <c r="R2597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7">
        <f t="shared" si="161"/>
        <v>30577.78</v>
      </c>
      <c r="Q2598" t="s">
        <v>8336</v>
      </c>
      <c r="R259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7">
        <f t="shared" si="161"/>
        <v>1214.29</v>
      </c>
      <c r="Q2599" t="s">
        <v>8336</v>
      </c>
      <c r="R2599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8357.14</v>
      </c>
      <c r="Q2600" t="s">
        <v>8336</v>
      </c>
      <c r="R2600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7">
        <f t="shared" si="161"/>
        <v>1800</v>
      </c>
      <c r="Q2601" t="s">
        <v>8336</v>
      </c>
      <c r="R2601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7">
        <f t="shared" si="161"/>
        <v>11553.33</v>
      </c>
      <c r="Q2602" t="s">
        <v>8336</v>
      </c>
      <c r="R2602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7">
        <f t="shared" si="161"/>
        <v>2190.0700000000002</v>
      </c>
      <c r="Q2603" t="s">
        <v>8319</v>
      </c>
      <c r="R2603" t="s">
        <v>8355</v>
      </c>
      <c r="S2603" s="12">
        <f t="shared" si="162"/>
        <v>41150.652187500003</v>
      </c>
      <c r="T2603" s="12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7">
        <f t="shared" si="161"/>
        <v>8002.25</v>
      </c>
      <c r="Q2604" t="s">
        <v>8319</v>
      </c>
      <c r="R2604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7">
        <f t="shared" si="161"/>
        <v>3552</v>
      </c>
      <c r="Q2605" t="s">
        <v>8319</v>
      </c>
      <c r="R2605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7">
        <f t="shared" si="161"/>
        <v>6493.33</v>
      </c>
      <c r="Q2606" t="s">
        <v>8319</v>
      </c>
      <c r="R2606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7">
        <f t="shared" si="161"/>
        <v>6096.57</v>
      </c>
      <c r="Q2607" t="s">
        <v>8319</v>
      </c>
      <c r="R2607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7">
        <f t="shared" si="161"/>
        <v>3144.42</v>
      </c>
      <c r="Q2608" t="s">
        <v>8319</v>
      </c>
      <c r="R2608" t="s">
        <v>8355</v>
      </c>
      <c r="S2608" s="12">
        <f t="shared" si="162"/>
        <v>41726.462754629625</v>
      </c>
      <c r="T2608" s="12">
        <f t="shared" si="163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7">
        <f t="shared" si="161"/>
        <v>8194.9699999999993</v>
      </c>
      <c r="Q2609" t="s">
        <v>8319</v>
      </c>
      <c r="R2609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7">
        <f t="shared" si="161"/>
        <v>5892.76</v>
      </c>
      <c r="Q2610" t="s">
        <v>8319</v>
      </c>
      <c r="R2610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7">
        <f t="shared" si="161"/>
        <v>15729.35</v>
      </c>
      <c r="Q2611" t="s">
        <v>8319</v>
      </c>
      <c r="R2611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7">
        <f t="shared" si="161"/>
        <v>5575.85</v>
      </c>
      <c r="Q2612" t="s">
        <v>8319</v>
      </c>
      <c r="R2612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7">
        <f t="shared" si="161"/>
        <v>8380.2900000000009</v>
      </c>
      <c r="Q2613" t="s">
        <v>8319</v>
      </c>
      <c r="R2613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7">
        <f t="shared" si="161"/>
        <v>5842.22</v>
      </c>
      <c r="Q2614" t="s">
        <v>8319</v>
      </c>
      <c r="R2614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7">
        <f t="shared" si="161"/>
        <v>27057.14</v>
      </c>
      <c r="Q2615" t="s">
        <v>8319</v>
      </c>
      <c r="R2615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10710</v>
      </c>
      <c r="Q2616" t="s">
        <v>8319</v>
      </c>
      <c r="R2616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7">
        <f t="shared" si="161"/>
        <v>4718.0600000000004</v>
      </c>
      <c r="Q2617" t="s">
        <v>8319</v>
      </c>
      <c r="R2617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7">
        <f t="shared" si="161"/>
        <v>12030.88</v>
      </c>
      <c r="Q2618" t="s">
        <v>8319</v>
      </c>
      <c r="R261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7">
        <f t="shared" si="161"/>
        <v>2759.75</v>
      </c>
      <c r="Q2619" t="s">
        <v>8319</v>
      </c>
      <c r="R2619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7">
        <f t="shared" si="161"/>
        <v>20529.87</v>
      </c>
      <c r="Q2620" t="s">
        <v>8319</v>
      </c>
      <c r="R2620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7">
        <f t="shared" si="161"/>
        <v>3554.72</v>
      </c>
      <c r="Q2621" t="s">
        <v>8319</v>
      </c>
      <c r="R2621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7">
        <f t="shared" si="161"/>
        <v>7463.95</v>
      </c>
      <c r="Q2622" t="s">
        <v>8319</v>
      </c>
      <c r="R2622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7">
        <f t="shared" si="161"/>
        <v>4705.8100000000004</v>
      </c>
      <c r="Q2623" t="s">
        <v>8319</v>
      </c>
      <c r="R2623" t="s">
        <v>8355</v>
      </c>
      <c r="S2623" s="12">
        <f t="shared" si="162"/>
        <v>42115.497546296298</v>
      </c>
      <c r="T2623" s="12">
        <f t="shared" si="163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7">
        <f t="shared" si="161"/>
        <v>2659.14</v>
      </c>
      <c r="Q2624" t="s">
        <v>8319</v>
      </c>
      <c r="R2624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7">
        <f t="shared" si="161"/>
        <v>3677.42</v>
      </c>
      <c r="Q2625" t="s">
        <v>8319</v>
      </c>
      <c r="R2625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 s="7">
        <f t="shared" si="161"/>
        <v>3182.05</v>
      </c>
      <c r="Q2626" t="s">
        <v>8319</v>
      </c>
      <c r="R2626" t="s">
        <v>8355</v>
      </c>
      <c r="S2626" s="12">
        <f t="shared" si="162"/>
        <v>41144.171550925923</v>
      </c>
      <c r="T2626" s="12">
        <f t="shared" si="163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IF(D2627=0,0,ROUND(E2627/D2627*100,0))</f>
        <v>956</v>
      </c>
      <c r="P2627" s="7">
        <f t="shared" ref="P2627:P2690" si="165">IF(L2627=0,0,ROUND(E2627/L2627*100,2))</f>
        <v>2757.69</v>
      </c>
      <c r="Q2627" t="s">
        <v>8319</v>
      </c>
      <c r="R2627" t="s">
        <v>8355</v>
      </c>
      <c r="S2627" s="12">
        <f t="shared" ref="S2627:S2690" si="166">(J2627/86400)+25569+(-6/24)</f>
        <v>42658.560277777782</v>
      </c>
      <c r="T2627" s="12">
        <f t="shared" ref="T2627:T2690" si="167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7">
        <f t="shared" si="165"/>
        <v>5600</v>
      </c>
      <c r="Q2628" t="s">
        <v>8319</v>
      </c>
      <c r="R262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7">
        <f t="shared" si="165"/>
        <v>2155.56</v>
      </c>
      <c r="Q2629" t="s">
        <v>8319</v>
      </c>
      <c r="R2629" t="s">
        <v>8355</v>
      </c>
      <c r="S2629" s="12">
        <f t="shared" si="166"/>
        <v>42304.579409722224</v>
      </c>
      <c r="T2629" s="12">
        <f t="shared" si="167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7">
        <f t="shared" si="165"/>
        <v>4409.5200000000004</v>
      </c>
      <c r="Q2630" t="s">
        <v>8319</v>
      </c>
      <c r="R2630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7">
        <f t="shared" si="165"/>
        <v>6387</v>
      </c>
      <c r="Q2631" t="s">
        <v>8319</v>
      </c>
      <c r="R2631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7">
        <f t="shared" si="165"/>
        <v>3898.77</v>
      </c>
      <c r="Q2632" t="s">
        <v>8319</v>
      </c>
      <c r="R2632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7">
        <f t="shared" si="165"/>
        <v>8018.55</v>
      </c>
      <c r="Q2633" t="s">
        <v>8319</v>
      </c>
      <c r="R2633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7">
        <f t="shared" si="165"/>
        <v>3490.48</v>
      </c>
      <c r="Q2634" t="s">
        <v>8319</v>
      </c>
      <c r="R2634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7">
        <f t="shared" si="165"/>
        <v>8910.0499999999993</v>
      </c>
      <c r="Q2635" t="s">
        <v>8319</v>
      </c>
      <c r="R2635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7">
        <f t="shared" si="165"/>
        <v>3944</v>
      </c>
      <c r="Q2636" t="s">
        <v>8319</v>
      </c>
      <c r="R2636" t="s">
        <v>8355</v>
      </c>
      <c r="S2636" s="12">
        <f t="shared" si="166"/>
        <v>42612.406493055554</v>
      </c>
      <c r="T2636" s="12">
        <f t="shared" si="167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13690.48</v>
      </c>
      <c r="Q2637" t="s">
        <v>8319</v>
      </c>
      <c r="R2637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7">
        <f t="shared" si="165"/>
        <v>3746</v>
      </c>
      <c r="Q2638" t="s">
        <v>8319</v>
      </c>
      <c r="R263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7">
        <f t="shared" si="165"/>
        <v>3196.15</v>
      </c>
      <c r="Q2639" t="s">
        <v>8319</v>
      </c>
      <c r="R2639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7">
        <f t="shared" si="165"/>
        <v>2521.4299999999998</v>
      </c>
      <c r="Q2640" t="s">
        <v>8319</v>
      </c>
      <c r="R2640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1004.08</v>
      </c>
      <c r="Q2641" t="s">
        <v>8319</v>
      </c>
      <c r="R2641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7">
        <f t="shared" si="165"/>
        <v>4594.2</v>
      </c>
      <c r="Q2642" t="s">
        <v>8319</v>
      </c>
      <c r="R2642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1500</v>
      </c>
      <c r="Q2643" t="s">
        <v>8319</v>
      </c>
      <c r="R2643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7">
        <f t="shared" si="165"/>
        <v>22358.25</v>
      </c>
      <c r="Q2645" t="s">
        <v>8319</v>
      </c>
      <c r="R2645" t="s">
        <v>8355</v>
      </c>
      <c r="S2645" s="12">
        <f t="shared" si="166"/>
        <v>42689.332349537042</v>
      </c>
      <c r="T2645" s="12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7">
        <f t="shared" si="165"/>
        <v>3948.08</v>
      </c>
      <c r="Q2646" t="s">
        <v>8319</v>
      </c>
      <c r="R2646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7">
        <f t="shared" si="165"/>
        <v>9130.43</v>
      </c>
      <c r="Q2647" t="s">
        <v>8319</v>
      </c>
      <c r="R2647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7">
        <f t="shared" si="165"/>
        <v>7866.62</v>
      </c>
      <c r="Q2648" t="s">
        <v>8319</v>
      </c>
      <c r="R264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7">
        <f t="shared" si="165"/>
        <v>1200</v>
      </c>
      <c r="Q2649" t="s">
        <v>8319</v>
      </c>
      <c r="R2649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7">
        <f t="shared" si="165"/>
        <v>1766.67</v>
      </c>
      <c r="Q2650" t="s">
        <v>8319</v>
      </c>
      <c r="R2650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7">
        <f t="shared" si="165"/>
        <v>4133.33</v>
      </c>
      <c r="Q2651" t="s">
        <v>8319</v>
      </c>
      <c r="R2651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7">
        <f t="shared" si="165"/>
        <v>7160</v>
      </c>
      <c r="Q2652" t="s">
        <v>8319</v>
      </c>
      <c r="R2652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7">
        <f t="shared" si="165"/>
        <v>30782.35</v>
      </c>
      <c r="Q2653" t="s">
        <v>8319</v>
      </c>
      <c r="R2653" t="s">
        <v>8355</v>
      </c>
      <c r="S2653" s="12">
        <f t="shared" si="166"/>
        <v>42327.555659722224</v>
      </c>
      <c r="T2653" s="12">
        <f t="shared" si="167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7">
        <f t="shared" si="165"/>
        <v>8045.45</v>
      </c>
      <c r="Q2654" t="s">
        <v>8319</v>
      </c>
      <c r="R2654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7">
        <f t="shared" si="165"/>
        <v>8394.2900000000009</v>
      </c>
      <c r="Q2655" t="s">
        <v>8319</v>
      </c>
      <c r="R2655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7">
        <f t="shared" si="165"/>
        <v>850</v>
      </c>
      <c r="Q2656" t="s">
        <v>8319</v>
      </c>
      <c r="R2656" t="s">
        <v>8355</v>
      </c>
      <c r="S2656" s="12">
        <f t="shared" si="166"/>
        <v>42055.350995370369</v>
      </c>
      <c r="T2656" s="12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7">
        <f t="shared" si="165"/>
        <v>7337.21</v>
      </c>
      <c r="Q2657" t="s">
        <v>8319</v>
      </c>
      <c r="R2657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7">
        <f t="shared" si="165"/>
        <v>11286.18</v>
      </c>
      <c r="Q2658" t="s">
        <v>8319</v>
      </c>
      <c r="R2658" t="s">
        <v>8355</v>
      </c>
      <c r="S2658" s="12">
        <f t="shared" si="166"/>
        <v>42767.438518518524</v>
      </c>
      <c r="T2658" s="12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7">
        <f t="shared" si="165"/>
        <v>9527.76</v>
      </c>
      <c r="Q2659" t="s">
        <v>8319</v>
      </c>
      <c r="R2659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7">
        <f t="shared" si="165"/>
        <v>2275</v>
      </c>
      <c r="Q2660" t="s">
        <v>8319</v>
      </c>
      <c r="R2660" t="s">
        <v>8355</v>
      </c>
      <c r="S2660" s="12">
        <f t="shared" si="166"/>
        <v>42551.634189814809</v>
      </c>
      <c r="T2660" s="12">
        <f t="shared" si="167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7">
        <f t="shared" si="165"/>
        <v>13330</v>
      </c>
      <c r="Q2661" t="s">
        <v>8319</v>
      </c>
      <c r="R2661" t="s">
        <v>8355</v>
      </c>
      <c r="S2661" s="12">
        <f t="shared" si="166"/>
        <v>42081.819560185184</v>
      </c>
      <c r="T2661" s="12">
        <f t="shared" si="167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7">
        <f t="shared" si="165"/>
        <v>380</v>
      </c>
      <c r="Q2662" t="s">
        <v>8319</v>
      </c>
      <c r="R2662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7">
        <f t="shared" si="165"/>
        <v>8575</v>
      </c>
      <c r="Q2663" t="s">
        <v>8319</v>
      </c>
      <c r="R2663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7">
        <f t="shared" si="165"/>
        <v>26700</v>
      </c>
      <c r="Q2664" t="s">
        <v>8319</v>
      </c>
      <c r="R2664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7">
        <f t="shared" si="165"/>
        <v>37355.800000000003</v>
      </c>
      <c r="Q2665" t="s">
        <v>8319</v>
      </c>
      <c r="R2665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7">
        <f t="shared" si="165"/>
        <v>17403.849999999999</v>
      </c>
      <c r="Q2666" t="s">
        <v>8319</v>
      </c>
      <c r="R2666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7">
        <f t="shared" si="165"/>
        <v>9369.57</v>
      </c>
      <c r="Q2667" t="s">
        <v>8319</v>
      </c>
      <c r="R2667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7">
        <f t="shared" si="165"/>
        <v>7732.77</v>
      </c>
      <c r="Q2668" t="s">
        <v>8319</v>
      </c>
      <c r="R266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7">
        <f t="shared" si="165"/>
        <v>9222.2199999999993</v>
      </c>
      <c r="Q2669" t="s">
        <v>8319</v>
      </c>
      <c r="R2669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7">
        <f t="shared" si="165"/>
        <v>6096.43</v>
      </c>
      <c r="Q2670" t="s">
        <v>8319</v>
      </c>
      <c r="R2670" t="s">
        <v>8356</v>
      </c>
      <c r="S2670" s="12">
        <f t="shared" si="166"/>
        <v>42275.33871527778</v>
      </c>
      <c r="T2670" s="12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7">
        <f t="shared" si="165"/>
        <v>9100</v>
      </c>
      <c r="Q2671" t="s">
        <v>8319</v>
      </c>
      <c r="R2671" t="s">
        <v>8356</v>
      </c>
      <c r="S2671" s="12">
        <f t="shared" si="166"/>
        <v>42318.785833333328</v>
      </c>
      <c r="T2671" s="12">
        <f t="shared" si="167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7">
        <f t="shared" si="165"/>
        <v>4158.33</v>
      </c>
      <c r="Q2672" t="s">
        <v>8319</v>
      </c>
      <c r="R2672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7">
        <f t="shared" si="165"/>
        <v>3376.19</v>
      </c>
      <c r="Q2673" t="s">
        <v>8319</v>
      </c>
      <c r="R2673" t="s">
        <v>8356</v>
      </c>
      <c r="S2673" s="12">
        <f t="shared" si="166"/>
        <v>41962.499027777776</v>
      </c>
      <c r="T2673" s="12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7">
        <f t="shared" si="165"/>
        <v>7061.7</v>
      </c>
      <c r="Q2674" t="s">
        <v>8319</v>
      </c>
      <c r="R2674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7">
        <f t="shared" si="165"/>
        <v>16715.150000000001</v>
      </c>
      <c r="Q2675" t="s">
        <v>8319</v>
      </c>
      <c r="R2675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7">
        <f t="shared" si="165"/>
        <v>12861.99</v>
      </c>
      <c r="Q2676" t="s">
        <v>8319</v>
      </c>
      <c r="R2676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7">
        <f t="shared" si="165"/>
        <v>6541.38</v>
      </c>
      <c r="Q2677" t="s">
        <v>8319</v>
      </c>
      <c r="R2677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7">
        <f t="shared" si="165"/>
        <v>11755.56</v>
      </c>
      <c r="Q2678" t="s">
        <v>8319</v>
      </c>
      <c r="R267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7">
        <f t="shared" si="165"/>
        <v>12648.15</v>
      </c>
      <c r="Q2679" t="s">
        <v>8319</v>
      </c>
      <c r="R2679" t="s">
        <v>8356</v>
      </c>
      <c r="S2679" s="12">
        <f t="shared" si="166"/>
        <v>41792.779432870375</v>
      </c>
      <c r="T2679" s="12">
        <f t="shared" si="167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7">
        <f t="shared" si="165"/>
        <v>55000</v>
      </c>
      <c r="Q2680" t="s">
        <v>8319</v>
      </c>
      <c r="R2680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7">
        <f t="shared" si="165"/>
        <v>4400</v>
      </c>
      <c r="Q2681" t="s">
        <v>8319</v>
      </c>
      <c r="R2681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7">
        <f t="shared" si="165"/>
        <v>6900</v>
      </c>
      <c r="Q2682" t="s">
        <v>8319</v>
      </c>
      <c r="R2682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7">
        <f t="shared" si="165"/>
        <v>2750</v>
      </c>
      <c r="Q2683" t="s">
        <v>8336</v>
      </c>
      <c r="R2683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7">
        <f t="shared" si="165"/>
        <v>8490</v>
      </c>
      <c r="Q2684" t="s">
        <v>8336</v>
      </c>
      <c r="R2684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7">
        <f t="shared" si="165"/>
        <v>1200</v>
      </c>
      <c r="Q2685" t="s">
        <v>8336</v>
      </c>
      <c r="R2685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7">
        <f t="shared" si="165"/>
        <v>20000</v>
      </c>
      <c r="Q2686" t="s">
        <v>8336</v>
      </c>
      <c r="R2686" t="s">
        <v>8337</v>
      </c>
      <c r="S2686" s="12">
        <f t="shared" si="166"/>
        <v>41820.664641203708</v>
      </c>
      <c r="T2686" s="12">
        <f t="shared" si="167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7">
        <f t="shared" si="165"/>
        <v>1000</v>
      </c>
      <c r="Q2687" t="s">
        <v>8336</v>
      </c>
      <c r="R2687" t="s">
        <v>8337</v>
      </c>
      <c r="S2687" s="12">
        <f t="shared" si="166"/>
        <v>42061.44594907407</v>
      </c>
      <c r="T2687" s="12">
        <f t="shared" si="167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 s="7">
        <f t="shared" si="165"/>
        <v>528.57000000000005</v>
      </c>
      <c r="Q2690" t="s">
        <v>8336</v>
      </c>
      <c r="R2690" t="s">
        <v>8337</v>
      </c>
      <c r="S2690" s="12">
        <f t="shared" si="166"/>
        <v>42027.86886574074</v>
      </c>
      <c r="T2690" s="12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IF(D2691=0,0,ROUND(E2691/D2691*100,0))</f>
        <v>0</v>
      </c>
      <c r="P2691" s="7">
        <f t="shared" ref="P2691:P2754" si="169">IF(L2691=0,0,ROUND(E2691/L2691*100,2))</f>
        <v>100</v>
      </c>
      <c r="Q2691" t="s">
        <v>8336</v>
      </c>
      <c r="R2691" t="s">
        <v>8337</v>
      </c>
      <c r="S2691" s="12">
        <f t="shared" ref="S2691:S2754" si="170">(J2691/86400)+25569+(-6/24)</f>
        <v>42551.711689814816</v>
      </c>
      <c r="T2691" s="12">
        <f t="shared" ref="T2691:T2754" si="171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7">
        <f t="shared" si="169"/>
        <v>7276.27</v>
      </c>
      <c r="Q2692" t="s">
        <v>8336</v>
      </c>
      <c r="R2692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7">
        <f t="shared" si="169"/>
        <v>1750</v>
      </c>
      <c r="Q2693" t="s">
        <v>8336</v>
      </c>
      <c r="R2693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7">
        <f t="shared" si="169"/>
        <v>2500</v>
      </c>
      <c r="Q2694" t="s">
        <v>8336</v>
      </c>
      <c r="R2694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7">
        <f t="shared" si="169"/>
        <v>1333.33</v>
      </c>
      <c r="Q2695" t="s">
        <v>8336</v>
      </c>
      <c r="R2695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7">
        <f t="shared" si="169"/>
        <v>100</v>
      </c>
      <c r="Q2696" t="s">
        <v>8336</v>
      </c>
      <c r="R2696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7">
        <f t="shared" si="169"/>
        <v>2366.67</v>
      </c>
      <c r="Q2697" t="s">
        <v>8336</v>
      </c>
      <c r="R2697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7">
        <f t="shared" si="169"/>
        <v>8921.0499999999993</v>
      </c>
      <c r="Q2698" t="s">
        <v>8336</v>
      </c>
      <c r="R269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7">
        <f t="shared" si="169"/>
        <v>11655.77</v>
      </c>
      <c r="Q2699" t="s">
        <v>8336</v>
      </c>
      <c r="R2699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7">
        <f t="shared" si="169"/>
        <v>1300.5</v>
      </c>
      <c r="Q2700" t="s">
        <v>8336</v>
      </c>
      <c r="R2700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7">
        <f t="shared" si="169"/>
        <v>1750</v>
      </c>
      <c r="Q2702" t="s">
        <v>8336</v>
      </c>
      <c r="R2702" t="s">
        <v>8337</v>
      </c>
      <c r="S2702" s="12">
        <f t="shared" si="170"/>
        <v>41870.624675925923</v>
      </c>
      <c r="T2702" s="12">
        <f t="shared" si="171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7">
        <f t="shared" si="169"/>
        <v>3413.04</v>
      </c>
      <c r="Q2703" t="s">
        <v>8317</v>
      </c>
      <c r="R2703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7">
        <f t="shared" si="169"/>
        <v>13234.62</v>
      </c>
      <c r="Q2704" t="s">
        <v>8317</v>
      </c>
      <c r="R2704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7">
        <f t="shared" si="169"/>
        <v>92222.22</v>
      </c>
      <c r="Q2705" t="s">
        <v>8317</v>
      </c>
      <c r="R2705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7">
        <f t="shared" si="169"/>
        <v>16357.14</v>
      </c>
      <c r="Q2706" t="s">
        <v>8317</v>
      </c>
      <c r="R2706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7">
        <f t="shared" si="169"/>
        <v>21737.5</v>
      </c>
      <c r="Q2707" t="s">
        <v>8317</v>
      </c>
      <c r="R2707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7">
        <f t="shared" si="169"/>
        <v>14944.49</v>
      </c>
      <c r="Q2708" t="s">
        <v>8317</v>
      </c>
      <c r="R270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7">
        <f t="shared" si="169"/>
        <v>7123.75</v>
      </c>
      <c r="Q2709" t="s">
        <v>8317</v>
      </c>
      <c r="R2709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7">
        <f t="shared" si="169"/>
        <v>4446.43</v>
      </c>
      <c r="Q2710" t="s">
        <v>8317</v>
      </c>
      <c r="R2710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7">
        <f t="shared" si="169"/>
        <v>16494.48</v>
      </c>
      <c r="Q2711" t="s">
        <v>8317</v>
      </c>
      <c r="R2711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7">
        <f t="shared" si="169"/>
        <v>8487.15</v>
      </c>
      <c r="Q2712" t="s">
        <v>8317</v>
      </c>
      <c r="R2712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7">
        <f t="shared" si="169"/>
        <v>5394.52</v>
      </c>
      <c r="Q2713" t="s">
        <v>8317</v>
      </c>
      <c r="R2713" t="s">
        <v>8357</v>
      </c>
      <c r="S2713" s="12">
        <f t="shared" si="170"/>
        <v>41780.495254629626</v>
      </c>
      <c r="T2713" s="12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7">
        <f t="shared" si="169"/>
        <v>5053.1499999999996</v>
      </c>
      <c r="Q2714" t="s">
        <v>8317</v>
      </c>
      <c r="R2714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7">
        <f t="shared" si="169"/>
        <v>10800.14</v>
      </c>
      <c r="Q2715" t="s">
        <v>8317</v>
      </c>
      <c r="R2715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7">
        <f t="shared" si="169"/>
        <v>9537.3799999999992</v>
      </c>
      <c r="Q2716" t="s">
        <v>8317</v>
      </c>
      <c r="R2716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7">
        <f t="shared" si="169"/>
        <v>5763.1</v>
      </c>
      <c r="Q2717" t="s">
        <v>8317</v>
      </c>
      <c r="R2717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7">
        <f t="shared" si="169"/>
        <v>6416.05</v>
      </c>
      <c r="Q2718" t="s">
        <v>8317</v>
      </c>
      <c r="R271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7">
        <f t="shared" si="169"/>
        <v>9238.77</v>
      </c>
      <c r="Q2719" t="s">
        <v>8317</v>
      </c>
      <c r="R2719" t="s">
        <v>8357</v>
      </c>
      <c r="S2719" s="12">
        <f t="shared" si="170"/>
        <v>41934.664918981478</v>
      </c>
      <c r="T2719" s="12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7">
        <f t="shared" si="169"/>
        <v>12597.97</v>
      </c>
      <c r="Q2720" t="s">
        <v>8317</v>
      </c>
      <c r="R2720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7">
        <f t="shared" si="169"/>
        <v>9463.77</v>
      </c>
      <c r="Q2721" t="s">
        <v>8317</v>
      </c>
      <c r="R2721" t="s">
        <v>8357</v>
      </c>
      <c r="S2721" s="12">
        <f t="shared" si="170"/>
        <v>42417.781180555554</v>
      </c>
      <c r="T2721" s="12">
        <f t="shared" si="171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7">
        <f t="shared" si="169"/>
        <v>17069.939999999999</v>
      </c>
      <c r="Q2722" t="s">
        <v>8317</v>
      </c>
      <c r="R2722" t="s">
        <v>8357</v>
      </c>
      <c r="S2722" s="12">
        <f t="shared" si="170"/>
        <v>42655.215891203705</v>
      </c>
      <c r="T2722" s="12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4076.21</v>
      </c>
      <c r="Q2723" t="s">
        <v>8319</v>
      </c>
      <c r="R2723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7">
        <f t="shared" si="169"/>
        <v>6825.41</v>
      </c>
      <c r="Q2724" t="s">
        <v>8319</v>
      </c>
      <c r="R2724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7">
        <f t="shared" si="169"/>
        <v>9548.86</v>
      </c>
      <c r="Q2725" t="s">
        <v>8319</v>
      </c>
      <c r="R2725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7">
        <f t="shared" si="169"/>
        <v>719.03</v>
      </c>
      <c r="Q2726" t="s">
        <v>8319</v>
      </c>
      <c r="R2726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7">
        <f t="shared" si="169"/>
        <v>51165.49</v>
      </c>
      <c r="Q2727" t="s">
        <v>8319</v>
      </c>
      <c r="R2727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7">
        <f t="shared" si="169"/>
        <v>26174.5</v>
      </c>
      <c r="Q2728" t="s">
        <v>8319</v>
      </c>
      <c r="R272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7">
        <f t="shared" si="169"/>
        <v>6976.1</v>
      </c>
      <c r="Q2729" t="s">
        <v>8319</v>
      </c>
      <c r="R2729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7">
        <f t="shared" si="169"/>
        <v>7722.96</v>
      </c>
      <c r="Q2730" t="s">
        <v>8319</v>
      </c>
      <c r="R2730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7">
        <f t="shared" si="169"/>
        <v>34056.519999999997</v>
      </c>
      <c r="Q2731" t="s">
        <v>8319</v>
      </c>
      <c r="R2731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7">
        <f t="shared" si="169"/>
        <v>6741.79</v>
      </c>
      <c r="Q2732" t="s">
        <v>8319</v>
      </c>
      <c r="R2732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7">
        <f t="shared" si="169"/>
        <v>84570.27</v>
      </c>
      <c r="Q2733" t="s">
        <v>8319</v>
      </c>
      <c r="R2733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7">
        <f t="shared" si="169"/>
        <v>9719.18</v>
      </c>
      <c r="Q2734" t="s">
        <v>8319</v>
      </c>
      <c r="R2734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7">
        <f t="shared" si="169"/>
        <v>45184.03</v>
      </c>
      <c r="Q2735" t="s">
        <v>8319</v>
      </c>
      <c r="R2735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13866.87</v>
      </c>
      <c r="Q2736" t="s">
        <v>8319</v>
      </c>
      <c r="R2736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7">
        <f t="shared" si="169"/>
        <v>2164.0100000000002</v>
      </c>
      <c r="Q2737" t="s">
        <v>8319</v>
      </c>
      <c r="R2737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7">
        <f t="shared" si="169"/>
        <v>16951.72</v>
      </c>
      <c r="Q2738" t="s">
        <v>8319</v>
      </c>
      <c r="R273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7">
        <f t="shared" si="169"/>
        <v>16188.21</v>
      </c>
      <c r="Q2739" t="s">
        <v>8319</v>
      </c>
      <c r="R2739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7">
        <f t="shared" si="169"/>
        <v>49313.33</v>
      </c>
      <c r="Q2740" t="s">
        <v>8319</v>
      </c>
      <c r="R2740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7">
        <f t="shared" si="169"/>
        <v>2212.04</v>
      </c>
      <c r="Q2741" t="s">
        <v>8319</v>
      </c>
      <c r="R2741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7">
        <f t="shared" si="169"/>
        <v>1823.53</v>
      </c>
      <c r="Q2742" t="s">
        <v>8319</v>
      </c>
      <c r="R2742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7">
        <f t="shared" si="169"/>
        <v>875</v>
      </c>
      <c r="Q2743" t="s">
        <v>8322</v>
      </c>
      <c r="R2743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7">
        <f t="shared" si="169"/>
        <v>4061.11</v>
      </c>
      <c r="Q2744" t="s">
        <v>8322</v>
      </c>
      <c r="R2744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7">
        <f t="shared" si="169"/>
        <v>3795.45</v>
      </c>
      <c r="Q2746" t="s">
        <v>8322</v>
      </c>
      <c r="R2746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7">
        <f t="shared" si="169"/>
        <v>3573.47</v>
      </c>
      <c r="Q2747" t="s">
        <v>8322</v>
      </c>
      <c r="R2747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7">
        <f t="shared" si="169"/>
        <v>4215.79</v>
      </c>
      <c r="Q2748" t="s">
        <v>8322</v>
      </c>
      <c r="R274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7">
        <f t="shared" si="169"/>
        <v>3500</v>
      </c>
      <c r="Q2749" t="s">
        <v>8322</v>
      </c>
      <c r="R2749" t="s">
        <v>8358</v>
      </c>
      <c r="S2749" s="12">
        <f t="shared" si="170"/>
        <v>41044.398113425923</v>
      </c>
      <c r="T2749" s="12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7">
        <f t="shared" si="169"/>
        <v>1325</v>
      </c>
      <c r="Q2750" t="s">
        <v>8322</v>
      </c>
      <c r="R2750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7">
        <f t="shared" si="169"/>
        <v>5500</v>
      </c>
      <c r="Q2751" t="s">
        <v>8322</v>
      </c>
      <c r="R2751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41078.649826388893</v>
      </c>
      <c r="T2752" s="12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41747.637060185181</v>
      </c>
      <c r="T2753" s="12">
        <f t="shared" si="171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 s="7">
        <f t="shared" si="169"/>
        <v>3928.57</v>
      </c>
      <c r="Q2754" t="s">
        <v>8322</v>
      </c>
      <c r="R2754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IF(D2755=0,0,ROUND(E2755/D2755*100,0))</f>
        <v>19</v>
      </c>
      <c r="P2755" s="7">
        <f t="shared" ref="P2755:P2818" si="173">IF(L2755=0,0,ROUND(E2755/L2755*100,2))</f>
        <v>4750</v>
      </c>
      <c r="Q2755" t="s">
        <v>8322</v>
      </c>
      <c r="R2755" t="s">
        <v>8358</v>
      </c>
      <c r="S2755" s="12">
        <f t="shared" ref="S2755:S2818" si="174">(J2755/86400)+25569+(-6/24)</f>
        <v>41117.650729166664</v>
      </c>
      <c r="T2755" s="12">
        <f t="shared" ref="T2755:T2818" si="175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41863.386006944442</v>
      </c>
      <c r="T2756" s="12">
        <f t="shared" si="175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1733.33</v>
      </c>
      <c r="Q2757" t="s">
        <v>8322</v>
      </c>
      <c r="R2757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7">
        <f t="shared" si="173"/>
        <v>3175.76</v>
      </c>
      <c r="Q2758" t="s">
        <v>8322</v>
      </c>
      <c r="R2758" t="s">
        <v>8358</v>
      </c>
      <c r="S2758" s="12">
        <f t="shared" si="174"/>
        <v>41620.650474537033</v>
      </c>
      <c r="T2758" s="12">
        <f t="shared" si="175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7">
        <f t="shared" si="173"/>
        <v>500</v>
      </c>
      <c r="Q2759" t="s">
        <v>8322</v>
      </c>
      <c r="R2759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7">
        <f t="shared" si="173"/>
        <v>3900</v>
      </c>
      <c r="Q2760" t="s">
        <v>8322</v>
      </c>
      <c r="R2760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7">
        <f t="shared" si="173"/>
        <v>5250</v>
      </c>
      <c r="Q2761" t="s">
        <v>8322</v>
      </c>
      <c r="R2761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7">
        <f t="shared" si="173"/>
        <v>900</v>
      </c>
      <c r="Q2763" t="s">
        <v>8322</v>
      </c>
      <c r="R2763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7">
        <f t="shared" si="173"/>
        <v>2500</v>
      </c>
      <c r="Q2764" t="s">
        <v>8322</v>
      </c>
      <c r="R2764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7">
        <f t="shared" si="173"/>
        <v>3000</v>
      </c>
      <c r="Q2765" t="s">
        <v>8322</v>
      </c>
      <c r="R2765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7">
        <f t="shared" si="173"/>
        <v>1125</v>
      </c>
      <c r="Q2766" t="s">
        <v>8322</v>
      </c>
      <c r="R2766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2500</v>
      </c>
      <c r="Q2768" t="s">
        <v>8322</v>
      </c>
      <c r="R2768" t="s">
        <v>8358</v>
      </c>
      <c r="S2768" s="12">
        <f t="shared" si="174"/>
        <v>40736.418032407411</v>
      </c>
      <c r="T2768" s="12">
        <f t="shared" si="175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7">
        <f t="shared" si="173"/>
        <v>1133.33</v>
      </c>
      <c r="Q2769" t="s">
        <v>8322</v>
      </c>
      <c r="R2769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7">
        <f t="shared" si="173"/>
        <v>2947.06</v>
      </c>
      <c r="Q2770" t="s">
        <v>8322</v>
      </c>
      <c r="R2770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7">
        <f t="shared" si="173"/>
        <v>100</v>
      </c>
      <c r="Q2771" t="s">
        <v>8322</v>
      </c>
      <c r="R2771" t="s">
        <v>8358</v>
      </c>
      <c r="S2771" s="12">
        <f t="shared" si="174"/>
        <v>41745.576273148152</v>
      </c>
      <c r="T2771" s="12">
        <f t="shared" si="175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7">
        <f t="shared" si="173"/>
        <v>6309.85</v>
      </c>
      <c r="Q2772" t="s">
        <v>8322</v>
      </c>
      <c r="R2772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7">
        <f t="shared" si="173"/>
        <v>100</v>
      </c>
      <c r="Q2775" t="s">
        <v>8322</v>
      </c>
      <c r="R2775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7">
        <f t="shared" si="173"/>
        <v>4384.62</v>
      </c>
      <c r="Q2776" t="s">
        <v>8322</v>
      </c>
      <c r="R2776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7500</v>
      </c>
      <c r="Q2777" t="s">
        <v>8322</v>
      </c>
      <c r="R2777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7">
        <f t="shared" si="173"/>
        <v>4597.22</v>
      </c>
      <c r="Q2778" t="s">
        <v>8322</v>
      </c>
      <c r="R277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7">
        <f t="shared" si="173"/>
        <v>1000</v>
      </c>
      <c r="Q2779" t="s">
        <v>8322</v>
      </c>
      <c r="R2779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7">
        <f t="shared" si="173"/>
        <v>9366.67</v>
      </c>
      <c r="Q2780" t="s">
        <v>8322</v>
      </c>
      <c r="R2780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7">
        <f t="shared" si="173"/>
        <v>5300</v>
      </c>
      <c r="Q2781" t="s">
        <v>8322</v>
      </c>
      <c r="R2781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7">
        <f t="shared" si="173"/>
        <v>4700</v>
      </c>
      <c r="Q2783" t="s">
        <v>8317</v>
      </c>
      <c r="R2783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6666.67</v>
      </c>
      <c r="Q2784" t="s">
        <v>8317</v>
      </c>
      <c r="R2784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7">
        <f t="shared" si="173"/>
        <v>1877.05</v>
      </c>
      <c r="Q2785" t="s">
        <v>8317</v>
      </c>
      <c r="R2785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6611.11</v>
      </c>
      <c r="Q2786" t="s">
        <v>8317</v>
      </c>
      <c r="R2786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7">
        <f t="shared" si="173"/>
        <v>3685.92</v>
      </c>
      <c r="Q2787" t="s">
        <v>8317</v>
      </c>
      <c r="R2787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7">
        <f t="shared" si="173"/>
        <v>3981.08</v>
      </c>
      <c r="Q2788" t="s">
        <v>8317</v>
      </c>
      <c r="R278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7">
        <f t="shared" si="173"/>
        <v>3150</v>
      </c>
      <c r="Q2789" t="s">
        <v>8317</v>
      </c>
      <c r="R2789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7">
        <f t="shared" si="173"/>
        <v>10250</v>
      </c>
      <c r="Q2790" t="s">
        <v>8317</v>
      </c>
      <c r="R2790" t="s">
        <v>8318</v>
      </c>
      <c r="S2790" s="12">
        <f t="shared" si="174"/>
        <v>42550.451886574076</v>
      </c>
      <c r="T2790" s="12">
        <f t="shared" si="175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7">
        <f t="shared" si="173"/>
        <v>12645.83</v>
      </c>
      <c r="Q2791" t="s">
        <v>8317</v>
      </c>
      <c r="R2791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7">
        <f t="shared" si="173"/>
        <v>4787.88</v>
      </c>
      <c r="Q2792" t="s">
        <v>8317</v>
      </c>
      <c r="R2792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7">
        <f t="shared" si="173"/>
        <v>7321.43</v>
      </c>
      <c r="Q2793" t="s">
        <v>8317</v>
      </c>
      <c r="R2793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7">
        <f t="shared" si="173"/>
        <v>8966.67</v>
      </c>
      <c r="Q2794" t="s">
        <v>8317</v>
      </c>
      <c r="R2794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7">
        <f t="shared" si="173"/>
        <v>15146.23</v>
      </c>
      <c r="Q2795" t="s">
        <v>8317</v>
      </c>
      <c r="R2795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2500</v>
      </c>
      <c r="Q2796" t="s">
        <v>8317</v>
      </c>
      <c r="R2796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7">
        <f t="shared" si="173"/>
        <v>3650</v>
      </c>
      <c r="Q2797" t="s">
        <v>8317</v>
      </c>
      <c r="R2797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7">
        <f t="shared" si="173"/>
        <v>4400</v>
      </c>
      <c r="Q2798" t="s">
        <v>8317</v>
      </c>
      <c r="R279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7">
        <f t="shared" si="173"/>
        <v>8735.76</v>
      </c>
      <c r="Q2799" t="s">
        <v>8317</v>
      </c>
      <c r="R2799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7">
        <f t="shared" si="173"/>
        <v>3647.48</v>
      </c>
      <c r="Q2800" t="s">
        <v>8317</v>
      </c>
      <c r="R2800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7">
        <f t="shared" si="173"/>
        <v>4485.95</v>
      </c>
      <c r="Q2801" t="s">
        <v>8317</v>
      </c>
      <c r="R2801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4290.32</v>
      </c>
      <c r="Q2802" t="s">
        <v>8317</v>
      </c>
      <c r="R2802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7">
        <f t="shared" si="173"/>
        <v>5123.08</v>
      </c>
      <c r="Q2803" t="s">
        <v>8317</v>
      </c>
      <c r="R2803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7">
        <f t="shared" si="173"/>
        <v>3394.44</v>
      </c>
      <c r="Q2804" t="s">
        <v>8317</v>
      </c>
      <c r="R2804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7">
        <f t="shared" si="173"/>
        <v>9074.4699999999993</v>
      </c>
      <c r="Q2805" t="s">
        <v>8317</v>
      </c>
      <c r="R2805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7">
        <f t="shared" si="173"/>
        <v>5000</v>
      </c>
      <c r="Q2806" t="s">
        <v>8317</v>
      </c>
      <c r="R2806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7">
        <f t="shared" si="173"/>
        <v>2444.44</v>
      </c>
      <c r="Q2807" t="s">
        <v>8317</v>
      </c>
      <c r="R2807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7">
        <f t="shared" si="173"/>
        <v>4425</v>
      </c>
      <c r="Q2808" t="s">
        <v>8317</v>
      </c>
      <c r="R280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6774.19</v>
      </c>
      <c r="Q2809" t="s">
        <v>8317</v>
      </c>
      <c r="R2809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7">
        <f t="shared" si="173"/>
        <v>6537.68</v>
      </c>
      <c r="Q2810" t="s">
        <v>8317</v>
      </c>
      <c r="R2810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7">
        <f t="shared" si="173"/>
        <v>12190.48</v>
      </c>
      <c r="Q2811" t="s">
        <v>8317</v>
      </c>
      <c r="R2811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7">
        <f t="shared" si="173"/>
        <v>4745.6099999999997</v>
      </c>
      <c r="Q2812" t="s">
        <v>8317</v>
      </c>
      <c r="R2812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7">
        <f t="shared" si="173"/>
        <v>9284.26</v>
      </c>
      <c r="Q2813" t="s">
        <v>8317</v>
      </c>
      <c r="R2813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7">
        <f t="shared" si="173"/>
        <v>6825.3</v>
      </c>
      <c r="Q2814" t="s">
        <v>8317</v>
      </c>
      <c r="R2814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7">
        <f t="shared" si="173"/>
        <v>3720.96</v>
      </c>
      <c r="Q2815" t="s">
        <v>8317</v>
      </c>
      <c r="R2815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7">
        <f t="shared" si="173"/>
        <v>2525</v>
      </c>
      <c r="Q2816" t="s">
        <v>8317</v>
      </c>
      <c r="R2816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4321.43</v>
      </c>
      <c r="Q2817" t="s">
        <v>8317</v>
      </c>
      <c r="R2817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 s="7">
        <f t="shared" si="173"/>
        <v>2513.02</v>
      </c>
      <c r="Q2818" t="s">
        <v>8317</v>
      </c>
      <c r="R281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IF(D2819=0,0,ROUND(E2819/D2819*100,0))</f>
        <v>130</v>
      </c>
      <c r="P2819" s="7">
        <f t="shared" ref="P2819:P2882" si="177">IF(L2819=0,0,ROUND(E2819/L2819*100,2))</f>
        <v>2363.64</v>
      </c>
      <c r="Q2819" t="s">
        <v>8317</v>
      </c>
      <c r="R2819" t="s">
        <v>8318</v>
      </c>
      <c r="S2819" s="12">
        <f t="shared" ref="S2819:S2882" si="178">(J2819/86400)+25569+(-6/24)</f>
        <v>42023.384976851856</v>
      </c>
      <c r="T2819" s="12">
        <f t="shared" ref="T2819:T2882" si="17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7">
        <f t="shared" si="177"/>
        <v>10395.1</v>
      </c>
      <c r="Q2820" t="s">
        <v>8317</v>
      </c>
      <c r="R2820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7">
        <f t="shared" si="177"/>
        <v>5038.46</v>
      </c>
      <c r="Q2821" t="s">
        <v>8317</v>
      </c>
      <c r="R2821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1360</v>
      </c>
      <c r="Q2822" t="s">
        <v>8317</v>
      </c>
      <c r="R2822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2857.14</v>
      </c>
      <c r="Q2823" t="s">
        <v>8317</v>
      </c>
      <c r="R2823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6382.98</v>
      </c>
      <c r="Q2824" t="s">
        <v>8317</v>
      </c>
      <c r="R2824" t="s">
        <v>8318</v>
      </c>
      <c r="S2824" s="12">
        <f t="shared" si="178"/>
        <v>42060.433935185181</v>
      </c>
      <c r="T2824" s="12">
        <f t="shared" si="17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885.71</v>
      </c>
      <c r="Q2825" t="s">
        <v>8317</v>
      </c>
      <c r="R2825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7">
        <f t="shared" si="177"/>
        <v>5066.67</v>
      </c>
      <c r="Q2826" t="s">
        <v>8317</v>
      </c>
      <c r="R2826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7">
        <f t="shared" si="177"/>
        <v>6078.43</v>
      </c>
      <c r="Q2827" t="s">
        <v>8317</v>
      </c>
      <c r="R2827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7">
        <f t="shared" si="177"/>
        <v>11342.11</v>
      </c>
      <c r="Q2828" t="s">
        <v>8317</v>
      </c>
      <c r="R282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7">
        <f t="shared" si="177"/>
        <v>10456.52</v>
      </c>
      <c r="Q2829" t="s">
        <v>8317</v>
      </c>
      <c r="R2829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7">
        <f t="shared" si="177"/>
        <v>9830.93</v>
      </c>
      <c r="Q2830" t="s">
        <v>8317</v>
      </c>
      <c r="R2830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7">
        <f t="shared" si="177"/>
        <v>3503.95</v>
      </c>
      <c r="Q2831" t="s">
        <v>8317</v>
      </c>
      <c r="R2831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27272.73</v>
      </c>
      <c r="Q2832" t="s">
        <v>8317</v>
      </c>
      <c r="R2832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7">
        <f t="shared" si="177"/>
        <v>6384.62</v>
      </c>
      <c r="Q2833" t="s">
        <v>8317</v>
      </c>
      <c r="R2833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7">
        <f t="shared" si="177"/>
        <v>3018.94</v>
      </c>
      <c r="Q2834" t="s">
        <v>8317</v>
      </c>
      <c r="R2834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7">
        <f t="shared" si="177"/>
        <v>8351.43</v>
      </c>
      <c r="Q2835" t="s">
        <v>8317</v>
      </c>
      <c r="R2835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6476.19</v>
      </c>
      <c r="Q2836" t="s">
        <v>8317</v>
      </c>
      <c r="R2836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7">
        <f t="shared" si="177"/>
        <v>2011.82</v>
      </c>
      <c r="Q2837" t="s">
        <v>8317</v>
      </c>
      <c r="R2837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7">
        <f t="shared" si="177"/>
        <v>4409.09</v>
      </c>
      <c r="Q2838" t="s">
        <v>8317</v>
      </c>
      <c r="R283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4047.62</v>
      </c>
      <c r="Q2839" t="s">
        <v>8317</v>
      </c>
      <c r="R2839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7">
        <f t="shared" si="177"/>
        <v>4453.7</v>
      </c>
      <c r="Q2840" t="s">
        <v>8317</v>
      </c>
      <c r="R2840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7">
        <f t="shared" si="177"/>
        <v>12580.65</v>
      </c>
      <c r="Q2841" t="s">
        <v>8317</v>
      </c>
      <c r="R2841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1969.7</v>
      </c>
      <c r="Q2842" t="s">
        <v>8317</v>
      </c>
      <c r="R2842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1000</v>
      </c>
      <c r="Q2843" t="s">
        <v>8317</v>
      </c>
      <c r="R2843" t="s">
        <v>8318</v>
      </c>
      <c r="S2843" s="12">
        <f t="shared" si="178"/>
        <v>42291.489548611113</v>
      </c>
      <c r="T2843" s="12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41784.70248842593</v>
      </c>
      <c r="T2844" s="12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7">
        <f t="shared" si="177"/>
        <v>3000</v>
      </c>
      <c r="Q2846" t="s">
        <v>8317</v>
      </c>
      <c r="R2846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7">
        <f t="shared" si="177"/>
        <v>6066.67</v>
      </c>
      <c r="Q2847" t="s">
        <v>8317</v>
      </c>
      <c r="R2847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7">
        <f t="shared" si="177"/>
        <v>2333.33</v>
      </c>
      <c r="Q2850" t="s">
        <v>8317</v>
      </c>
      <c r="R2850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500</v>
      </c>
      <c r="Q2851" t="s">
        <v>8317</v>
      </c>
      <c r="R2851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7">
        <f t="shared" si="177"/>
        <v>2392.31</v>
      </c>
      <c r="Q2852" t="s">
        <v>8317</v>
      </c>
      <c r="R2852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7">
        <f t="shared" si="177"/>
        <v>1583.33</v>
      </c>
      <c r="Q2854" t="s">
        <v>8317</v>
      </c>
      <c r="R2854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7">
        <f t="shared" si="177"/>
        <v>2978.57</v>
      </c>
      <c r="Q2856" t="s">
        <v>8317</v>
      </c>
      <c r="R2856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6000</v>
      </c>
      <c r="Q2857" t="s">
        <v>8317</v>
      </c>
      <c r="R2857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7">
        <f t="shared" si="177"/>
        <v>2433.33</v>
      </c>
      <c r="Q2858" t="s">
        <v>8317</v>
      </c>
      <c r="R285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7">
        <f t="shared" si="177"/>
        <v>50000</v>
      </c>
      <c r="Q2859" t="s">
        <v>8317</v>
      </c>
      <c r="R2859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7">
        <f t="shared" si="177"/>
        <v>3500</v>
      </c>
      <c r="Q2861" t="s">
        <v>8317</v>
      </c>
      <c r="R2861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7">
        <f t="shared" si="177"/>
        <v>2955.56</v>
      </c>
      <c r="Q2862" t="s">
        <v>8317</v>
      </c>
      <c r="R2862" t="s">
        <v>8318</v>
      </c>
      <c r="S2862" s="12">
        <f t="shared" si="178"/>
        <v>42480.55064814815</v>
      </c>
      <c r="T2862" s="12">
        <f t="shared" si="17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2666.67</v>
      </c>
      <c r="Q2863" t="s">
        <v>8317</v>
      </c>
      <c r="R2863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7">
        <f t="shared" si="177"/>
        <v>1833.33</v>
      </c>
      <c r="Q2864" t="s">
        <v>8317</v>
      </c>
      <c r="R2864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7">
        <f t="shared" si="177"/>
        <v>2000</v>
      </c>
      <c r="Q2865" t="s">
        <v>8317</v>
      </c>
      <c r="R2865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7">
        <f t="shared" si="177"/>
        <v>1333.33</v>
      </c>
      <c r="Q2866" t="s">
        <v>8317</v>
      </c>
      <c r="R2866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7">
        <f t="shared" si="177"/>
        <v>2250</v>
      </c>
      <c r="Q2868" t="s">
        <v>8317</v>
      </c>
      <c r="R286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7">
        <f t="shared" si="177"/>
        <v>5040</v>
      </c>
      <c r="Q2869" t="s">
        <v>8317</v>
      </c>
      <c r="R2869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7">
        <f t="shared" si="177"/>
        <v>10502.93</v>
      </c>
      <c r="Q2870" t="s">
        <v>8317</v>
      </c>
      <c r="R2870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7">
        <f t="shared" si="177"/>
        <v>3540</v>
      </c>
      <c r="Q2871" t="s">
        <v>8317</v>
      </c>
      <c r="R2871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8333.33</v>
      </c>
      <c r="Q2872" t="s">
        <v>8317</v>
      </c>
      <c r="R2872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7">
        <f t="shared" si="177"/>
        <v>3592.31</v>
      </c>
      <c r="Q2873" t="s">
        <v>8317</v>
      </c>
      <c r="R2873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7">
        <f t="shared" si="177"/>
        <v>11912.5</v>
      </c>
      <c r="Q2875" t="s">
        <v>8317</v>
      </c>
      <c r="R2875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7">
        <f t="shared" si="177"/>
        <v>9033.33</v>
      </c>
      <c r="Q2876" t="s">
        <v>8317</v>
      </c>
      <c r="R2876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7">
        <f t="shared" si="177"/>
        <v>233.33</v>
      </c>
      <c r="Q2877" t="s">
        <v>8317</v>
      </c>
      <c r="R2877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7">
        <f t="shared" si="177"/>
        <v>10833.33</v>
      </c>
      <c r="Q2879" t="s">
        <v>8317</v>
      </c>
      <c r="R2879" t="s">
        <v>8318</v>
      </c>
      <c r="S2879" s="12">
        <f t="shared" si="178"/>
        <v>42672.705138888894</v>
      </c>
      <c r="T2879" s="12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7">
        <f t="shared" si="177"/>
        <v>1575</v>
      </c>
      <c r="Q2880" t="s">
        <v>8317</v>
      </c>
      <c r="R2880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7">
        <f t="shared" si="177"/>
        <v>2900</v>
      </c>
      <c r="Q2881" t="s">
        <v>8317</v>
      </c>
      <c r="R2881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 s="7">
        <f t="shared" si="177"/>
        <v>9655.17</v>
      </c>
      <c r="Q2882" t="s">
        <v>8317</v>
      </c>
      <c r="R2882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IF(D2883=0,0,ROUND(E2883/D2883*100,0))</f>
        <v>0</v>
      </c>
      <c r="P2883" s="7">
        <f t="shared" ref="P2883:P2946" si="181">IF(L2883=0,0,ROUND(E2883/L2883*100,2))</f>
        <v>0</v>
      </c>
      <c r="Q2883" t="s">
        <v>8317</v>
      </c>
      <c r="R2883" t="s">
        <v>8318</v>
      </c>
      <c r="S2883" s="12">
        <f t="shared" ref="S2883:S2946" si="182">(J2883/86400)+25569+(-6/24)</f>
        <v>41916.347638888888</v>
      </c>
      <c r="T2883" s="12">
        <f t="shared" ref="T2883:T2946" si="183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7">
        <f t="shared" si="181"/>
        <v>6300</v>
      </c>
      <c r="Q2884" t="s">
        <v>8317</v>
      </c>
      <c r="R2884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7">
        <f t="shared" si="181"/>
        <v>38160</v>
      </c>
      <c r="Q2885" t="s">
        <v>8317</v>
      </c>
      <c r="R2885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7">
        <f t="shared" si="181"/>
        <v>4625</v>
      </c>
      <c r="Q2886" t="s">
        <v>8317</v>
      </c>
      <c r="R2886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7">
        <f t="shared" si="181"/>
        <v>2600</v>
      </c>
      <c r="Q2887" t="s">
        <v>8317</v>
      </c>
      <c r="R2887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1000</v>
      </c>
      <c r="Q2888" t="s">
        <v>8317</v>
      </c>
      <c r="R288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7">
        <f t="shared" si="181"/>
        <v>500</v>
      </c>
      <c r="Q2889" t="s">
        <v>8317</v>
      </c>
      <c r="R2889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7">
        <f t="shared" si="181"/>
        <v>8157.14</v>
      </c>
      <c r="Q2891" t="s">
        <v>8317</v>
      </c>
      <c r="R2891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7">
        <f t="shared" si="181"/>
        <v>700</v>
      </c>
      <c r="Q2892" t="s">
        <v>8317</v>
      </c>
      <c r="R2892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7">
        <f t="shared" si="181"/>
        <v>2730</v>
      </c>
      <c r="Q2893" t="s">
        <v>8317</v>
      </c>
      <c r="R2893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7">
        <f t="shared" si="181"/>
        <v>2941.18</v>
      </c>
      <c r="Q2894" t="s">
        <v>8317</v>
      </c>
      <c r="R2894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7">
        <f t="shared" si="181"/>
        <v>1250</v>
      </c>
      <c r="Q2895" t="s">
        <v>8317</v>
      </c>
      <c r="R2895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7">
        <f t="shared" si="181"/>
        <v>575</v>
      </c>
      <c r="Q2897" t="s">
        <v>8317</v>
      </c>
      <c r="R2897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7">
        <f t="shared" si="181"/>
        <v>5208.33</v>
      </c>
      <c r="Q2898" t="s">
        <v>8317</v>
      </c>
      <c r="R289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7">
        <f t="shared" si="181"/>
        <v>18333.330000000002</v>
      </c>
      <c r="Q2899" t="s">
        <v>8317</v>
      </c>
      <c r="R2899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7">
        <f t="shared" si="181"/>
        <v>2633.33</v>
      </c>
      <c r="Q2900" t="s">
        <v>8317</v>
      </c>
      <c r="R2900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7">
        <f t="shared" si="181"/>
        <v>48642.86</v>
      </c>
      <c r="Q2902" t="s">
        <v>8317</v>
      </c>
      <c r="R2902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7">
        <f t="shared" si="181"/>
        <v>300</v>
      </c>
      <c r="Q2903" t="s">
        <v>8317</v>
      </c>
      <c r="R2903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7">
        <f t="shared" si="181"/>
        <v>2500</v>
      </c>
      <c r="Q2904" t="s">
        <v>8317</v>
      </c>
      <c r="R2904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7">
        <f t="shared" si="181"/>
        <v>975</v>
      </c>
      <c r="Q2905" t="s">
        <v>8317</v>
      </c>
      <c r="R2905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1875</v>
      </c>
      <c r="Q2906" t="s">
        <v>8317</v>
      </c>
      <c r="R2906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7">
        <f t="shared" si="181"/>
        <v>3658.82</v>
      </c>
      <c r="Q2907" t="s">
        <v>8317</v>
      </c>
      <c r="R2907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7">
        <f t="shared" si="181"/>
        <v>8071.43</v>
      </c>
      <c r="Q2908" t="s">
        <v>8317</v>
      </c>
      <c r="R290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7">
        <f t="shared" si="181"/>
        <v>100</v>
      </c>
      <c r="Q2909" t="s">
        <v>8317</v>
      </c>
      <c r="R2909" t="s">
        <v>8318</v>
      </c>
      <c r="S2909" s="12">
        <f t="shared" si="182"/>
        <v>42444.627743055556</v>
      </c>
      <c r="T2909" s="12">
        <f t="shared" si="183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7">
        <f t="shared" si="181"/>
        <v>5280</v>
      </c>
      <c r="Q2910" t="s">
        <v>8317</v>
      </c>
      <c r="R2910" t="s">
        <v>8318</v>
      </c>
      <c r="S2910" s="12">
        <f t="shared" si="182"/>
        <v>42499.48170138889</v>
      </c>
      <c r="T2910" s="12">
        <f t="shared" si="183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7">
        <f t="shared" si="181"/>
        <v>2000</v>
      </c>
      <c r="Q2911" t="s">
        <v>8317</v>
      </c>
      <c r="R2911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7">
        <f t="shared" si="181"/>
        <v>100</v>
      </c>
      <c r="Q2912" t="s">
        <v>8317</v>
      </c>
      <c r="R2912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7">
        <f t="shared" si="181"/>
        <v>4692.8599999999997</v>
      </c>
      <c r="Q2913" t="s">
        <v>8317</v>
      </c>
      <c r="R2913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7">
        <f t="shared" si="181"/>
        <v>7807.69</v>
      </c>
      <c r="Q2914" t="s">
        <v>8317</v>
      </c>
      <c r="R2914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7">
        <f t="shared" si="181"/>
        <v>100</v>
      </c>
      <c r="Q2915" t="s">
        <v>8317</v>
      </c>
      <c r="R2915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7">
        <f t="shared" si="181"/>
        <v>100</v>
      </c>
      <c r="Q2916" t="s">
        <v>8317</v>
      </c>
      <c r="R2916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7">
        <f t="shared" si="181"/>
        <v>20366.669999999998</v>
      </c>
      <c r="Q2917" t="s">
        <v>8317</v>
      </c>
      <c r="R2917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7">
        <f t="shared" si="181"/>
        <v>2071.4299999999998</v>
      </c>
      <c r="Q2918" t="s">
        <v>8317</v>
      </c>
      <c r="R291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7">
        <f t="shared" si="181"/>
        <v>4855.5600000000004</v>
      </c>
      <c r="Q2919" t="s">
        <v>8317</v>
      </c>
      <c r="R2919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7">
        <f t="shared" si="181"/>
        <v>6810</v>
      </c>
      <c r="Q2920" t="s">
        <v>8317</v>
      </c>
      <c r="R2920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7">
        <f t="shared" si="181"/>
        <v>850</v>
      </c>
      <c r="Q2921" t="s">
        <v>8317</v>
      </c>
      <c r="R2921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7">
        <f t="shared" si="181"/>
        <v>5161.54</v>
      </c>
      <c r="Q2922" t="s">
        <v>8317</v>
      </c>
      <c r="R2922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4300</v>
      </c>
      <c r="Q2923" t="s">
        <v>8317</v>
      </c>
      <c r="R2923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8333.33</v>
      </c>
      <c r="Q2924" t="s">
        <v>8317</v>
      </c>
      <c r="R2924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3000</v>
      </c>
      <c r="Q2925" t="s">
        <v>8317</v>
      </c>
      <c r="R2925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7">
        <f t="shared" si="181"/>
        <v>17551.02</v>
      </c>
      <c r="Q2926" t="s">
        <v>8317</v>
      </c>
      <c r="R2926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7">
        <f t="shared" si="181"/>
        <v>23166.18</v>
      </c>
      <c r="Q2927" t="s">
        <v>8317</v>
      </c>
      <c r="R2927" t="s">
        <v>8359</v>
      </c>
      <c r="S2927" s="12">
        <f t="shared" si="182"/>
        <v>41863.334120370375</v>
      </c>
      <c r="T2927" s="12">
        <f t="shared" si="183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7500</v>
      </c>
      <c r="Q2928" t="s">
        <v>8317</v>
      </c>
      <c r="R292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7">
        <f t="shared" si="181"/>
        <v>11214.29</v>
      </c>
      <c r="Q2929" t="s">
        <v>8317</v>
      </c>
      <c r="R2929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4166.67</v>
      </c>
      <c r="Q2930" t="s">
        <v>8317</v>
      </c>
      <c r="R2930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7">
        <f t="shared" si="181"/>
        <v>25517.34</v>
      </c>
      <c r="Q2931" t="s">
        <v>8317</v>
      </c>
      <c r="R2931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7">
        <f t="shared" si="181"/>
        <v>16277.42</v>
      </c>
      <c r="Q2932" t="s">
        <v>8317</v>
      </c>
      <c r="R2932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8833.33</v>
      </c>
      <c r="Q2933" t="s">
        <v>8317</v>
      </c>
      <c r="R2933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7">
        <f t="shared" si="181"/>
        <v>8573.68</v>
      </c>
      <c r="Q2934" t="s">
        <v>8317</v>
      </c>
      <c r="R2934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7">
        <f t="shared" si="181"/>
        <v>4757.41</v>
      </c>
      <c r="Q2935" t="s">
        <v>8317</v>
      </c>
      <c r="R2935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7297.3</v>
      </c>
      <c r="Q2936" t="s">
        <v>8317</v>
      </c>
      <c r="R2936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7">
        <f t="shared" si="181"/>
        <v>9053.85</v>
      </c>
      <c r="Q2937" t="s">
        <v>8317</v>
      </c>
      <c r="R2937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3764.71</v>
      </c>
      <c r="Q2938" t="s">
        <v>8317</v>
      </c>
      <c r="R293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7">
        <f t="shared" si="181"/>
        <v>3636.36</v>
      </c>
      <c r="Q2939" t="s">
        <v>8317</v>
      </c>
      <c r="R2939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7">
        <f t="shared" si="181"/>
        <v>12671.88</v>
      </c>
      <c r="Q2940" t="s">
        <v>8317</v>
      </c>
      <c r="R2940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7">
        <f t="shared" si="181"/>
        <v>32920</v>
      </c>
      <c r="Q2941" t="s">
        <v>8317</v>
      </c>
      <c r="R2941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7">
        <f t="shared" si="181"/>
        <v>8124.24</v>
      </c>
      <c r="Q2942" t="s">
        <v>8317</v>
      </c>
      <c r="R2942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7">
        <f t="shared" si="181"/>
        <v>100</v>
      </c>
      <c r="Q2943" t="s">
        <v>8317</v>
      </c>
      <c r="R2943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7">
        <f t="shared" si="181"/>
        <v>20222.77</v>
      </c>
      <c r="Q2944" t="s">
        <v>8317</v>
      </c>
      <c r="R2944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10000</v>
      </c>
      <c r="Q2946" t="s">
        <v>8317</v>
      </c>
      <c r="R2946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IF(D2947=0,0,ROUND(E2947/D2947*100,0))</f>
        <v>0</v>
      </c>
      <c r="P2947" s="7">
        <f t="shared" ref="P2947:P3010" si="185">IF(L2947=0,0,ROUND(E2947/L2947*100,2))</f>
        <v>0</v>
      </c>
      <c r="Q2947" t="s">
        <v>8317</v>
      </c>
      <c r="R2947" t="s">
        <v>8357</v>
      </c>
      <c r="S2947" s="12">
        <f t="shared" ref="S2947:S3010" si="186">(J2947/86400)+25569+(-6/24)</f>
        <v>42117.889583333337</v>
      </c>
      <c r="T2947" s="12">
        <f t="shared" ref="T2947:T3010" si="187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7">
        <f t="shared" si="185"/>
        <v>100</v>
      </c>
      <c r="Q2948" t="s">
        <v>8317</v>
      </c>
      <c r="R294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7">
        <f t="shared" si="185"/>
        <v>8246.15</v>
      </c>
      <c r="Q2949" t="s">
        <v>8317</v>
      </c>
      <c r="R2949" t="s">
        <v>8357</v>
      </c>
      <c r="S2949" s="12">
        <f t="shared" si="186"/>
        <v>42649.312118055561</v>
      </c>
      <c r="T2949" s="12">
        <f t="shared" si="187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7">
        <f t="shared" si="185"/>
        <v>266.67</v>
      </c>
      <c r="Q2950" t="s">
        <v>8317</v>
      </c>
      <c r="R2950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7">
        <f t="shared" si="185"/>
        <v>1250</v>
      </c>
      <c r="Q2951" t="s">
        <v>8317</v>
      </c>
      <c r="R2951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7">
        <f t="shared" si="185"/>
        <v>1889.66</v>
      </c>
      <c r="Q2953" t="s">
        <v>8317</v>
      </c>
      <c r="R2953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7">
        <f t="shared" si="185"/>
        <v>20062.5</v>
      </c>
      <c r="Q2954" t="s">
        <v>8317</v>
      </c>
      <c r="R2954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7">
        <f t="shared" si="185"/>
        <v>20166.669999999998</v>
      </c>
      <c r="Q2955" t="s">
        <v>8317</v>
      </c>
      <c r="R2955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42790.333368055552</v>
      </c>
      <c r="T2956" s="12">
        <f t="shared" si="187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7">
        <f t="shared" si="185"/>
        <v>6500</v>
      </c>
      <c r="Q2957" t="s">
        <v>8317</v>
      </c>
      <c r="R2957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7">
        <f t="shared" si="185"/>
        <v>6610</v>
      </c>
      <c r="Q2958" t="s">
        <v>8317</v>
      </c>
      <c r="R295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7">
        <f t="shared" si="185"/>
        <v>9333.33</v>
      </c>
      <c r="Q2959" t="s">
        <v>8317</v>
      </c>
      <c r="R2959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7">
        <f t="shared" si="185"/>
        <v>5075</v>
      </c>
      <c r="Q2963" t="s">
        <v>8317</v>
      </c>
      <c r="R2963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7">
        <f t="shared" si="185"/>
        <v>6090</v>
      </c>
      <c r="Q2964" t="s">
        <v>8317</v>
      </c>
      <c r="R2964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7">
        <f t="shared" si="185"/>
        <v>10903.06</v>
      </c>
      <c r="Q2965" t="s">
        <v>8317</v>
      </c>
      <c r="R2965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7">
        <f t="shared" si="185"/>
        <v>2569.23</v>
      </c>
      <c r="Q2966" t="s">
        <v>8317</v>
      </c>
      <c r="R2966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7">
        <f t="shared" si="185"/>
        <v>4192.3100000000004</v>
      </c>
      <c r="Q2967" t="s">
        <v>8317</v>
      </c>
      <c r="R2967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7">
        <f t="shared" si="185"/>
        <v>8877.34</v>
      </c>
      <c r="Q2968" t="s">
        <v>8317</v>
      </c>
      <c r="R296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7">
        <f t="shared" si="185"/>
        <v>8022.54</v>
      </c>
      <c r="Q2969" t="s">
        <v>8317</v>
      </c>
      <c r="R2969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7893.62</v>
      </c>
      <c r="Q2970" t="s">
        <v>8317</v>
      </c>
      <c r="R2970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7">
        <f t="shared" si="185"/>
        <v>9558.82</v>
      </c>
      <c r="Q2971" t="s">
        <v>8317</v>
      </c>
      <c r="R2971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6989.01</v>
      </c>
      <c r="Q2972" t="s">
        <v>8317</v>
      </c>
      <c r="R2972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7">
        <f t="shared" si="185"/>
        <v>7453.49</v>
      </c>
      <c r="Q2973" t="s">
        <v>8317</v>
      </c>
      <c r="R2973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7">
        <f t="shared" si="185"/>
        <v>12394.12</v>
      </c>
      <c r="Q2974" t="s">
        <v>8317</v>
      </c>
      <c r="R2974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7">
        <f t="shared" si="185"/>
        <v>26484.85</v>
      </c>
      <c r="Q2975" t="s">
        <v>8317</v>
      </c>
      <c r="R2975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5862.07</v>
      </c>
      <c r="Q2976" t="s">
        <v>8317</v>
      </c>
      <c r="R2976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7">
        <f t="shared" si="185"/>
        <v>7088.5</v>
      </c>
      <c r="Q2977" t="s">
        <v>8317</v>
      </c>
      <c r="R2977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7">
        <f t="shared" si="185"/>
        <v>857.14</v>
      </c>
      <c r="Q2978" t="s">
        <v>8317</v>
      </c>
      <c r="R297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7">
        <f t="shared" si="185"/>
        <v>11356.67</v>
      </c>
      <c r="Q2979" t="s">
        <v>8317</v>
      </c>
      <c r="R2979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7">
        <f t="shared" si="185"/>
        <v>6068.75</v>
      </c>
      <c r="Q2980" t="s">
        <v>8317</v>
      </c>
      <c r="R2980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7">
        <f t="shared" si="185"/>
        <v>11021.74</v>
      </c>
      <c r="Q2981" t="s">
        <v>8317</v>
      </c>
      <c r="R2981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7">
        <f t="shared" si="185"/>
        <v>13645.83</v>
      </c>
      <c r="Q2982" t="s">
        <v>8317</v>
      </c>
      <c r="R2982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7">
        <f t="shared" si="185"/>
        <v>5316.49</v>
      </c>
      <c r="Q2983" t="s">
        <v>8317</v>
      </c>
      <c r="R2983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7">
        <f t="shared" si="185"/>
        <v>8649.15</v>
      </c>
      <c r="Q2984" t="s">
        <v>8317</v>
      </c>
      <c r="R2984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7">
        <f t="shared" si="185"/>
        <v>15523.83</v>
      </c>
      <c r="Q2985" t="s">
        <v>8317</v>
      </c>
      <c r="R2985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7">
        <f t="shared" si="185"/>
        <v>11508.26</v>
      </c>
      <c r="Q2986" t="s">
        <v>8317</v>
      </c>
      <c r="R2986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7">
        <f t="shared" si="185"/>
        <v>10959.46</v>
      </c>
      <c r="Q2987" t="s">
        <v>8317</v>
      </c>
      <c r="R2987" t="s">
        <v>8357</v>
      </c>
      <c r="S2987" s="12">
        <f t="shared" si="186"/>
        <v>42654.723703703705</v>
      </c>
      <c r="T2987" s="12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7">
        <f t="shared" si="185"/>
        <v>4521.43</v>
      </c>
      <c r="Q2988" t="s">
        <v>8317</v>
      </c>
      <c r="R298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7">
        <f t="shared" si="185"/>
        <v>10415.17</v>
      </c>
      <c r="Q2989" t="s">
        <v>8317</v>
      </c>
      <c r="R2989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3571.43</v>
      </c>
      <c r="Q2990" t="s">
        <v>8317</v>
      </c>
      <c r="R2990" t="s">
        <v>8357</v>
      </c>
      <c r="S2990" s="12">
        <f t="shared" si="186"/>
        <v>42511.11204861111</v>
      </c>
      <c r="T2990" s="12">
        <f t="shared" si="187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7">
        <f t="shared" si="185"/>
        <v>9699.73</v>
      </c>
      <c r="Q2991" t="s">
        <v>8317</v>
      </c>
      <c r="R2991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37037.040000000001</v>
      </c>
      <c r="Q2992" t="s">
        <v>8317</v>
      </c>
      <c r="R2992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7">
        <f t="shared" si="185"/>
        <v>9440.86</v>
      </c>
      <c r="Q2993" t="s">
        <v>8317</v>
      </c>
      <c r="R2993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7">
        <f t="shared" si="185"/>
        <v>4898.4399999999996</v>
      </c>
      <c r="Q2994" t="s">
        <v>8317</v>
      </c>
      <c r="R2994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7">
        <f t="shared" si="185"/>
        <v>4559.09</v>
      </c>
      <c r="Q2995" t="s">
        <v>8317</v>
      </c>
      <c r="R2995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7">
        <f t="shared" si="185"/>
        <v>2327.5300000000002</v>
      </c>
      <c r="Q2996" t="s">
        <v>8317</v>
      </c>
      <c r="R2996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7">
        <f t="shared" si="185"/>
        <v>6322.89</v>
      </c>
      <c r="Q2997" t="s">
        <v>8317</v>
      </c>
      <c r="R2997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7">
        <f t="shared" si="185"/>
        <v>15352.04</v>
      </c>
      <c r="Q2998" t="s">
        <v>8317</v>
      </c>
      <c r="R2998" t="s">
        <v>8357</v>
      </c>
      <c r="S2998" s="12">
        <f t="shared" si="186"/>
        <v>42090.662499999999</v>
      </c>
      <c r="T2998" s="12">
        <f t="shared" si="187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7">
        <f t="shared" si="185"/>
        <v>9020</v>
      </c>
      <c r="Q2999" t="s">
        <v>8317</v>
      </c>
      <c r="R2999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7">
        <f t="shared" si="185"/>
        <v>11897.11</v>
      </c>
      <c r="Q3000" t="s">
        <v>8317</v>
      </c>
      <c r="R3000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7">
        <f t="shared" si="185"/>
        <v>8025</v>
      </c>
      <c r="Q3001" t="s">
        <v>8317</v>
      </c>
      <c r="R3001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6250</v>
      </c>
      <c r="Q3002" t="s">
        <v>8317</v>
      </c>
      <c r="R3002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7">
        <f t="shared" si="185"/>
        <v>13137.72</v>
      </c>
      <c r="Q3003" t="s">
        <v>8317</v>
      </c>
      <c r="R3003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7">
        <f t="shared" si="185"/>
        <v>7303.3</v>
      </c>
      <c r="Q3004" t="s">
        <v>8317</v>
      </c>
      <c r="R3004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7">
        <f t="shared" si="185"/>
        <v>17852.939999999999</v>
      </c>
      <c r="Q3005" t="s">
        <v>8317</v>
      </c>
      <c r="R3005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7">
        <f t="shared" si="185"/>
        <v>16290.97</v>
      </c>
      <c r="Q3006" t="s">
        <v>8317</v>
      </c>
      <c r="R3006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7">
        <f t="shared" si="185"/>
        <v>10824.24</v>
      </c>
      <c r="Q3007" t="s">
        <v>8317</v>
      </c>
      <c r="R3007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7">
        <f t="shared" si="185"/>
        <v>8886.6</v>
      </c>
      <c r="Q3008" t="s">
        <v>8317</v>
      </c>
      <c r="R3008" t="s">
        <v>8357</v>
      </c>
      <c r="S3008" s="12">
        <f t="shared" si="186"/>
        <v>41957.506840277776</v>
      </c>
      <c r="T3008" s="12">
        <f t="shared" si="187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5400</v>
      </c>
      <c r="Q3009" t="s">
        <v>8317</v>
      </c>
      <c r="R3009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 s="7">
        <f t="shared" si="185"/>
        <v>11673.08</v>
      </c>
      <c r="Q3010" t="s">
        <v>8317</v>
      </c>
      <c r="R3010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IF(D3011=0,0,ROUND(E3011/D3011*100,0))</f>
        <v>120</v>
      </c>
      <c r="P3011" s="7">
        <f t="shared" ref="P3011:P3074" si="189">IF(L3011=0,0,ROUND(E3011/L3011*100,2))</f>
        <v>23389.84</v>
      </c>
      <c r="Q3011" t="s">
        <v>8317</v>
      </c>
      <c r="R3011" t="s">
        <v>8357</v>
      </c>
      <c r="S3011" s="12">
        <f t="shared" ref="S3011:S3074" si="190">(J3011/86400)+25569+(-6/24)</f>
        <v>41939.319907407407</v>
      </c>
      <c r="T3011" s="12">
        <f t="shared" ref="T3011:T3074" si="191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15800</v>
      </c>
      <c r="Q3012" t="s">
        <v>8317</v>
      </c>
      <c r="R3012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7">
        <f t="shared" si="189"/>
        <v>1484</v>
      </c>
      <c r="Q3013" t="s">
        <v>8317</v>
      </c>
      <c r="R3013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7">
        <f t="shared" si="189"/>
        <v>8518.18</v>
      </c>
      <c r="Q3014" t="s">
        <v>8317</v>
      </c>
      <c r="R3014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7">
        <f t="shared" si="189"/>
        <v>14669.16</v>
      </c>
      <c r="Q3015" t="s">
        <v>8317</v>
      </c>
      <c r="R3015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7">
        <f t="shared" si="189"/>
        <v>5076.4799999999996</v>
      </c>
      <c r="Q3016" t="s">
        <v>8317</v>
      </c>
      <c r="R3016" t="s">
        <v>8357</v>
      </c>
      <c r="S3016" s="12">
        <f t="shared" si="190"/>
        <v>41919.873611111107</v>
      </c>
      <c r="T3016" s="12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7">
        <f t="shared" si="189"/>
        <v>8770</v>
      </c>
      <c r="Q3017" t="s">
        <v>8317</v>
      </c>
      <c r="R3017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7">
        <f t="shared" si="189"/>
        <v>24227.78</v>
      </c>
      <c r="Q3018" t="s">
        <v>8317</v>
      </c>
      <c r="R301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7">
        <f t="shared" si="189"/>
        <v>14644.65</v>
      </c>
      <c r="Q3019" t="s">
        <v>8317</v>
      </c>
      <c r="R3019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7">
        <f t="shared" si="189"/>
        <v>10317.07</v>
      </c>
      <c r="Q3020" t="s">
        <v>8317</v>
      </c>
      <c r="R3020" t="s">
        <v>8357</v>
      </c>
      <c r="S3020" s="12">
        <f t="shared" si="190"/>
        <v>42163.048333333332</v>
      </c>
      <c r="T3020" s="12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7">
        <f t="shared" si="189"/>
        <v>8046.46</v>
      </c>
      <c r="Q3021" t="s">
        <v>8317</v>
      </c>
      <c r="R3021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7">
        <f t="shared" si="189"/>
        <v>23466.67</v>
      </c>
      <c r="Q3022" t="s">
        <v>8317</v>
      </c>
      <c r="R3022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7">
        <f t="shared" si="189"/>
        <v>5068.93</v>
      </c>
      <c r="Q3023" t="s">
        <v>8317</v>
      </c>
      <c r="R3023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7">
        <f t="shared" si="189"/>
        <v>16270.97</v>
      </c>
      <c r="Q3024" t="s">
        <v>8317</v>
      </c>
      <c r="R3024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12016.67</v>
      </c>
      <c r="Q3025" t="s">
        <v>8317</v>
      </c>
      <c r="R3025" t="s">
        <v>8357</v>
      </c>
      <c r="S3025" s="12">
        <f t="shared" si="190"/>
        <v>42121.425763888888</v>
      </c>
      <c r="T3025" s="12">
        <f t="shared" si="191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7">
        <f t="shared" si="189"/>
        <v>6769.78</v>
      </c>
      <c r="Q3026" t="s">
        <v>8317</v>
      </c>
      <c r="R3026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7">
        <f t="shared" si="189"/>
        <v>5210.34</v>
      </c>
      <c r="Q3027" t="s">
        <v>8317</v>
      </c>
      <c r="R3027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7">
        <f t="shared" si="189"/>
        <v>5160</v>
      </c>
      <c r="Q3028" t="s">
        <v>8317</v>
      </c>
      <c r="R302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7">
        <f t="shared" si="189"/>
        <v>16430</v>
      </c>
      <c r="Q3029" t="s">
        <v>8317</v>
      </c>
      <c r="R3029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7">
        <f t="shared" si="189"/>
        <v>8485.86</v>
      </c>
      <c r="Q3030" t="s">
        <v>8317</v>
      </c>
      <c r="R3030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7">
        <f t="shared" si="189"/>
        <v>9454.89</v>
      </c>
      <c r="Q3031" t="s">
        <v>8317</v>
      </c>
      <c r="R3031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7">
        <f t="shared" si="189"/>
        <v>4553.66</v>
      </c>
      <c r="Q3032" t="s">
        <v>8317</v>
      </c>
      <c r="R3032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5172.41</v>
      </c>
      <c r="Q3033" t="s">
        <v>8317</v>
      </c>
      <c r="R3033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7">
        <f t="shared" si="189"/>
        <v>5088</v>
      </c>
      <c r="Q3034" t="s">
        <v>8317</v>
      </c>
      <c r="R3034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7">
        <f t="shared" si="189"/>
        <v>19113.04</v>
      </c>
      <c r="Q3035" t="s">
        <v>8317</v>
      </c>
      <c r="R3035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7">
        <f t="shared" si="189"/>
        <v>8931.43</v>
      </c>
      <c r="Q3036" t="s">
        <v>8317</v>
      </c>
      <c r="R3036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7">
        <f t="shared" si="189"/>
        <v>8858.86</v>
      </c>
      <c r="Q3037" t="s">
        <v>8317</v>
      </c>
      <c r="R3037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7">
        <f t="shared" si="189"/>
        <v>9630.09</v>
      </c>
      <c r="Q3038" t="s">
        <v>8317</v>
      </c>
      <c r="R303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7">
        <f t="shared" si="189"/>
        <v>3331.25</v>
      </c>
      <c r="Q3039" t="s">
        <v>8317</v>
      </c>
      <c r="R3039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7">
        <f t="shared" si="189"/>
        <v>3722.22</v>
      </c>
      <c r="Q3040" t="s">
        <v>8317</v>
      </c>
      <c r="R3040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7">
        <f t="shared" si="189"/>
        <v>9213.0400000000009</v>
      </c>
      <c r="Q3041" t="s">
        <v>8317</v>
      </c>
      <c r="R3041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7">
        <f t="shared" si="189"/>
        <v>7678.57</v>
      </c>
      <c r="Q3042" t="s">
        <v>8317</v>
      </c>
      <c r="R3042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7">
        <f t="shared" si="189"/>
        <v>9652.6299999999992</v>
      </c>
      <c r="Q3043" t="s">
        <v>8317</v>
      </c>
      <c r="R3043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5189.1899999999996</v>
      </c>
      <c r="Q3044" t="s">
        <v>8317</v>
      </c>
      <c r="R3044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7">
        <f t="shared" si="189"/>
        <v>12891.41</v>
      </c>
      <c r="Q3045" t="s">
        <v>8317</v>
      </c>
      <c r="R3045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7">
        <f t="shared" si="189"/>
        <v>8410.9</v>
      </c>
      <c r="Q3046" t="s">
        <v>8317</v>
      </c>
      <c r="R3046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7">
        <f t="shared" si="189"/>
        <v>8294.16</v>
      </c>
      <c r="Q3047" t="s">
        <v>8317</v>
      </c>
      <c r="R3047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7">
        <f t="shared" si="189"/>
        <v>25994.83</v>
      </c>
      <c r="Q3048" t="s">
        <v>8317</v>
      </c>
      <c r="R304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3725</v>
      </c>
      <c r="Q3049" t="s">
        <v>8317</v>
      </c>
      <c r="R3049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7">
        <f t="shared" si="189"/>
        <v>17702.13</v>
      </c>
      <c r="Q3050" t="s">
        <v>8317</v>
      </c>
      <c r="R3050" t="s">
        <v>8357</v>
      </c>
      <c r="S3050" s="12">
        <f t="shared" si="190"/>
        <v>41975.651180555556</v>
      </c>
      <c r="T3050" s="12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7">
        <f t="shared" si="189"/>
        <v>7407.41</v>
      </c>
      <c r="Q3051" t="s">
        <v>8317</v>
      </c>
      <c r="R3051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7066.67</v>
      </c>
      <c r="Q3052" t="s">
        <v>8317</v>
      </c>
      <c r="R3052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7">
        <f t="shared" si="189"/>
        <v>2362.86</v>
      </c>
      <c r="Q3053" t="s">
        <v>8317</v>
      </c>
      <c r="R3053" t="s">
        <v>8357</v>
      </c>
      <c r="S3053" s="12">
        <f t="shared" si="190"/>
        <v>42744.166030092594</v>
      </c>
      <c r="T3053" s="12">
        <f t="shared" si="191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7">
        <f t="shared" si="189"/>
        <v>3750</v>
      </c>
      <c r="Q3054" t="s">
        <v>8317</v>
      </c>
      <c r="R3054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7">
        <f t="shared" si="189"/>
        <v>1333.33</v>
      </c>
      <c r="Q3055" t="s">
        <v>8317</v>
      </c>
      <c r="R3055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7">
        <f t="shared" si="189"/>
        <v>100</v>
      </c>
      <c r="Q3057" t="s">
        <v>8317</v>
      </c>
      <c r="R3057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7">
        <f t="shared" si="189"/>
        <v>100</v>
      </c>
      <c r="Q3060" t="s">
        <v>8317</v>
      </c>
      <c r="R3060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7">
        <f t="shared" si="189"/>
        <v>4100</v>
      </c>
      <c r="Q3061" t="s">
        <v>8317</v>
      </c>
      <c r="R3061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7">
        <f t="shared" si="189"/>
        <v>5583.33</v>
      </c>
      <c r="Q3062" t="s">
        <v>8317</v>
      </c>
      <c r="R3062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7">
        <f t="shared" si="189"/>
        <v>9976.1200000000008</v>
      </c>
      <c r="Q3064" t="s">
        <v>8317</v>
      </c>
      <c r="R3064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7">
        <f t="shared" si="189"/>
        <v>2552.17</v>
      </c>
      <c r="Q3065" t="s">
        <v>8317</v>
      </c>
      <c r="R3065" t="s">
        <v>8357</v>
      </c>
      <c r="S3065" s="12">
        <f t="shared" si="190"/>
        <v>42630.672893518524</v>
      </c>
      <c r="T3065" s="12">
        <f t="shared" si="191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7">
        <f t="shared" si="189"/>
        <v>11765.28</v>
      </c>
      <c r="Q3066" t="s">
        <v>8317</v>
      </c>
      <c r="R3066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7">
        <f t="shared" si="189"/>
        <v>500</v>
      </c>
      <c r="Q3067" t="s">
        <v>8317</v>
      </c>
      <c r="R3067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7">
        <f t="shared" si="189"/>
        <v>279666.67</v>
      </c>
      <c r="Q3068" t="s">
        <v>8317</v>
      </c>
      <c r="R306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7">
        <f t="shared" si="189"/>
        <v>20000</v>
      </c>
      <c r="Q3069" t="s">
        <v>8317</v>
      </c>
      <c r="R3069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7">
        <f t="shared" si="189"/>
        <v>8750</v>
      </c>
      <c r="Q3070" t="s">
        <v>8317</v>
      </c>
      <c r="R3070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7">
        <f t="shared" si="189"/>
        <v>2014.29</v>
      </c>
      <c r="Q3071" t="s">
        <v>8317</v>
      </c>
      <c r="R3071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7">
        <f t="shared" si="189"/>
        <v>2087.5</v>
      </c>
      <c r="Q3072" t="s">
        <v>8317</v>
      </c>
      <c r="R3072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7">
        <f t="shared" si="189"/>
        <v>6130.77</v>
      </c>
      <c r="Q3073" t="s">
        <v>8317</v>
      </c>
      <c r="R3073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 s="7">
        <f t="shared" si="189"/>
        <v>100</v>
      </c>
      <c r="Q3074" t="s">
        <v>8317</v>
      </c>
      <c r="R3074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IF(D3075=0,0,ROUND(E3075/D3075*100,0))</f>
        <v>0</v>
      </c>
      <c r="P3075" s="7">
        <f t="shared" ref="P3075:P3138" si="193">IF(L3075=0,0,ROUND(E3075/L3075*100,2))</f>
        <v>9214.2900000000009</v>
      </c>
      <c r="Q3075" t="s">
        <v>8317</v>
      </c>
      <c r="R3075" t="s">
        <v>8357</v>
      </c>
      <c r="S3075" s="12">
        <f t="shared" ref="S3075:S3138" si="194">(J3075/86400)+25569+(-6/24)</f>
        <v>42111.434027777781</v>
      </c>
      <c r="T3075" s="12">
        <f t="shared" ref="T3075:T3138" si="195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7">
        <f t="shared" si="193"/>
        <v>733.33</v>
      </c>
      <c r="Q3076" t="s">
        <v>8317</v>
      </c>
      <c r="R3076" t="s">
        <v>8357</v>
      </c>
      <c r="S3076" s="12">
        <f t="shared" si="194"/>
        <v>42409.321284722224</v>
      </c>
      <c r="T3076" s="12">
        <f t="shared" si="195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7">
        <f t="shared" si="193"/>
        <v>6480</v>
      </c>
      <c r="Q3077" t="s">
        <v>8317</v>
      </c>
      <c r="R3077" t="s">
        <v>8357</v>
      </c>
      <c r="S3077" s="12">
        <f t="shared" si="194"/>
        <v>42550.852314814816</v>
      </c>
      <c r="T3077" s="12">
        <f t="shared" si="195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7">
        <f t="shared" si="193"/>
        <v>3012</v>
      </c>
      <c r="Q3078" t="s">
        <v>8317</v>
      </c>
      <c r="R307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7">
        <f t="shared" si="193"/>
        <v>5250</v>
      </c>
      <c r="Q3079" t="s">
        <v>8317</v>
      </c>
      <c r="R3079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7">
        <f t="shared" si="193"/>
        <v>2366.67</v>
      </c>
      <c r="Q3080" t="s">
        <v>8317</v>
      </c>
      <c r="R3080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7">
        <f t="shared" si="193"/>
        <v>41577.78</v>
      </c>
      <c r="Q3081" t="s">
        <v>8317</v>
      </c>
      <c r="R3081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7">
        <f t="shared" si="193"/>
        <v>5371.43</v>
      </c>
      <c r="Q3082" t="s">
        <v>8317</v>
      </c>
      <c r="R3082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7">
        <f t="shared" si="193"/>
        <v>42060</v>
      </c>
      <c r="Q3083" t="s">
        <v>8317</v>
      </c>
      <c r="R3083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7">
        <f t="shared" si="193"/>
        <v>1866.67</v>
      </c>
      <c r="Q3085" t="s">
        <v>8317</v>
      </c>
      <c r="R3085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7">
        <f t="shared" si="193"/>
        <v>7833.33</v>
      </c>
      <c r="Q3086" t="s">
        <v>8317</v>
      </c>
      <c r="R3086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7">
        <f t="shared" si="193"/>
        <v>6777.78</v>
      </c>
      <c r="Q3087" t="s">
        <v>8317</v>
      </c>
      <c r="R3087" t="s">
        <v>8357</v>
      </c>
      <c r="S3087" s="12">
        <f t="shared" si="194"/>
        <v>42246.633784722224</v>
      </c>
      <c r="T3087" s="12">
        <f t="shared" si="195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7">
        <f t="shared" si="193"/>
        <v>1666.67</v>
      </c>
      <c r="Q3088" t="s">
        <v>8317</v>
      </c>
      <c r="R308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7">
        <f t="shared" si="193"/>
        <v>6250</v>
      </c>
      <c r="Q3089" t="s">
        <v>8317</v>
      </c>
      <c r="R3089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7">
        <f t="shared" si="193"/>
        <v>4200</v>
      </c>
      <c r="Q3090" t="s">
        <v>8317</v>
      </c>
      <c r="R3090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7">
        <f t="shared" si="193"/>
        <v>13008.89</v>
      </c>
      <c r="Q3091" t="s">
        <v>8317</v>
      </c>
      <c r="R3091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7">
        <f t="shared" si="193"/>
        <v>127022.22</v>
      </c>
      <c r="Q3092" t="s">
        <v>8317</v>
      </c>
      <c r="R3092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7">
        <f t="shared" si="193"/>
        <v>8844.44</v>
      </c>
      <c r="Q3093" t="s">
        <v>8317</v>
      </c>
      <c r="R3093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7">
        <f t="shared" si="193"/>
        <v>5634.24</v>
      </c>
      <c r="Q3094" t="s">
        <v>8317</v>
      </c>
      <c r="R3094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7">
        <f t="shared" si="193"/>
        <v>5352.94</v>
      </c>
      <c r="Q3095" t="s">
        <v>8317</v>
      </c>
      <c r="R3095" t="s">
        <v>8357</v>
      </c>
      <c r="S3095" s="12">
        <f t="shared" si="194"/>
        <v>41760.659039351856</v>
      </c>
      <c r="T3095" s="12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7">
        <f t="shared" si="193"/>
        <v>2500</v>
      </c>
      <c r="Q3096" t="s">
        <v>8317</v>
      </c>
      <c r="R3096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7">
        <f t="shared" si="193"/>
        <v>5000</v>
      </c>
      <c r="Q3097" t="s">
        <v>8317</v>
      </c>
      <c r="R3097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7">
        <f t="shared" si="193"/>
        <v>5678.57</v>
      </c>
      <c r="Q3098" t="s">
        <v>8317</v>
      </c>
      <c r="R309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7">
        <f t="shared" si="193"/>
        <v>4083.33</v>
      </c>
      <c r="Q3099" t="s">
        <v>8317</v>
      </c>
      <c r="R3099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7">
        <f t="shared" si="193"/>
        <v>6511.11</v>
      </c>
      <c r="Q3100" t="s">
        <v>8317</v>
      </c>
      <c r="R3100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7">
        <f t="shared" si="193"/>
        <v>5560</v>
      </c>
      <c r="Q3101" t="s">
        <v>8317</v>
      </c>
      <c r="R3101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7">
        <f t="shared" si="193"/>
        <v>14053.85</v>
      </c>
      <c r="Q3102" t="s">
        <v>8317</v>
      </c>
      <c r="R3102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2500</v>
      </c>
      <c r="Q3103" t="s">
        <v>8317</v>
      </c>
      <c r="R3103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7">
        <f t="shared" si="193"/>
        <v>6953.33</v>
      </c>
      <c r="Q3104" t="s">
        <v>8317</v>
      </c>
      <c r="R3104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7">
        <f t="shared" si="193"/>
        <v>550</v>
      </c>
      <c r="Q3105" t="s">
        <v>8317</v>
      </c>
      <c r="R3105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7">
        <f t="shared" si="193"/>
        <v>23700</v>
      </c>
      <c r="Q3106" t="s">
        <v>8317</v>
      </c>
      <c r="R3106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7">
        <f t="shared" si="193"/>
        <v>7987.1</v>
      </c>
      <c r="Q3107" t="s">
        <v>8317</v>
      </c>
      <c r="R3107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7">
        <f t="shared" si="193"/>
        <v>1025</v>
      </c>
      <c r="Q3108" t="s">
        <v>8317</v>
      </c>
      <c r="R3108" t="s">
        <v>8357</v>
      </c>
      <c r="S3108" s="12">
        <f t="shared" si="194"/>
        <v>42241.179120370369</v>
      </c>
      <c r="T3108" s="12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7">
        <f t="shared" si="193"/>
        <v>27258.62</v>
      </c>
      <c r="Q3109" t="s">
        <v>8317</v>
      </c>
      <c r="R3109" t="s">
        <v>8357</v>
      </c>
      <c r="S3109" s="12">
        <f t="shared" si="194"/>
        <v>42128.564247685186</v>
      </c>
      <c r="T3109" s="12">
        <f t="shared" si="195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7">
        <f t="shared" si="193"/>
        <v>1300</v>
      </c>
      <c r="Q3110" t="s">
        <v>8317</v>
      </c>
      <c r="R3110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7">
        <f t="shared" si="193"/>
        <v>5818.42</v>
      </c>
      <c r="Q3111" t="s">
        <v>8317</v>
      </c>
      <c r="R3111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7">
        <f t="shared" si="193"/>
        <v>1000</v>
      </c>
      <c r="Q3112" t="s">
        <v>8317</v>
      </c>
      <c r="R3112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7">
        <f t="shared" si="193"/>
        <v>7010.53</v>
      </c>
      <c r="Q3113" t="s">
        <v>8317</v>
      </c>
      <c r="R3113" t="s">
        <v>8357</v>
      </c>
      <c r="S3113" s="12">
        <f t="shared" si="194"/>
        <v>41885.345138888893</v>
      </c>
      <c r="T3113" s="12">
        <f t="shared" si="195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7">
        <f t="shared" si="193"/>
        <v>5788.89</v>
      </c>
      <c r="Q3114" t="s">
        <v>8317</v>
      </c>
      <c r="R3114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7">
        <f t="shared" si="193"/>
        <v>12527.03</v>
      </c>
      <c r="Q3115" t="s">
        <v>8317</v>
      </c>
      <c r="R3115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30000</v>
      </c>
      <c r="Q3117" t="s">
        <v>8317</v>
      </c>
      <c r="R3117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7">
        <f t="shared" si="193"/>
        <v>4300</v>
      </c>
      <c r="Q3118" t="s">
        <v>8317</v>
      </c>
      <c r="R311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7">
        <f t="shared" si="193"/>
        <v>100</v>
      </c>
      <c r="Q3119" t="s">
        <v>8317</v>
      </c>
      <c r="R3119" t="s">
        <v>8357</v>
      </c>
      <c r="S3119" s="12">
        <f t="shared" si="194"/>
        <v>42509.124537037038</v>
      </c>
      <c r="T3119" s="12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7">
        <f t="shared" si="193"/>
        <v>77500</v>
      </c>
      <c r="Q3120" t="s">
        <v>8317</v>
      </c>
      <c r="R3120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7">
        <f t="shared" si="193"/>
        <v>500</v>
      </c>
      <c r="Q3121" t="s">
        <v>8317</v>
      </c>
      <c r="R3121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7">
        <f t="shared" si="193"/>
        <v>1280</v>
      </c>
      <c r="Q3122" t="s">
        <v>8317</v>
      </c>
      <c r="R3122" t="s">
        <v>8357</v>
      </c>
      <c r="S3122" s="12">
        <f t="shared" si="194"/>
        <v>42435.692083333328</v>
      </c>
      <c r="T3122" s="12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7">
        <f t="shared" si="193"/>
        <v>1000</v>
      </c>
      <c r="Q3123" t="s">
        <v>8317</v>
      </c>
      <c r="R3123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7">
        <f t="shared" si="193"/>
        <v>5800</v>
      </c>
      <c r="Q3124" t="s">
        <v>8317</v>
      </c>
      <c r="R3124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7">
        <f t="shared" si="193"/>
        <v>24480.46</v>
      </c>
      <c r="Q3125" t="s">
        <v>8317</v>
      </c>
      <c r="R3125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7">
        <f t="shared" si="193"/>
        <v>650</v>
      </c>
      <c r="Q3126" t="s">
        <v>8317</v>
      </c>
      <c r="R3126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7">
        <f t="shared" si="193"/>
        <v>6117.65</v>
      </c>
      <c r="Q3128" t="s">
        <v>8317</v>
      </c>
      <c r="R3128" t="s">
        <v>8357</v>
      </c>
      <c r="S3128" s="12">
        <f t="shared" si="194"/>
        <v>42426.768078703702</v>
      </c>
      <c r="T3128" s="12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7">
        <f t="shared" si="193"/>
        <v>13923.93</v>
      </c>
      <c r="Q3130" t="s">
        <v>8317</v>
      </c>
      <c r="R3130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7">
        <f t="shared" si="193"/>
        <v>1000</v>
      </c>
      <c r="Q3131" t="s">
        <v>8317</v>
      </c>
      <c r="R3131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7">
        <f t="shared" si="193"/>
        <v>9375</v>
      </c>
      <c r="Q3132" t="s">
        <v>8317</v>
      </c>
      <c r="R3132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7">
        <f t="shared" si="193"/>
        <v>5375</v>
      </c>
      <c r="Q3133" t="s">
        <v>8317</v>
      </c>
      <c r="R3133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7">
        <f t="shared" si="193"/>
        <v>1000</v>
      </c>
      <c r="Q3134" t="s">
        <v>8317</v>
      </c>
      <c r="R3134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3375</v>
      </c>
      <c r="Q3135" t="s">
        <v>8317</v>
      </c>
      <c r="R3135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7">
        <f t="shared" si="193"/>
        <v>1875</v>
      </c>
      <c r="Q3136" t="s">
        <v>8317</v>
      </c>
      <c r="R3136" t="s">
        <v>8318</v>
      </c>
      <c r="S3136" s="12">
        <f t="shared" si="194"/>
        <v>42800.470127314809</v>
      </c>
      <c r="T3136" s="12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7">
        <f t="shared" si="193"/>
        <v>2314.29</v>
      </c>
      <c r="Q3137" t="s">
        <v>8317</v>
      </c>
      <c r="R3137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 s="7">
        <f t="shared" si="193"/>
        <v>2904.55</v>
      </c>
      <c r="Q3138" t="s">
        <v>8317</v>
      </c>
      <c r="R313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IF(D3139=0,0,ROUND(E3139/D3139*100,0))</f>
        <v>3</v>
      </c>
      <c r="P3139" s="7">
        <f t="shared" ref="P3139:P3202" si="197">IF(L3139=0,0,ROUND(E3139/L3139*100,2))</f>
        <v>5000</v>
      </c>
      <c r="Q3139" t="s">
        <v>8317</v>
      </c>
      <c r="R3139" t="s">
        <v>8318</v>
      </c>
      <c r="S3139" s="12">
        <f t="shared" ref="S3139:S3202" si="198">(J3139/86400)+25569+(-6/24)</f>
        <v>42807.635057870371</v>
      </c>
      <c r="T3139" s="12">
        <f t="shared" ref="T3139:T3202" si="1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7">
        <f t="shared" si="197"/>
        <v>45000</v>
      </c>
      <c r="Q3141" t="s">
        <v>8317</v>
      </c>
      <c r="R3141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7">
        <f t="shared" si="197"/>
        <v>2400</v>
      </c>
      <c r="Q3142" t="s">
        <v>8317</v>
      </c>
      <c r="R3142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7">
        <f t="shared" si="197"/>
        <v>3225</v>
      </c>
      <c r="Q3143" t="s">
        <v>8317</v>
      </c>
      <c r="R3143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7">
        <f t="shared" si="197"/>
        <v>1500</v>
      </c>
      <c r="Q3144" t="s">
        <v>8317</v>
      </c>
      <c r="R3144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7">
        <f t="shared" si="197"/>
        <v>25133.33</v>
      </c>
      <c r="Q3146" t="s">
        <v>8317</v>
      </c>
      <c r="R3146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7">
        <f t="shared" si="197"/>
        <v>43750</v>
      </c>
      <c r="Q3148" t="s">
        <v>8317</v>
      </c>
      <c r="R314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7">
        <f t="shared" si="197"/>
        <v>11035.21</v>
      </c>
      <c r="Q3149" t="s">
        <v>8317</v>
      </c>
      <c r="R3149" t="s">
        <v>8318</v>
      </c>
      <c r="S3149" s="12">
        <f t="shared" si="198"/>
        <v>41909.71938657407</v>
      </c>
      <c r="T3149" s="12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7">
        <f t="shared" si="197"/>
        <v>4142.1099999999997</v>
      </c>
      <c r="Q3150" t="s">
        <v>8317</v>
      </c>
      <c r="R3150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5200</v>
      </c>
      <c r="Q3151" t="s">
        <v>8317</v>
      </c>
      <c r="R3151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3399.04</v>
      </c>
      <c r="Q3152" t="s">
        <v>8317</v>
      </c>
      <c r="R3152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7">
        <f t="shared" si="197"/>
        <v>10335.290000000001</v>
      </c>
      <c r="Q3153" t="s">
        <v>8317</v>
      </c>
      <c r="R3153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7">
        <f t="shared" si="197"/>
        <v>3479.1</v>
      </c>
      <c r="Q3154" t="s">
        <v>8317</v>
      </c>
      <c r="R3154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7">
        <f t="shared" si="197"/>
        <v>4177.3900000000003</v>
      </c>
      <c r="Q3155" t="s">
        <v>8317</v>
      </c>
      <c r="R3155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7">
        <f t="shared" si="197"/>
        <v>6426.83</v>
      </c>
      <c r="Q3156" t="s">
        <v>8317</v>
      </c>
      <c r="R3156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7">
        <f t="shared" si="197"/>
        <v>3120.94</v>
      </c>
      <c r="Q3157" t="s">
        <v>8317</v>
      </c>
      <c r="R3157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7">
        <f t="shared" si="197"/>
        <v>6292.13</v>
      </c>
      <c r="Q3158" t="s">
        <v>8317</v>
      </c>
      <c r="R315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9853.66</v>
      </c>
      <c r="Q3159" t="s">
        <v>8317</v>
      </c>
      <c r="R3159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7">
        <f t="shared" si="197"/>
        <v>8260.8700000000008</v>
      </c>
      <c r="Q3160" t="s">
        <v>8317</v>
      </c>
      <c r="R3160" t="s">
        <v>8318</v>
      </c>
      <c r="S3160" s="12">
        <f t="shared" si="198"/>
        <v>41447.589722222227</v>
      </c>
      <c r="T3160" s="12">
        <f t="shared" si="1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7">
        <f t="shared" si="197"/>
        <v>3850.42</v>
      </c>
      <c r="Q3161" t="s">
        <v>8317</v>
      </c>
      <c r="R3161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7">
        <f t="shared" si="197"/>
        <v>8015.79</v>
      </c>
      <c r="Q3162" t="s">
        <v>8317</v>
      </c>
      <c r="R3162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7">
        <f t="shared" si="197"/>
        <v>2840.54</v>
      </c>
      <c r="Q3163" t="s">
        <v>8317</v>
      </c>
      <c r="R3163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7">
        <f t="shared" si="197"/>
        <v>8073.02</v>
      </c>
      <c r="Q3164" t="s">
        <v>8317</v>
      </c>
      <c r="R3164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7">
        <f t="shared" si="197"/>
        <v>20069.439999999999</v>
      </c>
      <c r="Q3165" t="s">
        <v>8317</v>
      </c>
      <c r="R3165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7">
        <f t="shared" si="197"/>
        <v>3759.15</v>
      </c>
      <c r="Q3166" t="s">
        <v>8317</v>
      </c>
      <c r="R3166" t="s">
        <v>8318</v>
      </c>
      <c r="S3166" s="12">
        <f t="shared" si="198"/>
        <v>41766.555729166663</v>
      </c>
      <c r="T3166" s="12">
        <f t="shared" si="1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7">
        <f t="shared" si="197"/>
        <v>5809.52</v>
      </c>
      <c r="Q3167" t="s">
        <v>8317</v>
      </c>
      <c r="R3167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7">
        <f t="shared" si="197"/>
        <v>6030.09</v>
      </c>
      <c r="Q3168" t="s">
        <v>8317</v>
      </c>
      <c r="R316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7">
        <f t="shared" si="197"/>
        <v>6336.36</v>
      </c>
      <c r="Q3169" t="s">
        <v>8317</v>
      </c>
      <c r="R3169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7">
        <f t="shared" si="197"/>
        <v>5090.16</v>
      </c>
      <c r="Q3170" t="s">
        <v>8317</v>
      </c>
      <c r="R3170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7">
        <f t="shared" si="197"/>
        <v>10050</v>
      </c>
      <c r="Q3171" t="s">
        <v>8317</v>
      </c>
      <c r="R3171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7">
        <f t="shared" si="197"/>
        <v>3161.97</v>
      </c>
      <c r="Q3172" t="s">
        <v>8317</v>
      </c>
      <c r="R3172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7">
        <f t="shared" si="197"/>
        <v>6510.26</v>
      </c>
      <c r="Q3173" t="s">
        <v>8317</v>
      </c>
      <c r="R3173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7">
        <f t="shared" si="197"/>
        <v>7931.03</v>
      </c>
      <c r="Q3174" t="s">
        <v>8317</v>
      </c>
      <c r="R3174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13918.92</v>
      </c>
      <c r="Q3175" t="s">
        <v>8317</v>
      </c>
      <c r="R3175" t="s">
        <v>8318</v>
      </c>
      <c r="S3175" s="12">
        <f t="shared" si="198"/>
        <v>41878.628379629634</v>
      </c>
      <c r="T3175" s="12">
        <f t="shared" si="1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7">
        <f t="shared" si="197"/>
        <v>13191.3</v>
      </c>
      <c r="Q3176" t="s">
        <v>8317</v>
      </c>
      <c r="R3176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7">
        <f t="shared" si="197"/>
        <v>9130</v>
      </c>
      <c r="Q3177" t="s">
        <v>8317</v>
      </c>
      <c r="R3177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7">
        <f t="shared" si="197"/>
        <v>3967.27</v>
      </c>
      <c r="Q3178" t="s">
        <v>8317</v>
      </c>
      <c r="R317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7">
        <f t="shared" si="197"/>
        <v>5754.9</v>
      </c>
      <c r="Q3179" t="s">
        <v>8317</v>
      </c>
      <c r="R3179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7">
        <f t="shared" si="197"/>
        <v>3302.56</v>
      </c>
      <c r="Q3180" t="s">
        <v>8317</v>
      </c>
      <c r="R3180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7">
        <f t="shared" si="197"/>
        <v>7733.58</v>
      </c>
      <c r="Q3181" t="s">
        <v>8317</v>
      </c>
      <c r="R3181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7">
        <f t="shared" si="197"/>
        <v>3193.33</v>
      </c>
      <c r="Q3182" t="s">
        <v>8317</v>
      </c>
      <c r="R3182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7">
        <f t="shared" si="197"/>
        <v>3633.33</v>
      </c>
      <c r="Q3183" t="s">
        <v>8317</v>
      </c>
      <c r="R3183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7">
        <f t="shared" si="197"/>
        <v>4676.82</v>
      </c>
      <c r="Q3184" t="s">
        <v>8317</v>
      </c>
      <c r="R3184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7">
        <f t="shared" si="197"/>
        <v>4007.35</v>
      </c>
      <c r="Q3185" t="s">
        <v>8317</v>
      </c>
      <c r="R3185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7">
        <f t="shared" si="197"/>
        <v>10021.74</v>
      </c>
      <c r="Q3186" t="s">
        <v>8317</v>
      </c>
      <c r="R3186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4166.67</v>
      </c>
      <c r="Q3187" t="s">
        <v>8317</v>
      </c>
      <c r="R3187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7">
        <f t="shared" si="197"/>
        <v>4671.43</v>
      </c>
      <c r="Q3188" t="s">
        <v>8317</v>
      </c>
      <c r="R318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7">
        <f t="shared" si="197"/>
        <v>7149.18</v>
      </c>
      <c r="Q3189" t="s">
        <v>8317</v>
      </c>
      <c r="R3189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1444.44</v>
      </c>
      <c r="Q3190" t="s">
        <v>8317</v>
      </c>
      <c r="R3190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7">
        <f t="shared" si="197"/>
        <v>35684.21</v>
      </c>
      <c r="Q3191" t="s">
        <v>8317</v>
      </c>
      <c r="R3191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7">
        <f t="shared" si="197"/>
        <v>3775</v>
      </c>
      <c r="Q3193" t="s">
        <v>8317</v>
      </c>
      <c r="R3193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7">
        <f t="shared" si="197"/>
        <v>1275</v>
      </c>
      <c r="Q3194" t="s">
        <v>8317</v>
      </c>
      <c r="R3194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7">
        <f t="shared" si="197"/>
        <v>2445.83</v>
      </c>
      <c r="Q3195" t="s">
        <v>8317</v>
      </c>
      <c r="R3195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7">
        <f t="shared" si="197"/>
        <v>5307.69</v>
      </c>
      <c r="Q3197" t="s">
        <v>8317</v>
      </c>
      <c r="R3197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7">
        <f t="shared" si="197"/>
        <v>30000</v>
      </c>
      <c r="Q3198" t="s">
        <v>8317</v>
      </c>
      <c r="R319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7">
        <f t="shared" si="197"/>
        <v>28625</v>
      </c>
      <c r="Q3199" t="s">
        <v>8317</v>
      </c>
      <c r="R3199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7">
        <f t="shared" si="197"/>
        <v>3666.67</v>
      </c>
      <c r="Q3200" t="s">
        <v>8317</v>
      </c>
      <c r="R3200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7">
        <f t="shared" si="197"/>
        <v>4920.75</v>
      </c>
      <c r="Q3201" t="s">
        <v>8317</v>
      </c>
      <c r="R3201" t="s">
        <v>8359</v>
      </c>
      <c r="S3201" s="12">
        <f t="shared" si="198"/>
        <v>41858.511782407411</v>
      </c>
      <c r="T3201" s="12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 s="7">
        <f t="shared" si="197"/>
        <v>100</v>
      </c>
      <c r="Q3202" t="s">
        <v>8317</v>
      </c>
      <c r="R3202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IF(D3203=0,0,ROUND(E3203/D3203*100,0))</f>
        <v>1</v>
      </c>
      <c r="P3203" s="7">
        <f t="shared" ref="P3203:P3266" si="201">IF(L3203=0,0,ROUND(E3203/L3203*100,2))</f>
        <v>1250</v>
      </c>
      <c r="Q3203" t="s">
        <v>8317</v>
      </c>
      <c r="R3203" t="s">
        <v>8359</v>
      </c>
      <c r="S3203" s="12">
        <f t="shared" ref="S3203:S3266" si="202">(J3203/86400)+25569+(-6/24)</f>
        <v>41861.517094907409</v>
      </c>
      <c r="T3203" s="12">
        <f t="shared" ref="T3203:T3266" si="203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7">
        <f t="shared" si="201"/>
        <v>10904</v>
      </c>
      <c r="Q3204" t="s">
        <v>8317</v>
      </c>
      <c r="R3204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4166.67</v>
      </c>
      <c r="Q3205" t="s">
        <v>8317</v>
      </c>
      <c r="R3205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7">
        <f t="shared" si="201"/>
        <v>2275</v>
      </c>
      <c r="Q3207" t="s">
        <v>8317</v>
      </c>
      <c r="R3207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7">
        <f t="shared" si="201"/>
        <v>7083.33</v>
      </c>
      <c r="Q3209" t="s">
        <v>8317</v>
      </c>
      <c r="R3209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7">
        <f t="shared" si="201"/>
        <v>6310.98</v>
      </c>
      <c r="Q3210" t="s">
        <v>8317</v>
      </c>
      <c r="R3210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7">
        <f t="shared" si="201"/>
        <v>5015.8</v>
      </c>
      <c r="Q3211" t="s">
        <v>8317</v>
      </c>
      <c r="R3211" t="s">
        <v>8318</v>
      </c>
      <c r="S3211" s="12">
        <f t="shared" si="202"/>
        <v>41778.387245370366</v>
      </c>
      <c r="T3211" s="12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7">
        <f t="shared" si="201"/>
        <v>6288.33</v>
      </c>
      <c r="Q3212" t="s">
        <v>8317</v>
      </c>
      <c r="R3212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7">
        <f t="shared" si="201"/>
        <v>8553.11</v>
      </c>
      <c r="Q3213" t="s">
        <v>8317</v>
      </c>
      <c r="R3213" t="s">
        <v>8318</v>
      </c>
      <c r="S3213" s="12">
        <f t="shared" si="202"/>
        <v>41834.33657407407</v>
      </c>
      <c r="T3213" s="12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7">
        <f t="shared" si="201"/>
        <v>5372.34</v>
      </c>
      <c r="Q3214" t="s">
        <v>8317</v>
      </c>
      <c r="R3214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7">
        <f t="shared" si="201"/>
        <v>12780.85</v>
      </c>
      <c r="Q3215" t="s">
        <v>8317</v>
      </c>
      <c r="R3215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7">
        <f t="shared" si="201"/>
        <v>10657.39</v>
      </c>
      <c r="Q3216" t="s">
        <v>8317</v>
      </c>
      <c r="R3216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7">
        <f t="shared" si="201"/>
        <v>26211.19</v>
      </c>
      <c r="Q3217" t="s">
        <v>8317</v>
      </c>
      <c r="R3217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7">
        <f t="shared" si="201"/>
        <v>5717.14</v>
      </c>
      <c r="Q3218" t="s">
        <v>8317</v>
      </c>
      <c r="R321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7">
        <f t="shared" si="201"/>
        <v>5020.1899999999996</v>
      </c>
      <c r="Q3219" t="s">
        <v>8317</v>
      </c>
      <c r="R3219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7">
        <f t="shared" si="201"/>
        <v>6658.7</v>
      </c>
      <c r="Q3220" t="s">
        <v>8317</v>
      </c>
      <c r="R3220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7">
        <f t="shared" si="201"/>
        <v>16825.21</v>
      </c>
      <c r="Q3221" t="s">
        <v>8317</v>
      </c>
      <c r="R3221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7">
        <f t="shared" si="201"/>
        <v>25637.29</v>
      </c>
      <c r="Q3222" t="s">
        <v>8317</v>
      </c>
      <c r="R3222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7">
        <f t="shared" si="201"/>
        <v>3661.06</v>
      </c>
      <c r="Q3223" t="s">
        <v>8317</v>
      </c>
      <c r="R3223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7">
        <f t="shared" si="201"/>
        <v>3714.29</v>
      </c>
      <c r="Q3224" t="s">
        <v>8317</v>
      </c>
      <c r="R3224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7">
        <f t="shared" si="201"/>
        <v>4587.84</v>
      </c>
      <c r="Q3225" t="s">
        <v>8317</v>
      </c>
      <c r="R3225" t="s">
        <v>8318</v>
      </c>
      <c r="S3225" s="12">
        <f t="shared" si="202"/>
        <v>42206.585370370369</v>
      </c>
      <c r="T3225" s="12">
        <f t="shared" si="203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7">
        <f t="shared" si="201"/>
        <v>14171.3</v>
      </c>
      <c r="Q3226" t="s">
        <v>8317</v>
      </c>
      <c r="R3226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7">
        <f t="shared" si="201"/>
        <v>5248.72</v>
      </c>
      <c r="Q3227" t="s">
        <v>8317</v>
      </c>
      <c r="R3227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7">
        <f t="shared" si="201"/>
        <v>5952.38</v>
      </c>
      <c r="Q3228" t="s">
        <v>8317</v>
      </c>
      <c r="R322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5000</v>
      </c>
      <c r="Q3229" t="s">
        <v>8317</v>
      </c>
      <c r="R3229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7">
        <f t="shared" si="201"/>
        <v>19362.16</v>
      </c>
      <c r="Q3230" t="s">
        <v>8317</v>
      </c>
      <c r="R3230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7">
        <f t="shared" si="201"/>
        <v>10679.7</v>
      </c>
      <c r="Q3231" t="s">
        <v>8317</v>
      </c>
      <c r="R3231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7">
        <f t="shared" si="201"/>
        <v>7721.62</v>
      </c>
      <c r="Q3232" t="s">
        <v>8317</v>
      </c>
      <c r="R3232" t="s">
        <v>8318</v>
      </c>
      <c r="S3232" s="12">
        <f t="shared" si="202"/>
        <v>41897.918124999997</v>
      </c>
      <c r="T3232" s="12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5750</v>
      </c>
      <c r="Q3233" t="s">
        <v>8317</v>
      </c>
      <c r="R3233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7">
        <f t="shared" si="201"/>
        <v>5046.1499999999996</v>
      </c>
      <c r="Q3234" t="s">
        <v>8317</v>
      </c>
      <c r="R3234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7">
        <f t="shared" si="201"/>
        <v>9737.7000000000007</v>
      </c>
      <c r="Q3235" t="s">
        <v>8317</v>
      </c>
      <c r="R3235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7">
        <f t="shared" si="201"/>
        <v>3491.92</v>
      </c>
      <c r="Q3236" t="s">
        <v>8317</v>
      </c>
      <c r="R3236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7">
        <f t="shared" si="201"/>
        <v>8553.0400000000009</v>
      </c>
      <c r="Q3237" t="s">
        <v>8317</v>
      </c>
      <c r="R3237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7">
        <f t="shared" si="201"/>
        <v>18290.91</v>
      </c>
      <c r="Q3238" t="s">
        <v>8317</v>
      </c>
      <c r="R323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7">
        <f t="shared" si="201"/>
        <v>13113.62</v>
      </c>
      <c r="Q3239" t="s">
        <v>8317</v>
      </c>
      <c r="R3239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7">
        <f t="shared" si="201"/>
        <v>3981.01</v>
      </c>
      <c r="Q3240" t="s">
        <v>8317</v>
      </c>
      <c r="R3240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7">
        <f t="shared" si="201"/>
        <v>5970.17</v>
      </c>
      <c r="Q3241" t="s">
        <v>8317</v>
      </c>
      <c r="R3241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7">
        <f t="shared" si="201"/>
        <v>8873.5300000000007</v>
      </c>
      <c r="Q3242" t="s">
        <v>8317</v>
      </c>
      <c r="R3242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7">
        <f t="shared" si="201"/>
        <v>5868.86</v>
      </c>
      <c r="Q3243" t="s">
        <v>8317</v>
      </c>
      <c r="R3243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7">
        <f t="shared" si="201"/>
        <v>6956.51</v>
      </c>
      <c r="Q3244" t="s">
        <v>8317</v>
      </c>
      <c r="R3244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7">
        <f t="shared" si="201"/>
        <v>11587.32</v>
      </c>
      <c r="Q3245" t="s">
        <v>8317</v>
      </c>
      <c r="R3245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7">
        <f t="shared" si="201"/>
        <v>2386.96</v>
      </c>
      <c r="Q3246" t="s">
        <v>8317</v>
      </c>
      <c r="R3246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7">
        <f t="shared" si="201"/>
        <v>8112.59</v>
      </c>
      <c r="Q3247" t="s">
        <v>8317</v>
      </c>
      <c r="R3247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7">
        <f t="shared" si="201"/>
        <v>5762.69</v>
      </c>
      <c r="Q3248" t="s">
        <v>8317</v>
      </c>
      <c r="R324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7">
        <f t="shared" si="201"/>
        <v>4642.9799999999996</v>
      </c>
      <c r="Q3249" t="s">
        <v>8317</v>
      </c>
      <c r="R3249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7">
        <f t="shared" si="201"/>
        <v>6047.5</v>
      </c>
      <c r="Q3250" t="s">
        <v>8317</v>
      </c>
      <c r="R3250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7">
        <f t="shared" si="201"/>
        <v>6557.95</v>
      </c>
      <c r="Q3251" t="s">
        <v>8317</v>
      </c>
      <c r="R3251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7">
        <f t="shared" si="201"/>
        <v>11919.25</v>
      </c>
      <c r="Q3252" t="s">
        <v>8317</v>
      </c>
      <c r="R3252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7">
        <f t="shared" si="201"/>
        <v>8305</v>
      </c>
      <c r="Q3253" t="s">
        <v>8317</v>
      </c>
      <c r="R3253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7">
        <f t="shared" si="201"/>
        <v>5752</v>
      </c>
      <c r="Q3254" t="s">
        <v>8317</v>
      </c>
      <c r="R3254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7">
        <f t="shared" si="201"/>
        <v>17708.7</v>
      </c>
      <c r="Q3255" t="s">
        <v>8317</v>
      </c>
      <c r="R3255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7">
        <f t="shared" si="201"/>
        <v>7077.15</v>
      </c>
      <c r="Q3256" t="s">
        <v>8317</v>
      </c>
      <c r="R3256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2916.67</v>
      </c>
      <c r="Q3257" t="s">
        <v>8317</v>
      </c>
      <c r="R3257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7">
        <f t="shared" si="201"/>
        <v>7276.14</v>
      </c>
      <c r="Q3258" t="s">
        <v>8317</v>
      </c>
      <c r="R325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7">
        <f t="shared" si="201"/>
        <v>5185.34</v>
      </c>
      <c r="Q3259" t="s">
        <v>8317</v>
      </c>
      <c r="R3259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7">
        <f t="shared" si="201"/>
        <v>9820</v>
      </c>
      <c r="Q3260" t="s">
        <v>8317</v>
      </c>
      <c r="R3260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7">
        <f t="shared" si="201"/>
        <v>25173.81</v>
      </c>
      <c r="Q3261" t="s">
        <v>8317</v>
      </c>
      <c r="R3261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7">
        <f t="shared" si="201"/>
        <v>7482.19</v>
      </c>
      <c r="Q3262" t="s">
        <v>8317</v>
      </c>
      <c r="R3262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7">
        <f t="shared" si="201"/>
        <v>6765.31</v>
      </c>
      <c r="Q3263" t="s">
        <v>8317</v>
      </c>
      <c r="R3263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7">
        <f t="shared" si="201"/>
        <v>9381.34</v>
      </c>
      <c r="Q3264" t="s">
        <v>8317</v>
      </c>
      <c r="R3264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7">
        <f t="shared" si="201"/>
        <v>4123.76</v>
      </c>
      <c r="Q3265" t="s">
        <v>8317</v>
      </c>
      <c r="R3265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5255.1</v>
      </c>
      <c r="Q3266" t="s">
        <v>8317</v>
      </c>
      <c r="R3266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IF(D3267=0,0,ROUND(E3267/D3267*100,0))</f>
        <v>164</v>
      </c>
      <c r="P3267" s="7">
        <f t="shared" ref="P3267:P3330" si="205">IF(L3267=0,0,ROUND(E3267/L3267*100,2))</f>
        <v>7028.57</v>
      </c>
      <c r="Q3267" t="s">
        <v>8317</v>
      </c>
      <c r="R3267" t="s">
        <v>8318</v>
      </c>
      <c r="S3267" s="12">
        <f t="shared" ref="S3267:S3330" si="206">(J3267/86400)+25569+(-6/24)</f>
        <v>42311.461979166663</v>
      </c>
      <c r="T3267" s="12">
        <f t="shared" ref="T3267:T3330" si="207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7">
        <f t="shared" si="205"/>
        <v>4832.5200000000004</v>
      </c>
      <c r="Q3268" t="s">
        <v>8317</v>
      </c>
      <c r="R3268" t="s">
        <v>8318</v>
      </c>
      <c r="S3268" s="12">
        <f t="shared" si="206"/>
        <v>42136.286134259259</v>
      </c>
      <c r="T3268" s="12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7">
        <f t="shared" si="205"/>
        <v>5317.71</v>
      </c>
      <c r="Q3269" t="s">
        <v>8317</v>
      </c>
      <c r="R3269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6095.24</v>
      </c>
      <c r="Q3270" t="s">
        <v>8317</v>
      </c>
      <c r="R3270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7">
        <f t="shared" si="205"/>
        <v>11600</v>
      </c>
      <c r="Q3271" t="s">
        <v>8317</v>
      </c>
      <c r="R3271" t="s">
        <v>8318</v>
      </c>
      <c r="S3271" s="12">
        <f t="shared" si="206"/>
        <v>42137.145798611113</v>
      </c>
      <c r="T3271" s="12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7">
        <f t="shared" si="205"/>
        <v>6100</v>
      </c>
      <c r="Q3272" t="s">
        <v>8317</v>
      </c>
      <c r="R3272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3823.53</v>
      </c>
      <c r="Q3273" t="s">
        <v>8317</v>
      </c>
      <c r="R3273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7">
        <f t="shared" si="205"/>
        <v>10650.34</v>
      </c>
      <c r="Q3274" t="s">
        <v>8317</v>
      </c>
      <c r="R3274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7">
        <f t="shared" si="205"/>
        <v>20457.14</v>
      </c>
      <c r="Q3275" t="s">
        <v>8317</v>
      </c>
      <c r="R3275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7">
        <f t="shared" si="205"/>
        <v>5491.26</v>
      </c>
      <c r="Q3276" t="s">
        <v>8317</v>
      </c>
      <c r="R3276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7">
        <f t="shared" si="205"/>
        <v>15041.67</v>
      </c>
      <c r="Q3277" t="s">
        <v>8317</v>
      </c>
      <c r="R3277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7">
        <f t="shared" si="205"/>
        <v>5258</v>
      </c>
      <c r="Q3278" t="s">
        <v>8317</v>
      </c>
      <c r="R327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7">
        <f t="shared" si="205"/>
        <v>5430</v>
      </c>
      <c r="Q3279" t="s">
        <v>8317</v>
      </c>
      <c r="R3279" t="s">
        <v>8318</v>
      </c>
      <c r="S3279" s="12">
        <f t="shared" si="206"/>
        <v>41931.432939814811</v>
      </c>
      <c r="T3279" s="12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7">
        <f t="shared" si="205"/>
        <v>7602.94</v>
      </c>
      <c r="Q3280" t="s">
        <v>8317</v>
      </c>
      <c r="R3280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7">
        <f t="shared" si="205"/>
        <v>10520.63</v>
      </c>
      <c r="Q3281" t="s">
        <v>8317</v>
      </c>
      <c r="R3281" t="s">
        <v>8318</v>
      </c>
      <c r="S3281" s="12">
        <f t="shared" si="206"/>
        <v>42430.852534722224</v>
      </c>
      <c r="T3281" s="12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6866.67</v>
      </c>
      <c r="Q3282" t="s">
        <v>8317</v>
      </c>
      <c r="R3282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7">
        <f t="shared" si="205"/>
        <v>12936.17</v>
      </c>
      <c r="Q3283" t="s">
        <v>8317</v>
      </c>
      <c r="R3283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7">
        <f t="shared" si="205"/>
        <v>13426.37</v>
      </c>
      <c r="Q3284" t="s">
        <v>8317</v>
      </c>
      <c r="R3284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7">
        <f t="shared" si="205"/>
        <v>1782.98</v>
      </c>
      <c r="Q3285" t="s">
        <v>8317</v>
      </c>
      <c r="R3285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7">
        <f t="shared" si="205"/>
        <v>20320</v>
      </c>
      <c r="Q3286" t="s">
        <v>8317</v>
      </c>
      <c r="R3286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7">
        <f t="shared" si="205"/>
        <v>6918.52</v>
      </c>
      <c r="Q3287" t="s">
        <v>8317</v>
      </c>
      <c r="R3287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7">
        <f t="shared" si="205"/>
        <v>12512.3</v>
      </c>
      <c r="Q3288" t="s">
        <v>8317</v>
      </c>
      <c r="R328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7352.94</v>
      </c>
      <c r="Q3289" t="s">
        <v>8317</v>
      </c>
      <c r="R3289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7">
        <f t="shared" si="205"/>
        <v>4843.71</v>
      </c>
      <c r="Q3290" t="s">
        <v>8317</v>
      </c>
      <c r="R3290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7">
        <f t="shared" si="205"/>
        <v>2660.84</v>
      </c>
      <c r="Q3291" t="s">
        <v>8317</v>
      </c>
      <c r="R3291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7">
        <f t="shared" si="205"/>
        <v>3366.67</v>
      </c>
      <c r="Q3292" t="s">
        <v>8317</v>
      </c>
      <c r="R3292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7">
        <f t="shared" si="205"/>
        <v>4071.43</v>
      </c>
      <c r="Q3293" t="s">
        <v>8317</v>
      </c>
      <c r="R3293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7">
        <f t="shared" si="205"/>
        <v>1926.67</v>
      </c>
      <c r="Q3294" t="s">
        <v>8317</v>
      </c>
      <c r="R3294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7">
        <f t="shared" si="205"/>
        <v>8428.57</v>
      </c>
      <c r="Q3295" t="s">
        <v>8317</v>
      </c>
      <c r="R3295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7">
        <f t="shared" si="205"/>
        <v>2958.33</v>
      </c>
      <c r="Q3296" t="s">
        <v>8317</v>
      </c>
      <c r="R3296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7">
        <f t="shared" si="205"/>
        <v>2666.7</v>
      </c>
      <c r="Q3297" t="s">
        <v>8317</v>
      </c>
      <c r="R3297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7">
        <f t="shared" si="205"/>
        <v>4597.87</v>
      </c>
      <c r="Q3298" t="s">
        <v>8317</v>
      </c>
      <c r="R329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7">
        <f t="shared" si="205"/>
        <v>12509.09</v>
      </c>
      <c r="Q3299" t="s">
        <v>8317</v>
      </c>
      <c r="R3299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7">
        <f t="shared" si="205"/>
        <v>14129.17</v>
      </c>
      <c r="Q3300" t="s">
        <v>8317</v>
      </c>
      <c r="R3300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7">
        <f t="shared" si="205"/>
        <v>5533.33</v>
      </c>
      <c r="Q3301" t="s">
        <v>8317</v>
      </c>
      <c r="R3301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7">
        <f t="shared" si="205"/>
        <v>4642.05</v>
      </c>
      <c r="Q3302" t="s">
        <v>8317</v>
      </c>
      <c r="R3302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7">
        <f t="shared" si="205"/>
        <v>5720</v>
      </c>
      <c r="Q3303" t="s">
        <v>8317</v>
      </c>
      <c r="R3303" t="s">
        <v>8318</v>
      </c>
      <c r="S3303" s="12">
        <f t="shared" si="206"/>
        <v>42538.485833333332</v>
      </c>
      <c r="T3303" s="12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7">
        <f t="shared" si="205"/>
        <v>17370</v>
      </c>
      <c r="Q3304" t="s">
        <v>8317</v>
      </c>
      <c r="R3304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7">
        <f t="shared" si="205"/>
        <v>5960</v>
      </c>
      <c r="Q3305" t="s">
        <v>8317</v>
      </c>
      <c r="R3305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7">
        <f t="shared" si="205"/>
        <v>8958.57</v>
      </c>
      <c r="Q3306" t="s">
        <v>8317</v>
      </c>
      <c r="R3306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7">
        <f t="shared" si="205"/>
        <v>20405</v>
      </c>
      <c r="Q3307" t="s">
        <v>8317</v>
      </c>
      <c r="R3307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7">
        <f t="shared" si="205"/>
        <v>4870.37</v>
      </c>
      <c r="Q3308" t="s">
        <v>8317</v>
      </c>
      <c r="R330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7">
        <f t="shared" si="205"/>
        <v>5334</v>
      </c>
      <c r="Q3309" t="s">
        <v>8317</v>
      </c>
      <c r="R3309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7">
        <f t="shared" si="205"/>
        <v>7508.77</v>
      </c>
      <c r="Q3310" t="s">
        <v>8317</v>
      </c>
      <c r="R3310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7">
        <f t="shared" si="205"/>
        <v>1800</v>
      </c>
      <c r="Q3311" t="s">
        <v>8317</v>
      </c>
      <c r="R3311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7">
        <f t="shared" si="205"/>
        <v>20983.87</v>
      </c>
      <c r="Q3312" t="s">
        <v>8317</v>
      </c>
      <c r="R3312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7">
        <f t="shared" si="205"/>
        <v>6102.22</v>
      </c>
      <c r="Q3313" t="s">
        <v>8317</v>
      </c>
      <c r="R3313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7">
        <f t="shared" si="205"/>
        <v>6100</v>
      </c>
      <c r="Q3314" t="s">
        <v>8317</v>
      </c>
      <c r="R3314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7">
        <f t="shared" si="205"/>
        <v>8003.45</v>
      </c>
      <c r="Q3315" t="s">
        <v>8317</v>
      </c>
      <c r="R3315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7">
        <f t="shared" si="205"/>
        <v>2906.9</v>
      </c>
      <c r="Q3316" t="s">
        <v>8317</v>
      </c>
      <c r="R3316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7">
        <f t="shared" si="205"/>
        <v>4943.82</v>
      </c>
      <c r="Q3317" t="s">
        <v>8317</v>
      </c>
      <c r="R3317" t="s">
        <v>8318</v>
      </c>
      <c r="S3317" s="12">
        <f t="shared" si="206"/>
        <v>42466.053715277776</v>
      </c>
      <c r="T3317" s="12">
        <f t="shared" si="207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7">
        <f t="shared" si="205"/>
        <v>9397.74</v>
      </c>
      <c r="Q3318" t="s">
        <v>8317</v>
      </c>
      <c r="R3318" t="s">
        <v>8318</v>
      </c>
      <c r="S3318" s="12">
        <f t="shared" si="206"/>
        <v>41826.621238425927</v>
      </c>
      <c r="T3318" s="12">
        <f t="shared" si="207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7">
        <f t="shared" si="205"/>
        <v>6194.44</v>
      </c>
      <c r="Q3319" t="s">
        <v>8317</v>
      </c>
      <c r="R3319" t="s">
        <v>8318</v>
      </c>
      <c r="S3319" s="12">
        <f t="shared" si="206"/>
        <v>42498.789629629631</v>
      </c>
      <c r="T3319" s="12">
        <f t="shared" si="207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7">
        <f t="shared" si="205"/>
        <v>7850</v>
      </c>
      <c r="Q3320" t="s">
        <v>8317</v>
      </c>
      <c r="R3320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3375</v>
      </c>
      <c r="Q3321" t="s">
        <v>8317</v>
      </c>
      <c r="R3321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6644.74</v>
      </c>
      <c r="Q3322" t="s">
        <v>8317</v>
      </c>
      <c r="R3322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7">
        <f t="shared" si="205"/>
        <v>3580</v>
      </c>
      <c r="Q3323" t="s">
        <v>8317</v>
      </c>
      <c r="R3323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7">
        <f t="shared" si="205"/>
        <v>14565.22</v>
      </c>
      <c r="Q3324" t="s">
        <v>8317</v>
      </c>
      <c r="R3324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7">
        <f t="shared" si="205"/>
        <v>2569.39</v>
      </c>
      <c r="Q3325" t="s">
        <v>8317</v>
      </c>
      <c r="R3325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7">
        <f t="shared" si="205"/>
        <v>15250</v>
      </c>
      <c r="Q3326" t="s">
        <v>8317</v>
      </c>
      <c r="R3326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7">
        <f t="shared" si="205"/>
        <v>3000</v>
      </c>
      <c r="Q3327" t="s">
        <v>8317</v>
      </c>
      <c r="R3327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7">
        <f t="shared" si="205"/>
        <v>14228.07</v>
      </c>
      <c r="Q3328" t="s">
        <v>8317</v>
      </c>
      <c r="R332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7">
        <f t="shared" si="205"/>
        <v>2454.5500000000002</v>
      </c>
      <c r="Q3329" t="s">
        <v>8317</v>
      </c>
      <c r="R3329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 s="7">
        <f t="shared" si="205"/>
        <v>29277.78</v>
      </c>
      <c r="Q3330" t="s">
        <v>8317</v>
      </c>
      <c r="R3330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IF(D3331=0,0,ROUND(E3331/D3331*100,0))</f>
        <v>117</v>
      </c>
      <c r="P3331" s="7">
        <f t="shared" ref="P3331:P3394" si="209">IF(L3331=0,0,ROUND(E3331/L3331*100,2))</f>
        <v>4492.3100000000004</v>
      </c>
      <c r="Q3331" t="s">
        <v>8317</v>
      </c>
      <c r="R3331" t="s">
        <v>8318</v>
      </c>
      <c r="S3331" s="12">
        <f t="shared" ref="S3331:S3394" si="210">(J3331/86400)+25569+(-6/24)</f>
        <v>41837.073009259257</v>
      </c>
      <c r="T3331" s="12">
        <f t="shared" ref="T3331:T3394" si="211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7">
        <f t="shared" si="209"/>
        <v>2310.14</v>
      </c>
      <c r="Q3332" t="s">
        <v>8317</v>
      </c>
      <c r="R3332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7">
        <f t="shared" si="209"/>
        <v>8040</v>
      </c>
      <c r="Q3333" t="s">
        <v>8317</v>
      </c>
      <c r="R3333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7228.92</v>
      </c>
      <c r="Q3334" t="s">
        <v>8317</v>
      </c>
      <c r="R3334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7">
        <f t="shared" si="209"/>
        <v>3297.3</v>
      </c>
      <c r="Q3335" t="s">
        <v>8317</v>
      </c>
      <c r="R3335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7">
        <f t="shared" si="209"/>
        <v>11665.22</v>
      </c>
      <c r="Q3336" t="s">
        <v>8317</v>
      </c>
      <c r="R3336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7">
        <f t="shared" si="209"/>
        <v>7961.9</v>
      </c>
      <c r="Q3337" t="s">
        <v>8317</v>
      </c>
      <c r="R3337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2777.78</v>
      </c>
      <c r="Q3338" t="s">
        <v>8317</v>
      </c>
      <c r="R3338" t="s">
        <v>8318</v>
      </c>
      <c r="S3338" s="12">
        <f t="shared" si="210"/>
        <v>42437.148680555554</v>
      </c>
      <c r="T3338" s="12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7">
        <f t="shared" si="209"/>
        <v>8102.94</v>
      </c>
      <c r="Q3339" t="s">
        <v>8317</v>
      </c>
      <c r="R3339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7">
        <f t="shared" si="209"/>
        <v>13684.82</v>
      </c>
      <c r="Q3340" t="s">
        <v>8317</v>
      </c>
      <c r="R3340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7">
        <f t="shared" si="209"/>
        <v>17761.7</v>
      </c>
      <c r="Q3341" t="s">
        <v>8317</v>
      </c>
      <c r="R3341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7">
        <f t="shared" si="209"/>
        <v>10907.89</v>
      </c>
      <c r="Q3342" t="s">
        <v>8317</v>
      </c>
      <c r="R3342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11964.29</v>
      </c>
      <c r="Q3343" t="s">
        <v>8317</v>
      </c>
      <c r="R3343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7">
        <f t="shared" si="209"/>
        <v>7820.51</v>
      </c>
      <c r="Q3344" t="s">
        <v>8317</v>
      </c>
      <c r="R3344" t="s">
        <v>8318</v>
      </c>
      <c r="S3344" s="12">
        <f t="shared" si="210"/>
        <v>42062.046412037038</v>
      </c>
      <c r="T3344" s="12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7">
        <f t="shared" si="209"/>
        <v>5217.3900000000003</v>
      </c>
      <c r="Q3345" t="s">
        <v>8317</v>
      </c>
      <c r="R3345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7">
        <f t="shared" si="209"/>
        <v>11412.5</v>
      </c>
      <c r="Q3346" t="s">
        <v>8317</v>
      </c>
      <c r="R3346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5000</v>
      </c>
      <c r="Q3347" t="s">
        <v>8317</v>
      </c>
      <c r="R3347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7">
        <f t="shared" si="209"/>
        <v>9166.67</v>
      </c>
      <c r="Q3348" t="s">
        <v>8317</v>
      </c>
      <c r="R334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7">
        <f t="shared" si="209"/>
        <v>10859.09</v>
      </c>
      <c r="Q3349" t="s">
        <v>8317</v>
      </c>
      <c r="R3349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7">
        <f t="shared" si="209"/>
        <v>6982.28</v>
      </c>
      <c r="Q3350" t="s">
        <v>8317</v>
      </c>
      <c r="R3350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7">
        <f t="shared" si="209"/>
        <v>10957.14</v>
      </c>
      <c r="Q3351" t="s">
        <v>8317</v>
      </c>
      <c r="R3351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7">
        <f t="shared" si="209"/>
        <v>7166.67</v>
      </c>
      <c r="Q3352" t="s">
        <v>8317</v>
      </c>
      <c r="R3352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7">
        <f t="shared" si="209"/>
        <v>9361.11</v>
      </c>
      <c r="Q3353" t="s">
        <v>8317</v>
      </c>
      <c r="R3353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7">
        <f t="shared" si="209"/>
        <v>7680</v>
      </c>
      <c r="Q3354" t="s">
        <v>8317</v>
      </c>
      <c r="R3354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3579.55</v>
      </c>
      <c r="Q3355" t="s">
        <v>8317</v>
      </c>
      <c r="R3355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7">
        <f t="shared" si="209"/>
        <v>5560</v>
      </c>
      <c r="Q3356" t="s">
        <v>8317</v>
      </c>
      <c r="R3356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7">
        <f t="shared" si="209"/>
        <v>14733.33</v>
      </c>
      <c r="Q3357" t="s">
        <v>8317</v>
      </c>
      <c r="R3357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7">
        <f t="shared" si="209"/>
        <v>5633.33</v>
      </c>
      <c r="Q3358" t="s">
        <v>8317</v>
      </c>
      <c r="R335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9619.0499999999993</v>
      </c>
      <c r="Q3359" t="s">
        <v>8317</v>
      </c>
      <c r="R3359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7">
        <f t="shared" si="209"/>
        <v>6357.41</v>
      </c>
      <c r="Q3360" t="s">
        <v>8317</v>
      </c>
      <c r="R3360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7">
        <f t="shared" si="209"/>
        <v>18478.259999999998</v>
      </c>
      <c r="Q3361" t="s">
        <v>8317</v>
      </c>
      <c r="R3361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7">
        <f t="shared" si="209"/>
        <v>12672.22</v>
      </c>
      <c r="Q3362" t="s">
        <v>8317</v>
      </c>
      <c r="R3362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7">
        <f t="shared" si="209"/>
        <v>8342.65</v>
      </c>
      <c r="Q3363" t="s">
        <v>8317</v>
      </c>
      <c r="R3363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7">
        <f t="shared" si="209"/>
        <v>5450</v>
      </c>
      <c r="Q3364" t="s">
        <v>8317</v>
      </c>
      <c r="R3364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7">
        <f t="shared" si="209"/>
        <v>30230.77</v>
      </c>
      <c r="Q3365" t="s">
        <v>8317</v>
      </c>
      <c r="R3365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7">
        <f t="shared" si="209"/>
        <v>4413.8900000000003</v>
      </c>
      <c r="Q3366" t="s">
        <v>8317</v>
      </c>
      <c r="R3366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86666.67</v>
      </c>
      <c r="Q3367" t="s">
        <v>8317</v>
      </c>
      <c r="R3367" t="s">
        <v>8318</v>
      </c>
      <c r="S3367" s="12">
        <f t="shared" si="210"/>
        <v>42320.851759259254</v>
      </c>
      <c r="T3367" s="12">
        <f t="shared" si="211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6138.89</v>
      </c>
      <c r="Q3368" t="s">
        <v>8317</v>
      </c>
      <c r="R336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7">
        <f t="shared" si="209"/>
        <v>2966.67</v>
      </c>
      <c r="Q3369" t="s">
        <v>8317</v>
      </c>
      <c r="R3369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7">
        <f t="shared" si="209"/>
        <v>4547.83</v>
      </c>
      <c r="Q3370" t="s">
        <v>8317</v>
      </c>
      <c r="R3370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7">
        <f t="shared" si="209"/>
        <v>9620.3700000000008</v>
      </c>
      <c r="Q3371" t="s">
        <v>8317</v>
      </c>
      <c r="R3371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7">
        <f t="shared" si="209"/>
        <v>6792.31</v>
      </c>
      <c r="Q3372" t="s">
        <v>8317</v>
      </c>
      <c r="R3372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7">
        <f t="shared" si="209"/>
        <v>3077.78</v>
      </c>
      <c r="Q3373" t="s">
        <v>8317</v>
      </c>
      <c r="R3373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7">
        <f t="shared" si="209"/>
        <v>3833.33</v>
      </c>
      <c r="Q3374" t="s">
        <v>8317</v>
      </c>
      <c r="R3374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7">
        <f t="shared" si="209"/>
        <v>6683.33</v>
      </c>
      <c r="Q3375" t="s">
        <v>8317</v>
      </c>
      <c r="R3375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7">
        <f t="shared" si="209"/>
        <v>7173.08</v>
      </c>
      <c r="Q3376" t="s">
        <v>8317</v>
      </c>
      <c r="R3376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17647.060000000001</v>
      </c>
      <c r="Q3377" t="s">
        <v>8317</v>
      </c>
      <c r="R3377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7">
        <f t="shared" si="209"/>
        <v>42110.53</v>
      </c>
      <c r="Q3378" t="s">
        <v>8317</v>
      </c>
      <c r="R337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7">
        <f t="shared" si="209"/>
        <v>10498.7</v>
      </c>
      <c r="Q3379" t="s">
        <v>8317</v>
      </c>
      <c r="R3379" t="s">
        <v>8318</v>
      </c>
      <c r="S3379" s="12">
        <f t="shared" si="210"/>
        <v>42053.482627314814</v>
      </c>
      <c r="T3379" s="12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7">
        <f t="shared" si="209"/>
        <v>2819.05</v>
      </c>
      <c r="Q3380" t="s">
        <v>8317</v>
      </c>
      <c r="R3380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7">
        <f t="shared" si="209"/>
        <v>5455.26</v>
      </c>
      <c r="Q3381" t="s">
        <v>8317</v>
      </c>
      <c r="R3381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7">
        <f t="shared" si="209"/>
        <v>11189.29</v>
      </c>
      <c r="Q3382" t="s">
        <v>8317</v>
      </c>
      <c r="R3382" t="s">
        <v>8318</v>
      </c>
      <c r="S3382" s="12">
        <f t="shared" si="210"/>
        <v>41937.703449074077</v>
      </c>
      <c r="T3382" s="12">
        <f t="shared" si="211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7">
        <f t="shared" si="209"/>
        <v>8520.83</v>
      </c>
      <c r="Q3383" t="s">
        <v>8317</v>
      </c>
      <c r="R3383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7">
        <f t="shared" si="209"/>
        <v>7665.22</v>
      </c>
      <c r="Q3384" t="s">
        <v>8317</v>
      </c>
      <c r="R3384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7">
        <f t="shared" si="209"/>
        <v>6516.67</v>
      </c>
      <c r="Q3385" t="s">
        <v>8317</v>
      </c>
      <c r="R3385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7">
        <f t="shared" si="209"/>
        <v>9376.0300000000007</v>
      </c>
      <c r="Q3386" t="s">
        <v>8317</v>
      </c>
      <c r="R3386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13333.33</v>
      </c>
      <c r="Q3387" t="s">
        <v>8317</v>
      </c>
      <c r="R3387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5121.95</v>
      </c>
      <c r="Q3388" t="s">
        <v>8317</v>
      </c>
      <c r="R338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7">
        <f t="shared" si="209"/>
        <v>10017.14</v>
      </c>
      <c r="Q3389" t="s">
        <v>8317</v>
      </c>
      <c r="R3389" t="s">
        <v>8318</v>
      </c>
      <c r="S3389" s="12">
        <f t="shared" si="210"/>
        <v>41947.512592592597</v>
      </c>
      <c r="T3389" s="12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7">
        <f t="shared" si="209"/>
        <v>3460</v>
      </c>
      <c r="Q3390" t="s">
        <v>8317</v>
      </c>
      <c r="R3390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7">
        <f t="shared" si="209"/>
        <v>18467.740000000002</v>
      </c>
      <c r="Q3391" t="s">
        <v>8317</v>
      </c>
      <c r="R3391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7">
        <f t="shared" si="209"/>
        <v>6981.82</v>
      </c>
      <c r="Q3392" t="s">
        <v>8317</v>
      </c>
      <c r="R3392" t="s">
        <v>8318</v>
      </c>
      <c r="S3392" s="12">
        <f t="shared" si="210"/>
        <v>41815.524826388893</v>
      </c>
      <c r="T3392" s="12">
        <f t="shared" si="211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6194.44</v>
      </c>
      <c r="Q3393" t="s">
        <v>8317</v>
      </c>
      <c r="R3393" t="s">
        <v>8318</v>
      </c>
      <c r="S3393" s="12">
        <f t="shared" si="210"/>
        <v>41830.295694444445</v>
      </c>
      <c r="T3393" s="12">
        <f t="shared" si="211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4166.67</v>
      </c>
      <c r="Q3394" t="s">
        <v>8317</v>
      </c>
      <c r="R3394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IF(D3395=0,0,ROUND(E3395/D3395*100,0))</f>
        <v>106</v>
      </c>
      <c r="P3395" s="7">
        <f t="shared" ref="P3395:P3458" si="213">IF(L3395=0,0,ROUND(E3395/L3395*100,2))</f>
        <v>3606.82</v>
      </c>
      <c r="Q3395" t="s">
        <v>8317</v>
      </c>
      <c r="R3395" t="s">
        <v>8318</v>
      </c>
      <c r="S3395" s="12">
        <f t="shared" ref="S3395:S3458" si="214">(J3395/86400)+25569+(-6/24)</f>
        <v>41923.671643518523</v>
      </c>
      <c r="T3395" s="12">
        <f t="shared" ref="T3395:T3458" si="215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7">
        <f t="shared" si="213"/>
        <v>2900</v>
      </c>
      <c r="Q3396" t="s">
        <v>8317</v>
      </c>
      <c r="R3396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2421.0500000000002</v>
      </c>
      <c r="Q3397" t="s">
        <v>8317</v>
      </c>
      <c r="R3397" t="s">
        <v>8318</v>
      </c>
      <c r="S3397" s="12">
        <f t="shared" si="214"/>
        <v>42140.462314814809</v>
      </c>
      <c r="T3397" s="12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7">
        <f t="shared" si="213"/>
        <v>5589.29</v>
      </c>
      <c r="Q3398" t="s">
        <v>8317</v>
      </c>
      <c r="R3398" t="s">
        <v>8318</v>
      </c>
      <c r="S3398" s="12">
        <f t="shared" si="214"/>
        <v>41764.196631944447</v>
      </c>
      <c r="T3398" s="12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7">
        <f t="shared" si="213"/>
        <v>1166.67</v>
      </c>
      <c r="Q3399" t="s">
        <v>8317</v>
      </c>
      <c r="R3399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7">
        <f t="shared" si="213"/>
        <v>6835.38</v>
      </c>
      <c r="Q3400" t="s">
        <v>8317</v>
      </c>
      <c r="R3400" t="s">
        <v>8318</v>
      </c>
      <c r="S3400" s="12">
        <f t="shared" si="214"/>
        <v>41941.502037037033</v>
      </c>
      <c r="T3400" s="12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7">
        <f t="shared" si="213"/>
        <v>2706.52</v>
      </c>
      <c r="Q3401" t="s">
        <v>8317</v>
      </c>
      <c r="R3401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7">
        <f t="shared" si="213"/>
        <v>11812.94</v>
      </c>
      <c r="Q3402" t="s">
        <v>8317</v>
      </c>
      <c r="R3402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7">
        <f t="shared" si="213"/>
        <v>4475.76</v>
      </c>
      <c r="Q3403" t="s">
        <v>8317</v>
      </c>
      <c r="R3403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7">
        <f t="shared" si="213"/>
        <v>9978.7900000000009</v>
      </c>
      <c r="Q3404" t="s">
        <v>8317</v>
      </c>
      <c r="R3404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11764.71</v>
      </c>
      <c r="Q3405" t="s">
        <v>8317</v>
      </c>
      <c r="R3405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20333.330000000002</v>
      </c>
      <c r="Q3406" t="s">
        <v>8317</v>
      </c>
      <c r="R3406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7">
        <f t="shared" si="213"/>
        <v>2832.35</v>
      </c>
      <c r="Q3407" t="s">
        <v>8317</v>
      </c>
      <c r="R3407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7">
        <f t="shared" si="213"/>
        <v>11023.08</v>
      </c>
      <c r="Q3408" t="s">
        <v>8317</v>
      </c>
      <c r="R340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7">
        <f t="shared" si="213"/>
        <v>3197.01</v>
      </c>
      <c r="Q3409" t="s">
        <v>8317</v>
      </c>
      <c r="R3409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5861.11</v>
      </c>
      <c r="Q3410" t="s">
        <v>8317</v>
      </c>
      <c r="R3410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7">
        <f t="shared" si="213"/>
        <v>2942.86</v>
      </c>
      <c r="Q3411" t="s">
        <v>8317</v>
      </c>
      <c r="R3411" t="s">
        <v>8318</v>
      </c>
      <c r="S3411" s="12">
        <f t="shared" si="214"/>
        <v>42544.564328703702</v>
      </c>
      <c r="T3411" s="12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7">
        <f t="shared" si="213"/>
        <v>8137.5</v>
      </c>
      <c r="Q3412" t="s">
        <v>8317</v>
      </c>
      <c r="R3412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7">
        <f t="shared" si="213"/>
        <v>19916.669999999998</v>
      </c>
      <c r="Q3413" t="s">
        <v>8317</v>
      </c>
      <c r="R3413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11538.46</v>
      </c>
      <c r="Q3414" t="s">
        <v>8317</v>
      </c>
      <c r="R3414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4642.8599999999997</v>
      </c>
      <c r="Q3415" t="s">
        <v>8317</v>
      </c>
      <c r="R3415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7">
        <f t="shared" si="213"/>
        <v>7056.82</v>
      </c>
      <c r="Q3416" t="s">
        <v>8317</v>
      </c>
      <c r="R3416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2222.2199999999998</v>
      </c>
      <c r="Q3417" t="s">
        <v>8317</v>
      </c>
      <c r="R3417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7">
        <f t="shared" si="213"/>
        <v>15946.67</v>
      </c>
      <c r="Q3418" t="s">
        <v>8317</v>
      </c>
      <c r="R341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7">
        <f t="shared" si="213"/>
        <v>3777.8</v>
      </c>
      <c r="Q3419" t="s">
        <v>8317</v>
      </c>
      <c r="R3419" t="s">
        <v>8318</v>
      </c>
      <c r="S3419" s="12">
        <f t="shared" si="214"/>
        <v>41894.66375</v>
      </c>
      <c r="T3419" s="12">
        <f t="shared" si="215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7">
        <f t="shared" si="213"/>
        <v>7205.36</v>
      </c>
      <c r="Q3420" t="s">
        <v>8317</v>
      </c>
      <c r="R3420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7">
        <f t="shared" si="213"/>
        <v>6369.57</v>
      </c>
      <c r="Q3421" t="s">
        <v>8317</v>
      </c>
      <c r="R3421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2841.18</v>
      </c>
      <c r="Q3422" t="s">
        <v>8317</v>
      </c>
      <c r="R3422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7">
        <f t="shared" si="213"/>
        <v>10321.43</v>
      </c>
      <c r="Q3423" t="s">
        <v>8317</v>
      </c>
      <c r="R3423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7">
        <f t="shared" si="213"/>
        <v>7115.22</v>
      </c>
      <c r="Q3424" t="s">
        <v>8317</v>
      </c>
      <c r="R3424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3500</v>
      </c>
      <c r="Q3425" t="s">
        <v>8317</v>
      </c>
      <c r="R3425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7">
        <f t="shared" si="213"/>
        <v>8177.63</v>
      </c>
      <c r="Q3426" t="s">
        <v>8317</v>
      </c>
      <c r="R3426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7">
        <f t="shared" si="213"/>
        <v>29702.98</v>
      </c>
      <c r="Q3427" t="s">
        <v>8317</v>
      </c>
      <c r="R3427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7">
        <f t="shared" si="213"/>
        <v>4660.92</v>
      </c>
      <c r="Q3428" t="s">
        <v>8317</v>
      </c>
      <c r="R342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5172.41</v>
      </c>
      <c r="Q3429" t="s">
        <v>8317</v>
      </c>
      <c r="R3429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7">
        <f t="shared" si="213"/>
        <v>4029.41</v>
      </c>
      <c r="Q3430" t="s">
        <v>8317</v>
      </c>
      <c r="R3430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1625</v>
      </c>
      <c r="Q3431" t="s">
        <v>8317</v>
      </c>
      <c r="R3431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7">
        <f t="shared" si="213"/>
        <v>3015.26</v>
      </c>
      <c r="Q3432" t="s">
        <v>8317</v>
      </c>
      <c r="R3432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9523.81</v>
      </c>
      <c r="Q3433" t="s">
        <v>8317</v>
      </c>
      <c r="R3433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7">
        <f t="shared" si="213"/>
        <v>5221.43</v>
      </c>
      <c r="Q3434" t="s">
        <v>8317</v>
      </c>
      <c r="R3434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7">
        <f t="shared" si="213"/>
        <v>13415.49</v>
      </c>
      <c r="Q3435" t="s">
        <v>8317</v>
      </c>
      <c r="R3435" t="s">
        <v>8318</v>
      </c>
      <c r="S3435" s="12">
        <f t="shared" si="214"/>
        <v>41775.81313657407</v>
      </c>
      <c r="T3435" s="12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7">
        <f t="shared" si="213"/>
        <v>6282.74</v>
      </c>
      <c r="Q3436" t="s">
        <v>8317</v>
      </c>
      <c r="R3436" t="s">
        <v>8318</v>
      </c>
      <c r="S3436" s="12">
        <f t="shared" si="214"/>
        <v>41800.130428240736</v>
      </c>
      <c r="T3436" s="12">
        <f t="shared" si="215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7">
        <f t="shared" si="213"/>
        <v>5894.74</v>
      </c>
      <c r="Q3437" t="s">
        <v>8317</v>
      </c>
      <c r="R3437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7">
        <f t="shared" si="213"/>
        <v>14310.81</v>
      </c>
      <c r="Q3438" t="s">
        <v>8317</v>
      </c>
      <c r="R3438" t="s">
        <v>8318</v>
      </c>
      <c r="S3438" s="12">
        <f t="shared" si="214"/>
        <v>41851.291585648149</v>
      </c>
      <c r="T3438" s="12">
        <f t="shared" si="215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8416.67</v>
      </c>
      <c r="Q3439" t="s">
        <v>8317</v>
      </c>
      <c r="R3439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7">
        <f t="shared" si="213"/>
        <v>18607.14</v>
      </c>
      <c r="Q3440" t="s">
        <v>8317</v>
      </c>
      <c r="R3440" t="s">
        <v>8318</v>
      </c>
      <c r="S3440" s="12">
        <f t="shared" si="214"/>
        <v>42100.677858796298</v>
      </c>
      <c r="T3440" s="12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7">
        <f t="shared" si="213"/>
        <v>8978.56</v>
      </c>
      <c r="Q3441" t="s">
        <v>8317</v>
      </c>
      <c r="R3441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7">
        <f t="shared" si="213"/>
        <v>6415.76</v>
      </c>
      <c r="Q3442" t="s">
        <v>8317</v>
      </c>
      <c r="R3442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7">
        <f t="shared" si="213"/>
        <v>5965.12</v>
      </c>
      <c r="Q3443" t="s">
        <v>8317</v>
      </c>
      <c r="R3443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3125</v>
      </c>
      <c r="Q3444" t="s">
        <v>8317</v>
      </c>
      <c r="R3444" t="s">
        <v>8318</v>
      </c>
      <c r="S3444" s="12">
        <f t="shared" si="214"/>
        <v>42124.591111111113</v>
      </c>
      <c r="T3444" s="12">
        <f t="shared" si="215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7">
        <f t="shared" si="213"/>
        <v>4122.22</v>
      </c>
      <c r="Q3445" t="s">
        <v>8317</v>
      </c>
      <c r="R3445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4335</v>
      </c>
      <c r="Q3446" t="s">
        <v>8317</v>
      </c>
      <c r="R3446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6451.61</v>
      </c>
      <c r="Q3447" t="s">
        <v>8317</v>
      </c>
      <c r="R3447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7">
        <f t="shared" si="213"/>
        <v>4328</v>
      </c>
      <c r="Q3448" t="s">
        <v>8317</v>
      </c>
      <c r="R344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7">
        <f t="shared" si="213"/>
        <v>7700</v>
      </c>
      <c r="Q3449" t="s">
        <v>8317</v>
      </c>
      <c r="R3449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7">
        <f t="shared" si="213"/>
        <v>5122.22</v>
      </c>
      <c r="Q3450" t="s">
        <v>8317</v>
      </c>
      <c r="R3450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7">
        <f t="shared" si="213"/>
        <v>6825</v>
      </c>
      <c r="Q3451" t="s">
        <v>8317</v>
      </c>
      <c r="R3451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1948.72</v>
      </c>
      <c r="Q3452" t="s">
        <v>8317</v>
      </c>
      <c r="R3452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7">
        <f t="shared" si="213"/>
        <v>4112.5</v>
      </c>
      <c r="Q3453" t="s">
        <v>8317</v>
      </c>
      <c r="R3453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7">
        <f t="shared" si="213"/>
        <v>4140.54</v>
      </c>
      <c r="Q3454" t="s">
        <v>8317</v>
      </c>
      <c r="R3454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7">
        <f t="shared" si="213"/>
        <v>2750</v>
      </c>
      <c r="Q3455" t="s">
        <v>8317</v>
      </c>
      <c r="R3455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7">
        <f t="shared" si="213"/>
        <v>3357.14</v>
      </c>
      <c r="Q3456" t="s">
        <v>8317</v>
      </c>
      <c r="R3456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7">
        <f t="shared" si="213"/>
        <v>14586.96</v>
      </c>
      <c r="Q3457" t="s">
        <v>8317</v>
      </c>
      <c r="R3457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 s="7">
        <f t="shared" si="213"/>
        <v>35868.75</v>
      </c>
      <c r="Q3458" t="s">
        <v>8317</v>
      </c>
      <c r="R345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IF(D3459=0,0,ROUND(E3459/D3459*100,0))</f>
        <v>140</v>
      </c>
      <c r="P3459" s="7">
        <f t="shared" ref="P3459:P3522" si="217">IF(L3459=0,0,ROUND(E3459/L3459*100,2))</f>
        <v>5098.18</v>
      </c>
      <c r="Q3459" t="s">
        <v>8317</v>
      </c>
      <c r="R3459" t="s">
        <v>8318</v>
      </c>
      <c r="S3459" s="12">
        <f t="shared" ref="S3459:S3522" si="218">(J3459/86400)+25569+(-6/24)</f>
        <v>42016.456678240742</v>
      </c>
      <c r="T3459" s="12">
        <f t="shared" ref="T3459:T3522" si="21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7">
        <f t="shared" si="217"/>
        <v>4503.7</v>
      </c>
      <c r="Q3460" t="s">
        <v>8317</v>
      </c>
      <c r="R3460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7">
        <f t="shared" si="217"/>
        <v>1752.78</v>
      </c>
      <c r="Q3461" t="s">
        <v>8317</v>
      </c>
      <c r="R3461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5000</v>
      </c>
      <c r="Q3462" t="s">
        <v>8317</v>
      </c>
      <c r="R3462" t="s">
        <v>8318</v>
      </c>
      <c r="S3462" s="12">
        <f t="shared" si="218"/>
        <v>41852.277222222227</v>
      </c>
      <c r="T3462" s="12">
        <f t="shared" si="21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5791.67</v>
      </c>
      <c r="Q3463" t="s">
        <v>8317</v>
      </c>
      <c r="R3463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2970.59</v>
      </c>
      <c r="Q3464" t="s">
        <v>8317</v>
      </c>
      <c r="R3464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7">
        <f t="shared" si="217"/>
        <v>9068.42</v>
      </c>
      <c r="Q3465" t="s">
        <v>8317</v>
      </c>
      <c r="R3465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7">
        <f t="shared" si="217"/>
        <v>5501.27</v>
      </c>
      <c r="Q3466" t="s">
        <v>8317</v>
      </c>
      <c r="R3466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5722.22</v>
      </c>
      <c r="Q3467" t="s">
        <v>8317</v>
      </c>
      <c r="R3467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7">
        <f t="shared" si="217"/>
        <v>7295.08</v>
      </c>
      <c r="Q3468" t="s">
        <v>8317</v>
      </c>
      <c r="R346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6446.81</v>
      </c>
      <c r="Q3469" t="s">
        <v>8317</v>
      </c>
      <c r="R3469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7">
        <f t="shared" si="217"/>
        <v>71635.289999999994</v>
      </c>
      <c r="Q3470" t="s">
        <v>8317</v>
      </c>
      <c r="R3470" t="s">
        <v>8318</v>
      </c>
      <c r="S3470" s="12">
        <f t="shared" si="218"/>
        <v>42605.515381944446</v>
      </c>
      <c r="T3470" s="12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7">
        <f t="shared" si="217"/>
        <v>5039.68</v>
      </c>
      <c r="Q3471" t="s">
        <v>8317</v>
      </c>
      <c r="R3471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4166.67</v>
      </c>
      <c r="Q3472" t="s">
        <v>8317</v>
      </c>
      <c r="R3472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7">
        <f t="shared" si="217"/>
        <v>3576.67</v>
      </c>
      <c r="Q3473" t="s">
        <v>8317</v>
      </c>
      <c r="R3473" t="s">
        <v>8318</v>
      </c>
      <c r="S3473" s="12">
        <f t="shared" si="218"/>
        <v>41841.570486111115</v>
      </c>
      <c r="T3473" s="12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7">
        <f t="shared" si="217"/>
        <v>8873.91</v>
      </c>
      <c r="Q3474" t="s">
        <v>8317</v>
      </c>
      <c r="R3474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14848.48</v>
      </c>
      <c r="Q3475" t="s">
        <v>8317</v>
      </c>
      <c r="R3475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5179.49</v>
      </c>
      <c r="Q3476" t="s">
        <v>8317</v>
      </c>
      <c r="R3476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7">
        <f t="shared" si="217"/>
        <v>2000</v>
      </c>
      <c r="Q3477" t="s">
        <v>8317</v>
      </c>
      <c r="R3477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5200</v>
      </c>
      <c r="Q3478" t="s">
        <v>8317</v>
      </c>
      <c r="R347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7">
        <f t="shared" si="217"/>
        <v>5323.08</v>
      </c>
      <c r="Q3479" t="s">
        <v>8317</v>
      </c>
      <c r="R3479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7">
        <f t="shared" si="217"/>
        <v>3959.65</v>
      </c>
      <c r="Q3480" t="s">
        <v>8317</v>
      </c>
      <c r="R3480" t="s">
        <v>8318</v>
      </c>
      <c r="S3480" s="12">
        <f t="shared" si="218"/>
        <v>42053.666921296295</v>
      </c>
      <c r="T3480" s="12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7">
        <f t="shared" si="217"/>
        <v>3425</v>
      </c>
      <c r="Q3481" t="s">
        <v>8317</v>
      </c>
      <c r="R3481" t="s">
        <v>8318</v>
      </c>
      <c r="S3481" s="12">
        <f t="shared" si="218"/>
        <v>41781.605092592596</v>
      </c>
      <c r="T3481" s="12">
        <f t="shared" si="21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7">
        <f t="shared" si="217"/>
        <v>16461.54</v>
      </c>
      <c r="Q3482" t="s">
        <v>8317</v>
      </c>
      <c r="R3482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7">
        <f t="shared" si="217"/>
        <v>12505.26</v>
      </c>
      <c r="Q3483" t="s">
        <v>8317</v>
      </c>
      <c r="R3483" t="s">
        <v>8318</v>
      </c>
      <c r="S3483" s="12">
        <f t="shared" si="218"/>
        <v>41988.997546296298</v>
      </c>
      <c r="T3483" s="12">
        <f t="shared" si="21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7">
        <f t="shared" si="217"/>
        <v>5187.5</v>
      </c>
      <c r="Q3484" t="s">
        <v>8317</v>
      </c>
      <c r="R3484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7">
        <f t="shared" si="217"/>
        <v>4028.57</v>
      </c>
      <c r="Q3485" t="s">
        <v>8317</v>
      </c>
      <c r="R3485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7">
        <f t="shared" si="217"/>
        <v>6490.91</v>
      </c>
      <c r="Q3486" t="s">
        <v>8317</v>
      </c>
      <c r="R3486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7">
        <f t="shared" si="217"/>
        <v>5533.33</v>
      </c>
      <c r="Q3487" t="s">
        <v>8317</v>
      </c>
      <c r="R3487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7">
        <f t="shared" si="217"/>
        <v>8314.2900000000009</v>
      </c>
      <c r="Q3488" t="s">
        <v>8317</v>
      </c>
      <c r="R348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7">
        <f t="shared" si="217"/>
        <v>3871.21</v>
      </c>
      <c r="Q3489" t="s">
        <v>8317</v>
      </c>
      <c r="R3489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7">
        <f t="shared" si="217"/>
        <v>12537.93</v>
      </c>
      <c r="Q3490" t="s">
        <v>8317</v>
      </c>
      <c r="R3490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7">
        <f t="shared" si="217"/>
        <v>7826.39</v>
      </c>
      <c r="Q3491" t="s">
        <v>8317</v>
      </c>
      <c r="R3491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7">
        <f t="shared" si="217"/>
        <v>4722.22</v>
      </c>
      <c r="Q3492" t="s">
        <v>8317</v>
      </c>
      <c r="R3492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7">
        <f t="shared" si="217"/>
        <v>7910</v>
      </c>
      <c r="Q3493" t="s">
        <v>8317</v>
      </c>
      <c r="R3493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7">
        <f t="shared" si="217"/>
        <v>11429.2</v>
      </c>
      <c r="Q3494" t="s">
        <v>8317</v>
      </c>
      <c r="R3494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5172.41</v>
      </c>
      <c r="Q3495" t="s">
        <v>8317</v>
      </c>
      <c r="R3495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3076.92</v>
      </c>
      <c r="Q3496" t="s">
        <v>8317</v>
      </c>
      <c r="R3496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7">
        <f t="shared" si="217"/>
        <v>7420.83</v>
      </c>
      <c r="Q3497" t="s">
        <v>8317</v>
      </c>
      <c r="R3497" t="s">
        <v>8318</v>
      </c>
      <c r="S3497" s="12">
        <f t="shared" si="218"/>
        <v>41915.512835648144</v>
      </c>
      <c r="T3497" s="12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7">
        <f t="shared" si="217"/>
        <v>4784.62</v>
      </c>
      <c r="Q3498" t="s">
        <v>8317</v>
      </c>
      <c r="R349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7">
        <f t="shared" si="217"/>
        <v>3440.82</v>
      </c>
      <c r="Q3499" t="s">
        <v>8317</v>
      </c>
      <c r="R3499" t="s">
        <v>8318</v>
      </c>
      <c r="S3499" s="12">
        <f t="shared" si="218"/>
        <v>42511.491944444446</v>
      </c>
      <c r="T3499" s="12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7">
        <f t="shared" si="217"/>
        <v>4023.81</v>
      </c>
      <c r="Q3500" t="s">
        <v>8317</v>
      </c>
      <c r="R3500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7">
        <f t="shared" si="217"/>
        <v>6028.57</v>
      </c>
      <c r="Q3501" t="s">
        <v>8317</v>
      </c>
      <c r="R3501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7">
        <f t="shared" si="217"/>
        <v>2530.9499999999998</v>
      </c>
      <c r="Q3502" t="s">
        <v>8317</v>
      </c>
      <c r="R3502" t="s">
        <v>8318</v>
      </c>
      <c r="S3502" s="12">
        <f t="shared" si="218"/>
        <v>42419.669421296298</v>
      </c>
      <c r="T3502" s="12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7">
        <f t="shared" si="217"/>
        <v>3595.24</v>
      </c>
      <c r="Q3503" t="s">
        <v>8317</v>
      </c>
      <c r="R3503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7">
        <f t="shared" si="217"/>
        <v>13600</v>
      </c>
      <c r="Q3504" t="s">
        <v>8317</v>
      </c>
      <c r="R3504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7">
        <f t="shared" si="217"/>
        <v>7076.32</v>
      </c>
      <c r="Q3505" t="s">
        <v>8317</v>
      </c>
      <c r="R3505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12500</v>
      </c>
      <c r="Q3506" t="s">
        <v>8317</v>
      </c>
      <c r="R3506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7">
        <f t="shared" si="217"/>
        <v>6651.28</v>
      </c>
      <c r="Q3507" t="s">
        <v>8317</v>
      </c>
      <c r="R3507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7">
        <f t="shared" si="217"/>
        <v>10500</v>
      </c>
      <c r="Q3508" t="s">
        <v>8317</v>
      </c>
      <c r="R350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7">
        <f t="shared" si="217"/>
        <v>14500</v>
      </c>
      <c r="Q3509" t="s">
        <v>8317</v>
      </c>
      <c r="R3509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1200</v>
      </c>
      <c r="Q3510" t="s">
        <v>8317</v>
      </c>
      <c r="R3510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7">
        <f t="shared" si="217"/>
        <v>9666.67</v>
      </c>
      <c r="Q3511" t="s">
        <v>8317</v>
      </c>
      <c r="R3511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7">
        <f t="shared" si="217"/>
        <v>6033.33</v>
      </c>
      <c r="Q3512" t="s">
        <v>8317</v>
      </c>
      <c r="R3512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7">
        <f t="shared" si="217"/>
        <v>7989.47</v>
      </c>
      <c r="Q3513" t="s">
        <v>8317</v>
      </c>
      <c r="R3513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5882.35</v>
      </c>
      <c r="Q3514" t="s">
        <v>8317</v>
      </c>
      <c r="R3514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7">
        <f t="shared" si="217"/>
        <v>7534.09</v>
      </c>
      <c r="Q3515" t="s">
        <v>8317</v>
      </c>
      <c r="R3515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7">
        <f t="shared" si="217"/>
        <v>5500</v>
      </c>
      <c r="Q3516" t="s">
        <v>8317</v>
      </c>
      <c r="R3516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7">
        <f t="shared" si="217"/>
        <v>6695.65</v>
      </c>
      <c r="Q3517" t="s">
        <v>8317</v>
      </c>
      <c r="R3517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22727.27</v>
      </c>
      <c r="Q3518" t="s">
        <v>8317</v>
      </c>
      <c r="R351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30769.23</v>
      </c>
      <c r="Q3519" t="s">
        <v>8317</v>
      </c>
      <c r="R3519" t="s">
        <v>8318</v>
      </c>
      <c r="S3519" s="12">
        <f t="shared" si="218"/>
        <v>41794.567523148144</v>
      </c>
      <c r="T3519" s="12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7">
        <f t="shared" si="217"/>
        <v>5002.09</v>
      </c>
      <c r="Q3520" t="s">
        <v>8317</v>
      </c>
      <c r="R3520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7">
        <f t="shared" si="217"/>
        <v>7239.29</v>
      </c>
      <c r="Q3521" t="s">
        <v>8317</v>
      </c>
      <c r="R3521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 s="7">
        <f t="shared" si="217"/>
        <v>9595.24</v>
      </c>
      <c r="Q3522" t="s">
        <v>8317</v>
      </c>
      <c r="R3522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IF(D3523=0,0,ROUND(E3523/D3523*100,0))</f>
        <v>169</v>
      </c>
      <c r="P3523" s="7">
        <f t="shared" ref="P3523:P3586" si="221">IF(L3523=0,0,ROUND(E3523/L3523*100,2))</f>
        <v>4561.54</v>
      </c>
      <c r="Q3523" t="s">
        <v>8317</v>
      </c>
      <c r="R3523" t="s">
        <v>8318</v>
      </c>
      <c r="S3523" s="12">
        <f t="shared" ref="S3523:S3586" si="222">(J3523/86400)+25569+(-6/24)</f>
        <v>41881.111342592594</v>
      </c>
      <c r="T3523" s="12">
        <f t="shared" ref="T3523:T3586" si="223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4102.9399999999996</v>
      </c>
      <c r="Q3524" t="s">
        <v>8317</v>
      </c>
      <c r="R3524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7">
        <f t="shared" si="221"/>
        <v>5682.5</v>
      </c>
      <c r="Q3525" t="s">
        <v>8317</v>
      </c>
      <c r="R3525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7">
        <f t="shared" si="221"/>
        <v>13724.32</v>
      </c>
      <c r="Q3526" t="s">
        <v>8317</v>
      </c>
      <c r="R3526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7571.43</v>
      </c>
      <c r="Q3527" t="s">
        <v>8317</v>
      </c>
      <c r="R3527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9900</v>
      </c>
      <c r="Q3528" t="s">
        <v>8317</v>
      </c>
      <c r="R352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7">
        <f t="shared" si="221"/>
        <v>8156.98</v>
      </c>
      <c r="Q3529" t="s">
        <v>8317</v>
      </c>
      <c r="R3529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7">
        <f t="shared" si="221"/>
        <v>4510.8100000000004</v>
      </c>
      <c r="Q3530" t="s">
        <v>8317</v>
      </c>
      <c r="R3530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3666.67</v>
      </c>
      <c r="Q3531" t="s">
        <v>8317</v>
      </c>
      <c r="R3531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12500</v>
      </c>
      <c r="Q3532" t="s">
        <v>8317</v>
      </c>
      <c r="R3532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4923.08</v>
      </c>
      <c r="Q3533" t="s">
        <v>8317</v>
      </c>
      <c r="R3533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7">
        <f t="shared" si="221"/>
        <v>4229.63</v>
      </c>
      <c r="Q3534" t="s">
        <v>8317</v>
      </c>
      <c r="R3534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7">
        <f t="shared" si="221"/>
        <v>7887.5</v>
      </c>
      <c r="Q3535" t="s">
        <v>8317</v>
      </c>
      <c r="R3535" t="s">
        <v>8318</v>
      </c>
      <c r="S3535" s="12">
        <f t="shared" si="222"/>
        <v>42289.511192129634</v>
      </c>
      <c r="T3535" s="12">
        <f t="shared" si="223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7">
        <f t="shared" si="221"/>
        <v>3828.43</v>
      </c>
      <c r="Q3536" t="s">
        <v>8317</v>
      </c>
      <c r="R3536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7">
        <f t="shared" si="221"/>
        <v>4484.78</v>
      </c>
      <c r="Q3537" t="s">
        <v>8317</v>
      </c>
      <c r="R3537" t="s">
        <v>8318</v>
      </c>
      <c r="S3537" s="12">
        <f t="shared" si="222"/>
        <v>42248.390162037038</v>
      </c>
      <c r="T3537" s="12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7">
        <f t="shared" si="221"/>
        <v>1352.94</v>
      </c>
      <c r="Q3538" t="s">
        <v>8317</v>
      </c>
      <c r="R353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7">
        <f t="shared" si="221"/>
        <v>4350</v>
      </c>
      <c r="Q3539" t="s">
        <v>8317</v>
      </c>
      <c r="R3539" t="s">
        <v>8318</v>
      </c>
      <c r="S3539" s="12">
        <f t="shared" si="222"/>
        <v>41923.104351851856</v>
      </c>
      <c r="T3539" s="12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7">
        <f t="shared" si="221"/>
        <v>3095.18</v>
      </c>
      <c r="Q3540" t="s">
        <v>8317</v>
      </c>
      <c r="R3540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7">
        <f t="shared" si="221"/>
        <v>5523.08</v>
      </c>
      <c r="Q3541" t="s">
        <v>8317</v>
      </c>
      <c r="R3541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4612.5</v>
      </c>
      <c r="Q3542" t="s">
        <v>8317</v>
      </c>
      <c r="R3542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3937.5</v>
      </c>
      <c r="Q3543" t="s">
        <v>8317</v>
      </c>
      <c r="R3543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7">
        <f t="shared" si="221"/>
        <v>6615.29</v>
      </c>
      <c r="Q3544" t="s">
        <v>8317</v>
      </c>
      <c r="R3544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7">
        <f t="shared" si="221"/>
        <v>5413.79</v>
      </c>
      <c r="Q3545" t="s">
        <v>8317</v>
      </c>
      <c r="R3545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10416.67</v>
      </c>
      <c r="Q3546" t="s">
        <v>8317</v>
      </c>
      <c r="R3546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7">
        <f t="shared" si="221"/>
        <v>3137.5</v>
      </c>
      <c r="Q3547" t="s">
        <v>8317</v>
      </c>
      <c r="R3547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7">
        <f t="shared" si="221"/>
        <v>5921.05</v>
      </c>
      <c r="Q3548" t="s">
        <v>8317</v>
      </c>
      <c r="R354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7">
        <f t="shared" si="221"/>
        <v>11917.63</v>
      </c>
      <c r="Q3549" t="s">
        <v>8317</v>
      </c>
      <c r="R3549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7">
        <f t="shared" si="221"/>
        <v>16461.54</v>
      </c>
      <c r="Q3550" t="s">
        <v>8317</v>
      </c>
      <c r="R3550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2428.5700000000002</v>
      </c>
      <c r="Q3551" t="s">
        <v>8317</v>
      </c>
      <c r="R3551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7">
        <f t="shared" si="221"/>
        <v>4093.75</v>
      </c>
      <c r="Q3552" t="s">
        <v>8317</v>
      </c>
      <c r="R3552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7">
        <f t="shared" si="221"/>
        <v>6110</v>
      </c>
      <c r="Q3553" t="s">
        <v>8317</v>
      </c>
      <c r="R3553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3865</v>
      </c>
      <c r="Q3554" t="s">
        <v>8317</v>
      </c>
      <c r="R3554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7">
        <f t="shared" si="221"/>
        <v>5620.19</v>
      </c>
      <c r="Q3555" t="s">
        <v>8317</v>
      </c>
      <c r="R3555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7">
        <f t="shared" si="221"/>
        <v>10700.21</v>
      </c>
      <c r="Q3556" t="s">
        <v>8317</v>
      </c>
      <c r="R3556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17142.86</v>
      </c>
      <c r="Q3557" t="s">
        <v>8317</v>
      </c>
      <c r="R3557" t="s">
        <v>8318</v>
      </c>
      <c r="S3557" s="12">
        <f t="shared" si="222"/>
        <v>42661.192060185189</v>
      </c>
      <c r="T3557" s="12">
        <f t="shared" si="223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7">
        <f t="shared" si="221"/>
        <v>11050</v>
      </c>
      <c r="Q3558" t="s">
        <v>8317</v>
      </c>
      <c r="R355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7">
        <f t="shared" si="221"/>
        <v>17927.599999999999</v>
      </c>
      <c r="Q3559" t="s">
        <v>8317</v>
      </c>
      <c r="R3559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2290.91</v>
      </c>
      <c r="Q3560" t="s">
        <v>8317</v>
      </c>
      <c r="R3560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7">
        <f t="shared" si="221"/>
        <v>4312.5</v>
      </c>
      <c r="Q3561" t="s">
        <v>8317</v>
      </c>
      <c r="R3561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7">
        <f t="shared" si="221"/>
        <v>4689.1899999999996</v>
      </c>
      <c r="Q3562" t="s">
        <v>8317</v>
      </c>
      <c r="R3562" t="s">
        <v>8318</v>
      </c>
      <c r="S3562" s="12">
        <f t="shared" si="222"/>
        <v>42115.639652777776</v>
      </c>
      <c r="T3562" s="12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7">
        <f t="shared" si="221"/>
        <v>4740.74</v>
      </c>
      <c r="Q3563" t="s">
        <v>8317</v>
      </c>
      <c r="R3563" t="s">
        <v>8318</v>
      </c>
      <c r="S3563" s="12">
        <f t="shared" si="222"/>
        <v>42203.430300925931</v>
      </c>
      <c r="T3563" s="12">
        <f t="shared" si="223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7">
        <f t="shared" si="221"/>
        <v>1512.9</v>
      </c>
      <c r="Q3564" t="s">
        <v>8317</v>
      </c>
      <c r="R3564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7">
        <f t="shared" si="221"/>
        <v>2109.8000000000002</v>
      </c>
      <c r="Q3565" t="s">
        <v>8317</v>
      </c>
      <c r="R3565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7">
        <f t="shared" si="221"/>
        <v>5911.76</v>
      </c>
      <c r="Q3566" t="s">
        <v>8317</v>
      </c>
      <c r="R3566" t="s">
        <v>8318</v>
      </c>
      <c r="S3566" s="12">
        <f t="shared" si="222"/>
        <v>42236.373252314814</v>
      </c>
      <c r="T3566" s="12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7">
        <f t="shared" si="221"/>
        <v>9791.67</v>
      </c>
      <c r="Q3567" t="s">
        <v>8317</v>
      </c>
      <c r="R3567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7">
        <f t="shared" si="221"/>
        <v>5513.16</v>
      </c>
      <c r="Q3568" t="s">
        <v>8317</v>
      </c>
      <c r="R356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7">
        <f t="shared" si="221"/>
        <v>2653.66</v>
      </c>
      <c r="Q3569" t="s">
        <v>8317</v>
      </c>
      <c r="R3569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7">
        <f t="shared" si="221"/>
        <v>5842.11</v>
      </c>
      <c r="Q3570" t="s">
        <v>8317</v>
      </c>
      <c r="R3570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7">
        <f t="shared" si="221"/>
        <v>12253.66</v>
      </c>
      <c r="Q3571" t="s">
        <v>8317</v>
      </c>
      <c r="R3571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7">
        <f t="shared" si="221"/>
        <v>8796.15</v>
      </c>
      <c r="Q3572" t="s">
        <v>8317</v>
      </c>
      <c r="R3572" t="s">
        <v>8318</v>
      </c>
      <c r="S3572" s="12">
        <f t="shared" si="222"/>
        <v>41976.081979166665</v>
      </c>
      <c r="T3572" s="12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7">
        <f t="shared" si="221"/>
        <v>7324</v>
      </c>
      <c r="Q3573" t="s">
        <v>8317</v>
      </c>
      <c r="R3573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5555.56</v>
      </c>
      <c r="Q3574" t="s">
        <v>8317</v>
      </c>
      <c r="R3574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7">
        <f t="shared" si="221"/>
        <v>3953.85</v>
      </c>
      <c r="Q3575" t="s">
        <v>8317</v>
      </c>
      <c r="R3575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7">
        <f t="shared" si="221"/>
        <v>13677.78</v>
      </c>
      <c r="Q3576" t="s">
        <v>8317</v>
      </c>
      <c r="R3576" t="s">
        <v>8318</v>
      </c>
      <c r="S3576" s="12">
        <f t="shared" si="222"/>
        <v>41926.692685185189</v>
      </c>
      <c r="T3576" s="12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7">
        <f t="shared" si="221"/>
        <v>9934.31</v>
      </c>
      <c r="Q3577" t="s">
        <v>8317</v>
      </c>
      <c r="R3577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2000</v>
      </c>
      <c r="Q3578" t="s">
        <v>8317</v>
      </c>
      <c r="R357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2888.89</v>
      </c>
      <c r="Q3579" t="s">
        <v>8317</v>
      </c>
      <c r="R3579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7">
        <f t="shared" si="221"/>
        <v>4054.59</v>
      </c>
      <c r="Q3580" t="s">
        <v>8317</v>
      </c>
      <c r="R3580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3571.43</v>
      </c>
      <c r="Q3581" t="s">
        <v>8317</v>
      </c>
      <c r="R3581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7">
        <f t="shared" si="221"/>
        <v>3796.3</v>
      </c>
      <c r="Q3582" t="s">
        <v>8317</v>
      </c>
      <c r="R3582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3333.33</v>
      </c>
      <c r="Q3583" t="s">
        <v>8317</v>
      </c>
      <c r="R3583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5857.14</v>
      </c>
      <c r="Q3584" t="s">
        <v>8317</v>
      </c>
      <c r="R3584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7">
        <f t="shared" si="221"/>
        <v>13562.5</v>
      </c>
      <c r="Q3585" t="s">
        <v>8317</v>
      </c>
      <c r="R3585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 s="7">
        <f t="shared" si="221"/>
        <v>3093.75</v>
      </c>
      <c r="Q3586" t="s">
        <v>8317</v>
      </c>
      <c r="R3586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IF(D3587=0,0,ROUND(E3587/D3587*100,0))</f>
        <v>119</v>
      </c>
      <c r="P3587" s="7">
        <f t="shared" ref="P3587:P3650" si="225">IF(L3587=0,0,ROUND(E3587/L3587*100,2))</f>
        <v>17608.7</v>
      </c>
      <c r="Q3587" t="s">
        <v>8317</v>
      </c>
      <c r="R3587" t="s">
        <v>8318</v>
      </c>
      <c r="S3587" s="12">
        <f t="shared" ref="S3587:S3650" si="226">(J3587/86400)+25569+(-6/24)</f>
        <v>41964.466319444444</v>
      </c>
      <c r="T3587" s="12">
        <f t="shared" ref="T3587:T3650" si="227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7">
        <f t="shared" si="225"/>
        <v>15198.15</v>
      </c>
      <c r="Q3588" t="s">
        <v>8317</v>
      </c>
      <c r="R358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7">
        <f t="shared" si="225"/>
        <v>2260.71</v>
      </c>
      <c r="Q3589" t="s">
        <v>8317</v>
      </c>
      <c r="R3589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7">
        <f t="shared" si="225"/>
        <v>1827.27</v>
      </c>
      <c r="Q3590" t="s">
        <v>8317</v>
      </c>
      <c r="R3590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7">
        <f t="shared" si="225"/>
        <v>8225.81</v>
      </c>
      <c r="Q3591" t="s">
        <v>8317</v>
      </c>
      <c r="R3591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7">
        <f t="shared" si="225"/>
        <v>6853.42</v>
      </c>
      <c r="Q3592" t="s">
        <v>8317</v>
      </c>
      <c r="R3592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6805.56</v>
      </c>
      <c r="Q3593" t="s">
        <v>8317</v>
      </c>
      <c r="R3593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7">
        <f t="shared" si="225"/>
        <v>7271.43</v>
      </c>
      <c r="Q3594" t="s">
        <v>8317</v>
      </c>
      <c r="R3594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7">
        <f t="shared" si="225"/>
        <v>7718.6</v>
      </c>
      <c r="Q3595" t="s">
        <v>8317</v>
      </c>
      <c r="R3595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7">
        <f t="shared" si="225"/>
        <v>5597.22</v>
      </c>
      <c r="Q3596" t="s">
        <v>8317</v>
      </c>
      <c r="R3596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7">
        <f t="shared" si="225"/>
        <v>4969.3500000000004</v>
      </c>
      <c r="Q3597" t="s">
        <v>8317</v>
      </c>
      <c r="R3597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7">
        <f t="shared" si="225"/>
        <v>7900</v>
      </c>
      <c r="Q3598" t="s">
        <v>8317</v>
      </c>
      <c r="R359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7">
        <f t="shared" si="225"/>
        <v>7772.73</v>
      </c>
      <c r="Q3599" t="s">
        <v>8317</v>
      </c>
      <c r="R3599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7">
        <f t="shared" si="225"/>
        <v>4077.78</v>
      </c>
      <c r="Q3600" t="s">
        <v>8317</v>
      </c>
      <c r="R3600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5941.18</v>
      </c>
      <c r="Q3601" t="s">
        <v>8317</v>
      </c>
      <c r="R3601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325</v>
      </c>
      <c r="Q3602" t="s">
        <v>8317</v>
      </c>
      <c r="R3602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7">
        <f t="shared" si="225"/>
        <v>3937.74</v>
      </c>
      <c r="Q3603" t="s">
        <v>8317</v>
      </c>
      <c r="R3603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7">
        <f t="shared" si="225"/>
        <v>8167.35</v>
      </c>
      <c r="Q3604" t="s">
        <v>8317</v>
      </c>
      <c r="R3604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7">
        <f t="shared" si="225"/>
        <v>4491.2299999999996</v>
      </c>
      <c r="Q3605" t="s">
        <v>8317</v>
      </c>
      <c r="R3605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7">
        <f t="shared" si="225"/>
        <v>4905.8</v>
      </c>
      <c r="Q3606" t="s">
        <v>8317</v>
      </c>
      <c r="R3606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3066.67</v>
      </c>
      <c r="Q3607" t="s">
        <v>8317</v>
      </c>
      <c r="R3607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7">
        <f t="shared" si="225"/>
        <v>6106.25</v>
      </c>
      <c r="Q3608" t="s">
        <v>8317</v>
      </c>
      <c r="R360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7">
        <f t="shared" si="225"/>
        <v>2900</v>
      </c>
      <c r="Q3609" t="s">
        <v>8317</v>
      </c>
      <c r="R3609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2962.96</v>
      </c>
      <c r="Q3610" t="s">
        <v>8317</v>
      </c>
      <c r="R3610" t="s">
        <v>8318</v>
      </c>
      <c r="S3610" s="12">
        <f t="shared" si="226"/>
        <v>42506.459374999999</v>
      </c>
      <c r="T3610" s="12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7">
        <f t="shared" si="225"/>
        <v>14309.52</v>
      </c>
      <c r="Q3611" t="s">
        <v>8317</v>
      </c>
      <c r="R3611" t="s">
        <v>8318</v>
      </c>
      <c r="S3611" s="12">
        <f t="shared" si="226"/>
        <v>42429.741724537038</v>
      </c>
      <c r="T3611" s="12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7">
        <f t="shared" si="225"/>
        <v>5235.4799999999996</v>
      </c>
      <c r="Q3612" t="s">
        <v>8317</v>
      </c>
      <c r="R3612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6666.67</v>
      </c>
      <c r="Q3613" t="s">
        <v>8317</v>
      </c>
      <c r="R3613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7">
        <f t="shared" si="225"/>
        <v>12666.67</v>
      </c>
      <c r="Q3614" t="s">
        <v>8317</v>
      </c>
      <c r="R3614" t="s">
        <v>8318</v>
      </c>
      <c r="S3614" s="12">
        <f t="shared" si="226"/>
        <v>41789.476979166662</v>
      </c>
      <c r="T3614" s="12">
        <f t="shared" si="227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6250</v>
      </c>
      <c r="Q3615" t="s">
        <v>8317</v>
      </c>
      <c r="R3615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7">
        <f t="shared" si="225"/>
        <v>3549.3</v>
      </c>
      <c r="Q3616" t="s">
        <v>8317</v>
      </c>
      <c r="R3616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7">
        <f t="shared" si="225"/>
        <v>3708.33</v>
      </c>
      <c r="Q3617" t="s">
        <v>8317</v>
      </c>
      <c r="R3617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7">
        <f t="shared" si="225"/>
        <v>6933.33</v>
      </c>
      <c r="Q3618" t="s">
        <v>8317</v>
      </c>
      <c r="R361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7">
        <f t="shared" si="225"/>
        <v>1725.49</v>
      </c>
      <c r="Q3619" t="s">
        <v>8317</v>
      </c>
      <c r="R3619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3607.14</v>
      </c>
      <c r="Q3620" t="s">
        <v>8317</v>
      </c>
      <c r="R3620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7">
        <f t="shared" si="225"/>
        <v>6647.06</v>
      </c>
      <c r="Q3621" t="s">
        <v>8317</v>
      </c>
      <c r="R3621" t="s">
        <v>8318</v>
      </c>
      <c r="S3621" s="12">
        <f t="shared" si="226"/>
        <v>42660.882245370369</v>
      </c>
      <c r="T3621" s="12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7">
        <f t="shared" si="225"/>
        <v>5606.6</v>
      </c>
      <c r="Q3622" t="s">
        <v>8317</v>
      </c>
      <c r="R3622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7">
        <f t="shared" si="225"/>
        <v>4702.8599999999997</v>
      </c>
      <c r="Q3623" t="s">
        <v>8317</v>
      </c>
      <c r="R3623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7">
        <f t="shared" si="225"/>
        <v>4766.62</v>
      </c>
      <c r="Q3624" t="s">
        <v>8317</v>
      </c>
      <c r="R3624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8823.5300000000007</v>
      </c>
      <c r="Q3625" t="s">
        <v>8317</v>
      </c>
      <c r="R3625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7">
        <f t="shared" si="225"/>
        <v>8071.79</v>
      </c>
      <c r="Q3626" t="s">
        <v>8317</v>
      </c>
      <c r="R3626" t="s">
        <v>8318</v>
      </c>
      <c r="S3626" s="12">
        <f t="shared" si="226"/>
        <v>42545.524189814816</v>
      </c>
      <c r="T3626" s="12">
        <f t="shared" si="227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7">
        <f t="shared" si="225"/>
        <v>3948.72</v>
      </c>
      <c r="Q3627" t="s">
        <v>8317</v>
      </c>
      <c r="R3627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7">
        <f t="shared" si="225"/>
        <v>8485.42</v>
      </c>
      <c r="Q3628" t="s">
        <v>8317</v>
      </c>
      <c r="R362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6896.55</v>
      </c>
      <c r="Q3629" t="s">
        <v>8317</v>
      </c>
      <c r="R3629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7">
        <f t="shared" si="225"/>
        <v>100</v>
      </c>
      <c r="Q3631" t="s">
        <v>8317</v>
      </c>
      <c r="R3631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7">
        <f t="shared" si="225"/>
        <v>100</v>
      </c>
      <c r="Q3632" t="s">
        <v>8317</v>
      </c>
      <c r="R3632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7">
        <f t="shared" si="225"/>
        <v>14788.14</v>
      </c>
      <c r="Q3633" t="s">
        <v>8317</v>
      </c>
      <c r="R3633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10000</v>
      </c>
      <c r="Q3634" t="s">
        <v>8317</v>
      </c>
      <c r="R3634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7">
        <f t="shared" si="225"/>
        <v>5683.87</v>
      </c>
      <c r="Q3635" t="s">
        <v>8317</v>
      </c>
      <c r="R3635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7">
        <f t="shared" si="225"/>
        <v>17694.439999999999</v>
      </c>
      <c r="Q3636" t="s">
        <v>8317</v>
      </c>
      <c r="R3636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7">
        <f t="shared" si="225"/>
        <v>12760</v>
      </c>
      <c r="Q3637" t="s">
        <v>8317</v>
      </c>
      <c r="R3637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42226.444780092592</v>
      </c>
      <c r="T3638" s="12">
        <f t="shared" si="227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7">
        <f t="shared" si="225"/>
        <v>6614.29</v>
      </c>
      <c r="Q3639" t="s">
        <v>8317</v>
      </c>
      <c r="R3639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7">
        <f t="shared" si="225"/>
        <v>10800</v>
      </c>
      <c r="Q3640" t="s">
        <v>8317</v>
      </c>
      <c r="R3640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7">
        <f t="shared" si="225"/>
        <v>100</v>
      </c>
      <c r="Q3641" t="s">
        <v>8317</v>
      </c>
      <c r="R3641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7">
        <f t="shared" si="225"/>
        <v>1833.33</v>
      </c>
      <c r="Q3642" t="s">
        <v>8317</v>
      </c>
      <c r="R3642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41899.377071759256</v>
      </c>
      <c r="T3643" s="12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7">
        <f t="shared" si="225"/>
        <v>750</v>
      </c>
      <c r="Q3644" t="s">
        <v>8317</v>
      </c>
      <c r="R3644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7">
        <f t="shared" si="225"/>
        <v>6841.67</v>
      </c>
      <c r="Q3646" t="s">
        <v>8317</v>
      </c>
      <c r="R3646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7">
        <f t="shared" si="225"/>
        <v>100</v>
      </c>
      <c r="Q3647" t="s">
        <v>8317</v>
      </c>
      <c r="R3647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7">
        <f t="shared" si="225"/>
        <v>6012.5</v>
      </c>
      <c r="Q3648" t="s">
        <v>8317</v>
      </c>
      <c r="R364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1500</v>
      </c>
      <c r="Q3649" t="s">
        <v>8317</v>
      </c>
      <c r="R3649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 s="7">
        <f t="shared" si="225"/>
        <v>55004.11</v>
      </c>
      <c r="Q3650" t="s">
        <v>8317</v>
      </c>
      <c r="R3650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IF(D3651=0,0,ROUND(E3651/D3651*100,0))</f>
        <v>104</v>
      </c>
      <c r="P3651" s="7">
        <f t="shared" ref="P3651:P3714" si="229">IF(L3651=0,0,ROUND(E3651/L3651*100,2))</f>
        <v>9750</v>
      </c>
      <c r="Q3651" t="s">
        <v>8317</v>
      </c>
      <c r="R3651" t="s">
        <v>8318</v>
      </c>
      <c r="S3651" s="12">
        <f t="shared" ref="S3651:S3714" si="230">(J3651/86400)+25569+(-6/24)</f>
        <v>41780.462893518517</v>
      </c>
      <c r="T3651" s="12">
        <f t="shared" ref="T3651:T3714" si="231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2941.18</v>
      </c>
      <c r="Q3652" t="s">
        <v>8317</v>
      </c>
      <c r="R3652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5777.78</v>
      </c>
      <c r="Q3653" t="s">
        <v>8317</v>
      </c>
      <c r="R3653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7">
        <f t="shared" si="229"/>
        <v>4423.53</v>
      </c>
      <c r="Q3654" t="s">
        <v>8317</v>
      </c>
      <c r="R3654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7">
        <f t="shared" si="229"/>
        <v>6090.91</v>
      </c>
      <c r="Q3655" t="s">
        <v>8317</v>
      </c>
      <c r="R3655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7">
        <f t="shared" si="229"/>
        <v>6884.21</v>
      </c>
      <c r="Q3656" t="s">
        <v>8317</v>
      </c>
      <c r="R3656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7">
        <f t="shared" si="229"/>
        <v>7358.23</v>
      </c>
      <c r="Q3657" t="s">
        <v>8317</v>
      </c>
      <c r="R3657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7">
        <f t="shared" si="229"/>
        <v>11502.17</v>
      </c>
      <c r="Q3658" t="s">
        <v>8317</v>
      </c>
      <c r="R3658" t="s">
        <v>8318</v>
      </c>
      <c r="S3658" s="12">
        <f t="shared" si="230"/>
        <v>42737.660138888888</v>
      </c>
      <c r="T3658" s="12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7">
        <f t="shared" si="229"/>
        <v>11075</v>
      </c>
      <c r="Q3659" t="s">
        <v>8317</v>
      </c>
      <c r="R3659" t="s">
        <v>8318</v>
      </c>
      <c r="S3659" s="12">
        <f t="shared" si="230"/>
        <v>42499.379849537036</v>
      </c>
      <c r="T3659" s="12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7">
        <f t="shared" si="229"/>
        <v>7550</v>
      </c>
      <c r="Q3660" t="s">
        <v>8317</v>
      </c>
      <c r="R3660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7">
        <f t="shared" si="229"/>
        <v>23546.15</v>
      </c>
      <c r="Q3661" t="s">
        <v>8317</v>
      </c>
      <c r="R3661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1136.3599999999999</v>
      </c>
      <c r="Q3662" t="s">
        <v>8317</v>
      </c>
      <c r="R3662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7">
        <f t="shared" si="229"/>
        <v>9250</v>
      </c>
      <c r="Q3663" t="s">
        <v>8317</v>
      </c>
      <c r="R3663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7">
        <f t="shared" si="229"/>
        <v>20285</v>
      </c>
      <c r="Q3664" t="s">
        <v>8317</v>
      </c>
      <c r="R3664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2600</v>
      </c>
      <c r="Q3665" t="s">
        <v>8317</v>
      </c>
      <c r="R3665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7">
        <f t="shared" si="229"/>
        <v>4605.26</v>
      </c>
      <c r="Q3666" t="s">
        <v>8317</v>
      </c>
      <c r="R3666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7">
        <f t="shared" si="229"/>
        <v>5100</v>
      </c>
      <c r="Q3667" t="s">
        <v>8317</v>
      </c>
      <c r="R3667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3157.89</v>
      </c>
      <c r="Q3668" t="s">
        <v>8317</v>
      </c>
      <c r="R366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7">
        <f t="shared" si="229"/>
        <v>5336.4</v>
      </c>
      <c r="Q3669" t="s">
        <v>8317</v>
      </c>
      <c r="R3669" t="s">
        <v>8318</v>
      </c>
      <c r="S3669" s="12">
        <f t="shared" si="230"/>
        <v>42173.720127314809</v>
      </c>
      <c r="T3669" s="12">
        <f t="shared" si="231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7">
        <f t="shared" si="229"/>
        <v>3696.43</v>
      </c>
      <c r="Q3670" t="s">
        <v>8317</v>
      </c>
      <c r="R3670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7">
        <f t="shared" si="229"/>
        <v>8129.41</v>
      </c>
      <c r="Q3671" t="s">
        <v>8317</v>
      </c>
      <c r="R3671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7">
        <f t="shared" si="229"/>
        <v>2008.33</v>
      </c>
      <c r="Q3672" t="s">
        <v>8317</v>
      </c>
      <c r="R3672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7">
        <f t="shared" si="229"/>
        <v>8825</v>
      </c>
      <c r="Q3673" t="s">
        <v>8317</v>
      </c>
      <c r="R3673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7">
        <f t="shared" si="229"/>
        <v>5343.86</v>
      </c>
      <c r="Q3674" t="s">
        <v>8317</v>
      </c>
      <c r="R3674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7">
        <f t="shared" si="229"/>
        <v>3986.84</v>
      </c>
      <c r="Q3675" t="s">
        <v>8317</v>
      </c>
      <c r="R3675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14516.13</v>
      </c>
      <c r="Q3676" t="s">
        <v>8317</v>
      </c>
      <c r="R3676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2333.33</v>
      </c>
      <c r="Q3677" t="s">
        <v>8317</v>
      </c>
      <c r="R3677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7">
        <f t="shared" si="229"/>
        <v>6437.5</v>
      </c>
      <c r="Q3678" t="s">
        <v>8317</v>
      </c>
      <c r="R367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7">
        <f t="shared" si="229"/>
        <v>6205.28</v>
      </c>
      <c r="Q3679" t="s">
        <v>8317</v>
      </c>
      <c r="R3679" t="s">
        <v>8318</v>
      </c>
      <c r="S3679" s="12">
        <f t="shared" si="230"/>
        <v>41802.324282407411</v>
      </c>
      <c r="T3679" s="12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7">
        <f t="shared" si="229"/>
        <v>6612.9</v>
      </c>
      <c r="Q3680" t="s">
        <v>8317</v>
      </c>
      <c r="R3680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7">
        <f t="shared" si="229"/>
        <v>7340</v>
      </c>
      <c r="Q3681" t="s">
        <v>8317</v>
      </c>
      <c r="R3681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7">
        <f t="shared" si="229"/>
        <v>9950</v>
      </c>
      <c r="Q3682" t="s">
        <v>8317</v>
      </c>
      <c r="R3682" t="s">
        <v>8318</v>
      </c>
      <c r="S3682" s="12">
        <f t="shared" si="230"/>
        <v>42627.204097222224</v>
      </c>
      <c r="T3682" s="12">
        <f t="shared" si="231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7">
        <f t="shared" si="229"/>
        <v>6216.67</v>
      </c>
      <c r="Q3683" t="s">
        <v>8317</v>
      </c>
      <c r="R3683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7">
        <f t="shared" si="229"/>
        <v>6232.84</v>
      </c>
      <c r="Q3684" t="s">
        <v>8317</v>
      </c>
      <c r="R3684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7">
        <f t="shared" si="229"/>
        <v>5878.79</v>
      </c>
      <c r="Q3685" t="s">
        <v>8317</v>
      </c>
      <c r="R3685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7">
        <f t="shared" si="229"/>
        <v>4534.78</v>
      </c>
      <c r="Q3686" t="s">
        <v>8317</v>
      </c>
      <c r="R3686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7">
        <f t="shared" si="229"/>
        <v>4194.4399999999996</v>
      </c>
      <c r="Q3687" t="s">
        <v>8317</v>
      </c>
      <c r="R3687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7">
        <f t="shared" si="229"/>
        <v>5916.67</v>
      </c>
      <c r="Q3688" t="s">
        <v>8317</v>
      </c>
      <c r="R368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7">
        <f t="shared" si="229"/>
        <v>20049</v>
      </c>
      <c r="Q3689" t="s">
        <v>8317</v>
      </c>
      <c r="R3689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7">
        <f t="shared" si="229"/>
        <v>8397.44</v>
      </c>
      <c r="Q3690" t="s">
        <v>8317</v>
      </c>
      <c r="R3690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7">
        <f t="shared" si="229"/>
        <v>5725.81</v>
      </c>
      <c r="Q3691" t="s">
        <v>8317</v>
      </c>
      <c r="R3691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5806.45</v>
      </c>
      <c r="Q3692" t="s">
        <v>8317</v>
      </c>
      <c r="R3692" t="s">
        <v>8318</v>
      </c>
      <c r="S3692" s="12">
        <f t="shared" si="230"/>
        <v>41940.348182870366</v>
      </c>
      <c r="T3692" s="12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7">
        <f t="shared" si="229"/>
        <v>18680.29</v>
      </c>
      <c r="Q3693" t="s">
        <v>8317</v>
      </c>
      <c r="R3693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7411.76</v>
      </c>
      <c r="Q3694" t="s">
        <v>8317</v>
      </c>
      <c r="R3694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7">
        <f t="shared" si="229"/>
        <v>3071.43</v>
      </c>
      <c r="Q3695" t="s">
        <v>8317</v>
      </c>
      <c r="R3695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7">
        <f t="shared" si="229"/>
        <v>6266.67</v>
      </c>
      <c r="Q3696" t="s">
        <v>8317</v>
      </c>
      <c r="R3696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7">
        <f t="shared" si="229"/>
        <v>12136.36</v>
      </c>
      <c r="Q3697" t="s">
        <v>8317</v>
      </c>
      <c r="R3697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3974.36</v>
      </c>
      <c r="Q3698" t="s">
        <v>8317</v>
      </c>
      <c r="R369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7200</v>
      </c>
      <c r="Q3699" t="s">
        <v>8317</v>
      </c>
      <c r="R3699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7">
        <f t="shared" si="229"/>
        <v>4063.24</v>
      </c>
      <c r="Q3700" t="s">
        <v>8317</v>
      </c>
      <c r="R3700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7">
        <f t="shared" si="229"/>
        <v>6300</v>
      </c>
      <c r="Q3701" t="s">
        <v>8317</v>
      </c>
      <c r="R3701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7">
        <f t="shared" si="229"/>
        <v>3366.67</v>
      </c>
      <c r="Q3702" t="s">
        <v>8317</v>
      </c>
      <c r="R3702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7">
        <f t="shared" si="229"/>
        <v>3858.97</v>
      </c>
      <c r="Q3703" t="s">
        <v>8317</v>
      </c>
      <c r="R3703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7">
        <f t="shared" si="229"/>
        <v>15595.24</v>
      </c>
      <c r="Q3704" t="s">
        <v>8317</v>
      </c>
      <c r="R3704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7">
        <f t="shared" si="229"/>
        <v>4320</v>
      </c>
      <c r="Q3705" t="s">
        <v>8317</v>
      </c>
      <c r="R3705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7">
        <f t="shared" si="229"/>
        <v>1514.85</v>
      </c>
      <c r="Q3706" t="s">
        <v>8317</v>
      </c>
      <c r="R3706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7">
        <f t="shared" si="229"/>
        <v>8357.14</v>
      </c>
      <c r="Q3707" t="s">
        <v>8317</v>
      </c>
      <c r="R3707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7">
        <f t="shared" si="229"/>
        <v>14000</v>
      </c>
      <c r="Q3708" t="s">
        <v>8317</v>
      </c>
      <c r="R370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8086.96</v>
      </c>
      <c r="Q3709" t="s">
        <v>8317</v>
      </c>
      <c r="R3709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5384.62</v>
      </c>
      <c r="Q3710" t="s">
        <v>8317</v>
      </c>
      <c r="R3710" t="s">
        <v>8318</v>
      </c>
      <c r="S3710" s="12">
        <f t="shared" si="230"/>
        <v>41809.892199074078</v>
      </c>
      <c r="T3710" s="12">
        <f t="shared" si="231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7">
        <f t="shared" si="229"/>
        <v>3092.86</v>
      </c>
      <c r="Q3711" t="s">
        <v>8317</v>
      </c>
      <c r="R3711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7">
        <f t="shared" si="229"/>
        <v>6796.3</v>
      </c>
      <c r="Q3712" t="s">
        <v>8317</v>
      </c>
      <c r="R3712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7">
        <f t="shared" si="229"/>
        <v>2714.29</v>
      </c>
      <c r="Q3713" t="s">
        <v>8317</v>
      </c>
      <c r="R3713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 s="7">
        <f t="shared" si="229"/>
        <v>11086.54</v>
      </c>
      <c r="Q3714" t="s">
        <v>8317</v>
      </c>
      <c r="R3714" t="s">
        <v>8318</v>
      </c>
      <c r="S3714" s="12">
        <f t="shared" si="230"/>
        <v>42133.922071759254</v>
      </c>
      <c r="T3714" s="12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IF(D3715=0,0,ROUND(E3715/D3715*100,0))</f>
        <v>102</v>
      </c>
      <c r="P3715" s="7">
        <f t="shared" ref="P3715:P3778" si="233">IF(L3715=0,0,ROUND(E3715/L3715*100,2))</f>
        <v>10684.21</v>
      </c>
      <c r="Q3715" t="s">
        <v>8317</v>
      </c>
      <c r="R3715" t="s">
        <v>8318</v>
      </c>
      <c r="S3715" s="12">
        <f t="shared" ref="S3715:S3778" si="234">(J3715/86400)+25569+(-6/24)</f>
        <v>42505.488032407404</v>
      </c>
      <c r="T3715" s="12">
        <f t="shared" ref="T3715:T3778" si="235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7">
        <f t="shared" si="233"/>
        <v>10551.55</v>
      </c>
      <c r="Q3716" t="s">
        <v>8317</v>
      </c>
      <c r="R3716" t="s">
        <v>8318</v>
      </c>
      <c r="S3716" s="12">
        <f t="shared" si="234"/>
        <v>42118.306331018517</v>
      </c>
      <c r="T3716" s="12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7">
        <f t="shared" si="233"/>
        <v>13296.3</v>
      </c>
      <c r="Q3717" t="s">
        <v>8317</v>
      </c>
      <c r="R3717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7">
        <f t="shared" si="233"/>
        <v>5191.67</v>
      </c>
      <c r="Q3718" t="s">
        <v>8317</v>
      </c>
      <c r="R371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7">
        <f t="shared" si="233"/>
        <v>31000</v>
      </c>
      <c r="Q3719" t="s">
        <v>8317</v>
      </c>
      <c r="R3719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7">
        <f t="shared" si="233"/>
        <v>2602.17</v>
      </c>
      <c r="Q3720" t="s">
        <v>8317</v>
      </c>
      <c r="R3720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10500</v>
      </c>
      <c r="Q3721" t="s">
        <v>8317</v>
      </c>
      <c r="R3721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7">
        <f t="shared" si="233"/>
        <v>8622.5</v>
      </c>
      <c r="Q3722" t="s">
        <v>8317</v>
      </c>
      <c r="R3722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7">
        <f t="shared" si="233"/>
        <v>11454.55</v>
      </c>
      <c r="Q3723" t="s">
        <v>8317</v>
      </c>
      <c r="R3723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7">
        <f t="shared" si="233"/>
        <v>4765.71</v>
      </c>
      <c r="Q3724" t="s">
        <v>8317</v>
      </c>
      <c r="R3724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7">
        <f t="shared" si="233"/>
        <v>7288.89</v>
      </c>
      <c r="Q3725" t="s">
        <v>8317</v>
      </c>
      <c r="R3725" t="s">
        <v>8318</v>
      </c>
      <c r="S3725" s="12">
        <f t="shared" si="234"/>
        <v>41943.503032407403</v>
      </c>
      <c r="T3725" s="12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7">
        <f t="shared" si="233"/>
        <v>4954.55</v>
      </c>
      <c r="Q3726" t="s">
        <v>8317</v>
      </c>
      <c r="R3726" t="s">
        <v>8318</v>
      </c>
      <c r="S3726" s="12">
        <f t="shared" si="234"/>
        <v>42465.241435185184</v>
      </c>
      <c r="T3726" s="12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2540</v>
      </c>
      <c r="Q3727" t="s">
        <v>8317</v>
      </c>
      <c r="R3727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7">
        <f t="shared" si="233"/>
        <v>6258.7</v>
      </c>
      <c r="Q3728" t="s">
        <v>8317</v>
      </c>
      <c r="R3728" t="s">
        <v>8318</v>
      </c>
      <c r="S3728" s="12">
        <f t="shared" si="234"/>
        <v>42461.890868055554</v>
      </c>
      <c r="T3728" s="12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7">
        <f t="shared" si="233"/>
        <v>6106.06</v>
      </c>
      <c r="Q3729" t="s">
        <v>8317</v>
      </c>
      <c r="R3729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7">
        <f t="shared" si="233"/>
        <v>6006.45</v>
      </c>
      <c r="Q3730" t="s">
        <v>8317</v>
      </c>
      <c r="R3730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7">
        <f t="shared" si="233"/>
        <v>7240</v>
      </c>
      <c r="Q3731" t="s">
        <v>8317</v>
      </c>
      <c r="R3731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10000</v>
      </c>
      <c r="Q3732" t="s">
        <v>8317</v>
      </c>
      <c r="R3732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7">
        <f t="shared" si="233"/>
        <v>5166.67</v>
      </c>
      <c r="Q3733" t="s">
        <v>8317</v>
      </c>
      <c r="R3733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7">
        <f t="shared" si="233"/>
        <v>3275</v>
      </c>
      <c r="Q3734" t="s">
        <v>8317</v>
      </c>
      <c r="R3734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7">
        <f t="shared" si="233"/>
        <v>6100</v>
      </c>
      <c r="Q3736" t="s">
        <v>8317</v>
      </c>
      <c r="R3736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7">
        <f t="shared" si="233"/>
        <v>1000</v>
      </c>
      <c r="Q3737" t="s">
        <v>8317</v>
      </c>
      <c r="R3737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7">
        <f t="shared" si="233"/>
        <v>1000</v>
      </c>
      <c r="Q3738" t="s">
        <v>8317</v>
      </c>
      <c r="R373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7">
        <f t="shared" si="233"/>
        <v>3750</v>
      </c>
      <c r="Q3739" t="s">
        <v>8317</v>
      </c>
      <c r="R3739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4500</v>
      </c>
      <c r="Q3740" t="s">
        <v>8317</v>
      </c>
      <c r="R3740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7">
        <f t="shared" si="233"/>
        <v>10062.5</v>
      </c>
      <c r="Q3741" t="s">
        <v>8317</v>
      </c>
      <c r="R3741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7">
        <f t="shared" si="233"/>
        <v>2557.14</v>
      </c>
      <c r="Q3742" t="s">
        <v>8317</v>
      </c>
      <c r="R3742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2500</v>
      </c>
      <c r="Q3744" t="s">
        <v>8317</v>
      </c>
      <c r="R3744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1000</v>
      </c>
      <c r="Q3747" t="s">
        <v>8317</v>
      </c>
      <c r="R3747" t="s">
        <v>8318</v>
      </c>
      <c r="S3747" s="12">
        <f t="shared" si="234"/>
        <v>41831.447939814811</v>
      </c>
      <c r="T3747" s="12">
        <f t="shared" si="235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7">
        <f t="shared" si="233"/>
        <v>20200</v>
      </c>
      <c r="Q3748" t="s">
        <v>8317</v>
      </c>
      <c r="R374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2500</v>
      </c>
      <c r="Q3749" t="s">
        <v>8317</v>
      </c>
      <c r="R3749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7">
        <f t="shared" si="233"/>
        <v>9953.85</v>
      </c>
      <c r="Q3750" t="s">
        <v>8317</v>
      </c>
      <c r="R3750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7500</v>
      </c>
      <c r="Q3751" t="s">
        <v>8317</v>
      </c>
      <c r="R3751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7">
        <f t="shared" si="233"/>
        <v>21525</v>
      </c>
      <c r="Q3752" t="s">
        <v>8317</v>
      </c>
      <c r="R3752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7">
        <f t="shared" si="233"/>
        <v>12054.55</v>
      </c>
      <c r="Q3753" t="s">
        <v>8317</v>
      </c>
      <c r="R3753" t="s">
        <v>8359</v>
      </c>
      <c r="S3753" s="12">
        <f t="shared" si="234"/>
        <v>42402.785567129627</v>
      </c>
      <c r="T3753" s="12">
        <f t="shared" si="235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7">
        <f t="shared" si="233"/>
        <v>3766.67</v>
      </c>
      <c r="Q3754" t="s">
        <v>8317</v>
      </c>
      <c r="R3754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7">
        <f t="shared" si="233"/>
        <v>17223.330000000002</v>
      </c>
      <c r="Q3755" t="s">
        <v>8317</v>
      </c>
      <c r="R3755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11111.11</v>
      </c>
      <c r="Q3756" t="s">
        <v>8317</v>
      </c>
      <c r="R3756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7">
        <f t="shared" si="233"/>
        <v>2546.4299999999998</v>
      </c>
      <c r="Q3757" t="s">
        <v>8317</v>
      </c>
      <c r="R3757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7">
        <f t="shared" si="233"/>
        <v>26764.71</v>
      </c>
      <c r="Q3758" t="s">
        <v>8317</v>
      </c>
      <c r="R375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7">
        <f t="shared" si="233"/>
        <v>7596</v>
      </c>
      <c r="Q3759" t="s">
        <v>8317</v>
      </c>
      <c r="R3759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7">
        <f t="shared" si="233"/>
        <v>5903.85</v>
      </c>
      <c r="Q3760" t="s">
        <v>8317</v>
      </c>
      <c r="R3760" t="s">
        <v>8359</v>
      </c>
      <c r="S3760" s="12">
        <f t="shared" si="234"/>
        <v>41747.221504629633</v>
      </c>
      <c r="T3760" s="12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7">
        <f t="shared" si="233"/>
        <v>5011.1000000000004</v>
      </c>
      <c r="Q3761" t="s">
        <v>8317</v>
      </c>
      <c r="R3761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7">
        <f t="shared" si="233"/>
        <v>5550.3</v>
      </c>
      <c r="Q3762" t="s">
        <v>8317</v>
      </c>
      <c r="R3762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16666.669999999998</v>
      </c>
      <c r="Q3763" t="s">
        <v>8317</v>
      </c>
      <c r="R3763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7">
        <f t="shared" si="233"/>
        <v>4742.8599999999997</v>
      </c>
      <c r="Q3764" t="s">
        <v>8317</v>
      </c>
      <c r="R3764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6493.51</v>
      </c>
      <c r="Q3765" t="s">
        <v>8317</v>
      </c>
      <c r="R3765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5555.56</v>
      </c>
      <c r="Q3766" t="s">
        <v>8317</v>
      </c>
      <c r="R3766" t="s">
        <v>8359</v>
      </c>
      <c r="S3766" s="12">
        <f t="shared" si="234"/>
        <v>42499.592962962968</v>
      </c>
      <c r="T3766" s="12">
        <f t="shared" si="235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7">
        <f t="shared" si="233"/>
        <v>7422.43</v>
      </c>
      <c r="Q3767" t="s">
        <v>8317</v>
      </c>
      <c r="R3767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7">
        <f t="shared" si="233"/>
        <v>10692.72</v>
      </c>
      <c r="Q3768" t="s">
        <v>8317</v>
      </c>
      <c r="R376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7">
        <f t="shared" si="233"/>
        <v>4169.6400000000003</v>
      </c>
      <c r="Q3769" t="s">
        <v>8317</v>
      </c>
      <c r="R3769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7">
        <f t="shared" si="233"/>
        <v>7424.33</v>
      </c>
      <c r="Q3770" t="s">
        <v>8317</v>
      </c>
      <c r="R3770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7333.33</v>
      </c>
      <c r="Q3771" t="s">
        <v>8317</v>
      </c>
      <c r="R3771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10000</v>
      </c>
      <c r="Q3772" t="s">
        <v>8317</v>
      </c>
      <c r="R3772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3842.11</v>
      </c>
      <c r="Q3773" t="s">
        <v>8317</v>
      </c>
      <c r="R3773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7">
        <f t="shared" si="233"/>
        <v>16696.97</v>
      </c>
      <c r="Q3774" t="s">
        <v>8317</v>
      </c>
      <c r="R3774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7">
        <f t="shared" si="233"/>
        <v>9491.23</v>
      </c>
      <c r="Q3775" t="s">
        <v>8317</v>
      </c>
      <c r="R3775" t="s">
        <v>8359</v>
      </c>
      <c r="S3775" s="12">
        <f t="shared" si="234"/>
        <v>42655.755173611113</v>
      </c>
      <c r="T3775" s="12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10000</v>
      </c>
      <c r="Q3776" t="s">
        <v>8317</v>
      </c>
      <c r="R3776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7">
        <f t="shared" si="233"/>
        <v>14321.43</v>
      </c>
      <c r="Q3777" t="s">
        <v>8317</v>
      </c>
      <c r="R3777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 s="7">
        <f t="shared" si="233"/>
        <v>9081.91</v>
      </c>
      <c r="Q3778" t="s">
        <v>8317</v>
      </c>
      <c r="R377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IF(D3779=0,0,ROUND(E3779/D3779*100,0))</f>
        <v>143</v>
      </c>
      <c r="P3779" s="7">
        <f t="shared" ref="P3779:P3842" si="237">IF(L3779=0,0,ROUND(E3779/L3779*100,2))</f>
        <v>4854.24</v>
      </c>
      <c r="Q3779" t="s">
        <v>8317</v>
      </c>
      <c r="R3779" t="s">
        <v>8359</v>
      </c>
      <c r="S3779" s="12">
        <f t="shared" ref="S3779:S3842" si="238">(J3779/86400)+25569+(-6/24)</f>
        <v>41886.861354166671</v>
      </c>
      <c r="T3779" s="12">
        <f t="shared" ref="T3779:T3842" si="23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7">
        <f t="shared" si="237"/>
        <v>7002.78</v>
      </c>
      <c r="Q3780" t="s">
        <v>8317</v>
      </c>
      <c r="R3780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7">
        <f t="shared" si="237"/>
        <v>13562.61</v>
      </c>
      <c r="Q3781" t="s">
        <v>8317</v>
      </c>
      <c r="R3781" t="s">
        <v>8359</v>
      </c>
      <c r="S3781" s="12">
        <f t="shared" si="238"/>
        <v>42425.485416666663</v>
      </c>
      <c r="T3781" s="12">
        <f t="shared" si="23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10000</v>
      </c>
      <c r="Q3782" t="s">
        <v>8317</v>
      </c>
      <c r="R3782" t="s">
        <v>8359</v>
      </c>
      <c r="S3782" s="12">
        <f t="shared" si="238"/>
        <v>42165.969733796301</v>
      </c>
      <c r="T3782" s="12">
        <f t="shared" si="23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7">
        <f t="shared" si="237"/>
        <v>9490.3799999999992</v>
      </c>
      <c r="Q3783" t="s">
        <v>8317</v>
      </c>
      <c r="R3783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7">
        <f t="shared" si="237"/>
        <v>7537.04</v>
      </c>
      <c r="Q3784" t="s">
        <v>8317</v>
      </c>
      <c r="R3784" t="s">
        <v>8359</v>
      </c>
      <c r="S3784" s="12">
        <f t="shared" si="238"/>
        <v>42546.612233796295</v>
      </c>
      <c r="T3784" s="12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7">
        <f t="shared" si="237"/>
        <v>6445.83</v>
      </c>
      <c r="Q3785" t="s">
        <v>8317</v>
      </c>
      <c r="R3785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7">
        <f t="shared" si="237"/>
        <v>11500</v>
      </c>
      <c r="Q3786" t="s">
        <v>8317</v>
      </c>
      <c r="R3786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7">
        <f t="shared" si="237"/>
        <v>10050</v>
      </c>
      <c r="Q3787" t="s">
        <v>8317</v>
      </c>
      <c r="R3787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7">
        <f t="shared" si="237"/>
        <v>9377.4599999999991</v>
      </c>
      <c r="Q3788" t="s">
        <v>8317</v>
      </c>
      <c r="R378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7">
        <f t="shared" si="237"/>
        <v>3510</v>
      </c>
      <c r="Q3789" t="s">
        <v>8317</v>
      </c>
      <c r="R3789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7">
        <f t="shared" si="237"/>
        <v>50000</v>
      </c>
      <c r="Q3790" t="s">
        <v>8317</v>
      </c>
      <c r="R3790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7">
        <f t="shared" si="237"/>
        <v>2900</v>
      </c>
      <c r="Q3791" t="s">
        <v>8317</v>
      </c>
      <c r="R3791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7">
        <f t="shared" si="237"/>
        <v>1750</v>
      </c>
      <c r="Q3794" t="s">
        <v>8317</v>
      </c>
      <c r="R3794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7">
        <f t="shared" si="237"/>
        <v>17400</v>
      </c>
      <c r="Q3795" t="s">
        <v>8317</v>
      </c>
      <c r="R3795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5000</v>
      </c>
      <c r="Q3796" t="s">
        <v>8317</v>
      </c>
      <c r="R3796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7">
        <f t="shared" si="237"/>
        <v>500</v>
      </c>
      <c r="Q3797" t="s">
        <v>8317</v>
      </c>
      <c r="R3797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7">
        <f t="shared" si="237"/>
        <v>100</v>
      </c>
      <c r="Q3798" t="s">
        <v>8317</v>
      </c>
      <c r="R379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7">
        <f t="shared" si="237"/>
        <v>14540.54</v>
      </c>
      <c r="Q3799" t="s">
        <v>8317</v>
      </c>
      <c r="R3799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7">
        <f t="shared" si="237"/>
        <v>20500</v>
      </c>
      <c r="Q3800" t="s">
        <v>8317</v>
      </c>
      <c r="R3800" t="s">
        <v>8359</v>
      </c>
      <c r="S3800" s="12">
        <f t="shared" si="238"/>
        <v>41831.472777777773</v>
      </c>
      <c r="T3800" s="12">
        <f t="shared" si="23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7">
        <f t="shared" si="237"/>
        <v>10050</v>
      </c>
      <c r="Q3801" t="s">
        <v>8317</v>
      </c>
      <c r="R3801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7">
        <f t="shared" si="237"/>
        <v>5506.25</v>
      </c>
      <c r="Q3802" t="s">
        <v>8317</v>
      </c>
      <c r="R3802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7">
        <f t="shared" si="237"/>
        <v>4733.33</v>
      </c>
      <c r="Q3803" t="s">
        <v>8317</v>
      </c>
      <c r="R3803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7">
        <f t="shared" si="237"/>
        <v>5895</v>
      </c>
      <c r="Q3805" t="s">
        <v>8317</v>
      </c>
      <c r="R3805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7">
        <f t="shared" si="237"/>
        <v>150</v>
      </c>
      <c r="Q3807" t="s">
        <v>8317</v>
      </c>
      <c r="R3807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7">
        <f t="shared" si="237"/>
        <v>500</v>
      </c>
      <c r="Q3808" t="s">
        <v>8317</v>
      </c>
      <c r="R380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7">
        <f t="shared" si="237"/>
        <v>5055.5600000000004</v>
      </c>
      <c r="Q3809" t="s">
        <v>8317</v>
      </c>
      <c r="R3809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4166.67</v>
      </c>
      <c r="Q3810" t="s">
        <v>8317</v>
      </c>
      <c r="R3810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7">
        <f t="shared" si="237"/>
        <v>5328.95</v>
      </c>
      <c r="Q3811" t="s">
        <v>8317</v>
      </c>
      <c r="R3811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7">
        <f t="shared" si="237"/>
        <v>7023.08</v>
      </c>
      <c r="Q3812" t="s">
        <v>8317</v>
      </c>
      <c r="R3812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4342.1099999999997</v>
      </c>
      <c r="Q3813" t="s">
        <v>8317</v>
      </c>
      <c r="R3813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7">
        <f t="shared" si="237"/>
        <v>19918.18</v>
      </c>
      <c r="Q3814" t="s">
        <v>8317</v>
      </c>
      <c r="R3814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7">
        <f t="shared" si="237"/>
        <v>7851.81</v>
      </c>
      <c r="Q3815" t="s">
        <v>8317</v>
      </c>
      <c r="R3815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7">
        <f t="shared" si="237"/>
        <v>6182.35</v>
      </c>
      <c r="Q3816" t="s">
        <v>8317</v>
      </c>
      <c r="R3816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7">
        <f t="shared" si="237"/>
        <v>5000.05</v>
      </c>
      <c r="Q3817" t="s">
        <v>8317</v>
      </c>
      <c r="R3817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7">
        <f t="shared" si="237"/>
        <v>4833.97</v>
      </c>
      <c r="Q3818" t="s">
        <v>8317</v>
      </c>
      <c r="R381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7">
        <f t="shared" si="237"/>
        <v>10725</v>
      </c>
      <c r="Q3819" t="s">
        <v>8317</v>
      </c>
      <c r="R3819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7">
        <f t="shared" si="237"/>
        <v>5700</v>
      </c>
      <c r="Q3820" t="s">
        <v>8317</v>
      </c>
      <c r="R3820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7">
        <f t="shared" si="237"/>
        <v>4092.31</v>
      </c>
      <c r="Q3821" t="s">
        <v>8317</v>
      </c>
      <c r="R3821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7">
        <f t="shared" si="237"/>
        <v>2150</v>
      </c>
      <c r="Q3822" t="s">
        <v>8317</v>
      </c>
      <c r="R3822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7">
        <f t="shared" si="237"/>
        <v>7954.35</v>
      </c>
      <c r="Q3823" t="s">
        <v>8317</v>
      </c>
      <c r="R3823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7">
        <f t="shared" si="237"/>
        <v>7238.16</v>
      </c>
      <c r="Q3824" t="s">
        <v>8317</v>
      </c>
      <c r="R3824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6463.41</v>
      </c>
      <c r="Q3825" t="s">
        <v>8317</v>
      </c>
      <c r="R3825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3857.14</v>
      </c>
      <c r="Q3826" t="s">
        <v>8317</v>
      </c>
      <c r="R3826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7">
        <f t="shared" si="237"/>
        <v>10757.14</v>
      </c>
      <c r="Q3827" t="s">
        <v>8317</v>
      </c>
      <c r="R3827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7">
        <f t="shared" si="237"/>
        <v>2750</v>
      </c>
      <c r="Q3828" t="s">
        <v>8317</v>
      </c>
      <c r="R382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7">
        <f t="shared" si="237"/>
        <v>7046.15</v>
      </c>
      <c r="Q3829" t="s">
        <v>8317</v>
      </c>
      <c r="R3829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17857.14</v>
      </c>
      <c r="Q3830" t="s">
        <v>8317</v>
      </c>
      <c r="R3830" t="s">
        <v>8318</v>
      </c>
      <c r="S3830" s="12">
        <f t="shared" si="238"/>
        <v>41944.277627314819</v>
      </c>
      <c r="T3830" s="12">
        <f t="shared" si="23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7">
        <f t="shared" si="237"/>
        <v>6262.5</v>
      </c>
      <c r="Q3831" t="s">
        <v>8317</v>
      </c>
      <c r="R3831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7500</v>
      </c>
      <c r="Q3832" t="s">
        <v>8317</v>
      </c>
      <c r="R3832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7">
        <f t="shared" si="237"/>
        <v>5890.11</v>
      </c>
      <c r="Q3833" t="s">
        <v>8317</v>
      </c>
      <c r="R3833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7">
        <f t="shared" si="237"/>
        <v>13955.56</v>
      </c>
      <c r="Q3834" t="s">
        <v>8317</v>
      </c>
      <c r="R3834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7">
        <f t="shared" si="237"/>
        <v>7000</v>
      </c>
      <c r="Q3835" t="s">
        <v>8317</v>
      </c>
      <c r="R3835" t="s">
        <v>8318</v>
      </c>
      <c r="S3835" s="12">
        <f t="shared" si="238"/>
        <v>41963.622361111113</v>
      </c>
      <c r="T3835" s="12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7">
        <f t="shared" si="237"/>
        <v>5738.6</v>
      </c>
      <c r="Q3836" t="s">
        <v>8317</v>
      </c>
      <c r="R3836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4000</v>
      </c>
      <c r="Q3837" t="s">
        <v>8317</v>
      </c>
      <c r="R3837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7">
        <f t="shared" si="237"/>
        <v>6428.57</v>
      </c>
      <c r="Q3838" t="s">
        <v>8317</v>
      </c>
      <c r="R383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7">
        <f t="shared" si="237"/>
        <v>12011.76</v>
      </c>
      <c r="Q3839" t="s">
        <v>8317</v>
      </c>
      <c r="R3839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7">
        <f t="shared" si="237"/>
        <v>100824</v>
      </c>
      <c r="Q3840" t="s">
        <v>8317</v>
      </c>
      <c r="R3840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7">
        <f t="shared" si="237"/>
        <v>6328.13</v>
      </c>
      <c r="Q3841" t="s">
        <v>8317</v>
      </c>
      <c r="R3841" t="s">
        <v>8318</v>
      </c>
      <c r="S3841" s="12">
        <f t="shared" si="238"/>
        <v>42154.892638888894</v>
      </c>
      <c r="T3841" s="12">
        <f t="shared" si="23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2166.67</v>
      </c>
      <c r="Q3842" t="s">
        <v>8317</v>
      </c>
      <c r="R3842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IF(D3843=0,0,ROUND(E3843/D3843*100,0))</f>
        <v>9</v>
      </c>
      <c r="P3843" s="7">
        <f t="shared" ref="P3843:P3906" si="241">IF(L3843=0,0,ROUND(E3843/L3843*100,2))</f>
        <v>2564.71</v>
      </c>
      <c r="Q3843" t="s">
        <v>8317</v>
      </c>
      <c r="R3843" t="s">
        <v>8318</v>
      </c>
      <c r="S3843" s="12">
        <f t="shared" ref="S3843:S3906" si="242">(J3843/86400)+25569+(-6/24)</f>
        <v>41780.535729166666</v>
      </c>
      <c r="T3843" s="12">
        <f t="shared" ref="T3843:T3906" si="243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7">
        <f t="shared" si="241"/>
        <v>4769.57</v>
      </c>
      <c r="Q3844" t="s">
        <v>8317</v>
      </c>
      <c r="R3844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7">
        <f t="shared" si="241"/>
        <v>5605.26</v>
      </c>
      <c r="Q3845" t="s">
        <v>8317</v>
      </c>
      <c r="R3845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7">
        <f t="shared" si="241"/>
        <v>8132</v>
      </c>
      <c r="Q3846" t="s">
        <v>8317</v>
      </c>
      <c r="R3846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7">
        <f t="shared" si="241"/>
        <v>7016.67</v>
      </c>
      <c r="Q3847" t="s">
        <v>8317</v>
      </c>
      <c r="R3847" t="s">
        <v>8318</v>
      </c>
      <c r="S3847" s="12">
        <f t="shared" si="242"/>
        <v>42248.377013888894</v>
      </c>
      <c r="T3847" s="12">
        <f t="shared" si="243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7">
        <f t="shared" si="241"/>
        <v>2362.5</v>
      </c>
      <c r="Q3848" t="s">
        <v>8317</v>
      </c>
      <c r="R384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7">
        <f t="shared" si="241"/>
        <v>18855.560000000001</v>
      </c>
      <c r="Q3849" t="s">
        <v>8317</v>
      </c>
      <c r="R3849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7">
        <f t="shared" si="241"/>
        <v>4951.16</v>
      </c>
      <c r="Q3850" t="s">
        <v>8317</v>
      </c>
      <c r="R3850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7">
        <f t="shared" si="241"/>
        <v>7546.43</v>
      </c>
      <c r="Q3851" t="s">
        <v>8317</v>
      </c>
      <c r="R3851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7">
        <f t="shared" si="241"/>
        <v>950</v>
      </c>
      <c r="Q3852" t="s">
        <v>8317</v>
      </c>
      <c r="R3852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7">
        <f t="shared" si="241"/>
        <v>3550</v>
      </c>
      <c r="Q3853" t="s">
        <v>8317</v>
      </c>
      <c r="R3853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7">
        <f t="shared" si="241"/>
        <v>1000</v>
      </c>
      <c r="Q3854" t="s">
        <v>8317</v>
      </c>
      <c r="R3854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7">
        <f t="shared" si="241"/>
        <v>1300</v>
      </c>
      <c r="Q3855" t="s">
        <v>8317</v>
      </c>
      <c r="R3855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7">
        <f t="shared" si="241"/>
        <v>8940</v>
      </c>
      <c r="Q3856" t="s">
        <v>8317</v>
      </c>
      <c r="R3856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7">
        <f t="shared" si="241"/>
        <v>2500</v>
      </c>
      <c r="Q3857" t="s">
        <v>8317</v>
      </c>
      <c r="R3857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7">
        <f t="shared" si="241"/>
        <v>100</v>
      </c>
      <c r="Q3858" t="s">
        <v>8317</v>
      </c>
      <c r="R385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7">
        <f t="shared" si="241"/>
        <v>6500</v>
      </c>
      <c r="Q3859" t="s">
        <v>8317</v>
      </c>
      <c r="R3859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1000</v>
      </c>
      <c r="Q3860" t="s">
        <v>8317</v>
      </c>
      <c r="R3860" t="s">
        <v>8318</v>
      </c>
      <c r="S3860" s="12">
        <f t="shared" si="242"/>
        <v>42128.181064814809</v>
      </c>
      <c r="T3860" s="12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7">
        <f t="shared" si="241"/>
        <v>100</v>
      </c>
      <c r="Q3861" t="s">
        <v>8317</v>
      </c>
      <c r="R3861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7">
        <f t="shared" si="241"/>
        <v>8153.85</v>
      </c>
      <c r="Q3862" t="s">
        <v>8317</v>
      </c>
      <c r="R3862" t="s">
        <v>8318</v>
      </c>
      <c r="S3862" s="12">
        <f t="shared" si="242"/>
        <v>41833.410995370374</v>
      </c>
      <c r="T3862" s="12">
        <f t="shared" si="243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10000</v>
      </c>
      <c r="Q3863" t="s">
        <v>8317</v>
      </c>
      <c r="R3863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7">
        <f t="shared" si="241"/>
        <v>100</v>
      </c>
      <c r="Q3864" t="s">
        <v>8317</v>
      </c>
      <c r="R3864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7">
        <f t="shared" si="241"/>
        <v>2000</v>
      </c>
      <c r="Q3866" t="s">
        <v>8317</v>
      </c>
      <c r="R3866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7">
        <f t="shared" si="241"/>
        <v>4642.8599999999997</v>
      </c>
      <c r="Q3867" t="s">
        <v>8317</v>
      </c>
      <c r="R3867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7">
        <f t="shared" si="241"/>
        <v>550</v>
      </c>
      <c r="Q3868" t="s">
        <v>8317</v>
      </c>
      <c r="R386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7">
        <f t="shared" si="241"/>
        <v>5020</v>
      </c>
      <c r="Q3869" t="s">
        <v>8317</v>
      </c>
      <c r="R3869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7">
        <f t="shared" si="241"/>
        <v>1000</v>
      </c>
      <c r="Q3870" t="s">
        <v>8317</v>
      </c>
      <c r="R3870" t="s">
        <v>8359</v>
      </c>
      <c r="S3870" s="12">
        <f t="shared" si="242"/>
        <v>41865.409780092596</v>
      </c>
      <c r="T3870" s="12">
        <f t="shared" si="243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7">
        <f t="shared" si="241"/>
        <v>3013.33</v>
      </c>
      <c r="Q3871" t="s">
        <v>8317</v>
      </c>
      <c r="R3871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15000</v>
      </c>
      <c r="Q3872" t="s">
        <v>8317</v>
      </c>
      <c r="R3872" t="s">
        <v>8359</v>
      </c>
      <c r="S3872" s="12">
        <f t="shared" si="242"/>
        <v>41792.922199074077</v>
      </c>
      <c r="T3872" s="12">
        <f t="shared" si="243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7">
        <f t="shared" si="241"/>
        <v>1333.33</v>
      </c>
      <c r="Q3873" t="s">
        <v>8317</v>
      </c>
      <c r="R3873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7">
        <f t="shared" si="241"/>
        <v>4476.09</v>
      </c>
      <c r="Q3878" t="s">
        <v>8317</v>
      </c>
      <c r="R387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7">
        <f t="shared" si="241"/>
        <v>8864.2900000000009</v>
      </c>
      <c r="Q3879" t="s">
        <v>8317</v>
      </c>
      <c r="R3879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7">
        <f t="shared" si="241"/>
        <v>1000</v>
      </c>
      <c r="Q3880" t="s">
        <v>8317</v>
      </c>
      <c r="R3880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7">
        <f t="shared" si="241"/>
        <v>5764.71</v>
      </c>
      <c r="Q3882" t="s">
        <v>8317</v>
      </c>
      <c r="R3882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2500</v>
      </c>
      <c r="Q3883" t="s">
        <v>8317</v>
      </c>
      <c r="R3883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7">
        <f t="shared" si="241"/>
        <v>1750</v>
      </c>
      <c r="Q3889" t="s">
        <v>8317</v>
      </c>
      <c r="R3889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7">
        <f t="shared" si="241"/>
        <v>3871.43</v>
      </c>
      <c r="Q3890" t="s">
        <v>8317</v>
      </c>
      <c r="R3890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7">
        <f t="shared" si="241"/>
        <v>1311.11</v>
      </c>
      <c r="Q3891" t="s">
        <v>8317</v>
      </c>
      <c r="R3891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7">
        <f t="shared" si="241"/>
        <v>31550</v>
      </c>
      <c r="Q3892" t="s">
        <v>8317</v>
      </c>
      <c r="R3892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7">
        <f t="shared" si="241"/>
        <v>3714.29</v>
      </c>
      <c r="Q3893" t="s">
        <v>8317</v>
      </c>
      <c r="R3893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41867.402280092589</v>
      </c>
      <c r="T3894" s="12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7">
        <f t="shared" si="241"/>
        <v>12827.38</v>
      </c>
      <c r="Q3895" t="s">
        <v>8317</v>
      </c>
      <c r="R3895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7">
        <f t="shared" si="241"/>
        <v>4727.2700000000004</v>
      </c>
      <c r="Q3896" t="s">
        <v>8317</v>
      </c>
      <c r="R3896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5000</v>
      </c>
      <c r="Q3897" t="s">
        <v>8317</v>
      </c>
      <c r="R3897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7">
        <f t="shared" si="241"/>
        <v>4250</v>
      </c>
      <c r="Q3898" t="s">
        <v>8317</v>
      </c>
      <c r="R389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7">
        <f t="shared" si="241"/>
        <v>4400</v>
      </c>
      <c r="Q3899" t="s">
        <v>8317</v>
      </c>
      <c r="R3899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7">
        <f t="shared" si="241"/>
        <v>5087.5</v>
      </c>
      <c r="Q3900" t="s">
        <v>8317</v>
      </c>
      <c r="R3900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7">
        <f t="shared" si="241"/>
        <v>6250</v>
      </c>
      <c r="Q3901" t="s">
        <v>8317</v>
      </c>
      <c r="R3901" t="s">
        <v>8318</v>
      </c>
      <c r="S3901" s="12">
        <f t="shared" si="242"/>
        <v>41843.525011574078</v>
      </c>
      <c r="T3901" s="12">
        <f t="shared" si="243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7">
        <f t="shared" si="241"/>
        <v>2700</v>
      </c>
      <c r="Q3902" t="s">
        <v>8317</v>
      </c>
      <c r="R3902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7">
        <f t="shared" si="241"/>
        <v>2500</v>
      </c>
      <c r="Q3903" t="s">
        <v>8317</v>
      </c>
      <c r="R3903" t="s">
        <v>8318</v>
      </c>
      <c r="S3903" s="12">
        <f t="shared" si="242"/>
        <v>42317.576377314814</v>
      </c>
      <c r="T3903" s="12">
        <f t="shared" si="243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7">
        <f t="shared" si="241"/>
        <v>4725.8100000000004</v>
      </c>
      <c r="Q3904" t="s">
        <v>8317</v>
      </c>
      <c r="R3904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 s="7">
        <f t="shared" si="241"/>
        <v>150</v>
      </c>
      <c r="Q3906" t="s">
        <v>8317</v>
      </c>
      <c r="R3906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IF(D3907=0,0,ROUND(E3907/D3907*100,0))</f>
        <v>12</v>
      </c>
      <c r="P3907" s="7">
        <f t="shared" ref="P3907:P3970" si="245">IF(L3907=0,0,ROUND(E3907/L3907*100,2))</f>
        <v>2471.4299999999998</v>
      </c>
      <c r="Q3907" t="s">
        <v>8317</v>
      </c>
      <c r="R3907" t="s">
        <v>8318</v>
      </c>
      <c r="S3907" s="12">
        <f t="shared" ref="S3907:S3970" si="246">(J3907/86400)+25569+(-6/24)</f>
        <v>42124.373877314814</v>
      </c>
      <c r="T3907" s="12">
        <f t="shared" ref="T3907:T3970" si="247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7">
        <f t="shared" si="245"/>
        <v>6312.5</v>
      </c>
      <c r="Q3908" t="s">
        <v>8317</v>
      </c>
      <c r="R390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7">
        <f t="shared" si="245"/>
        <v>3825</v>
      </c>
      <c r="Q3909" t="s">
        <v>8317</v>
      </c>
      <c r="R3909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7">
        <f t="shared" si="245"/>
        <v>1625</v>
      </c>
      <c r="Q3910" t="s">
        <v>8317</v>
      </c>
      <c r="R3910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7">
        <f t="shared" si="245"/>
        <v>3375</v>
      </c>
      <c r="Q3911" t="s">
        <v>8317</v>
      </c>
      <c r="R3911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7">
        <f t="shared" si="245"/>
        <v>6166.67</v>
      </c>
      <c r="Q3912" t="s">
        <v>8317</v>
      </c>
      <c r="R3912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7">
        <f t="shared" si="245"/>
        <v>8313.89</v>
      </c>
      <c r="Q3913" t="s">
        <v>8317</v>
      </c>
      <c r="R3913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7">
        <f t="shared" si="245"/>
        <v>100</v>
      </c>
      <c r="Q3914" t="s">
        <v>8317</v>
      </c>
      <c r="R3914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14285.71</v>
      </c>
      <c r="Q3915" t="s">
        <v>8317</v>
      </c>
      <c r="R3915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7">
        <f t="shared" si="245"/>
        <v>3366.67</v>
      </c>
      <c r="Q3916" t="s">
        <v>8317</v>
      </c>
      <c r="R3916" t="s">
        <v>8318</v>
      </c>
      <c r="S3916" s="12">
        <f t="shared" si="246"/>
        <v>42114.568935185191</v>
      </c>
      <c r="T3916" s="12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7">
        <f t="shared" si="245"/>
        <v>500</v>
      </c>
      <c r="Q3917" t="s">
        <v>8317</v>
      </c>
      <c r="R3917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7">
        <f t="shared" si="245"/>
        <v>1000</v>
      </c>
      <c r="Q3919" t="s">
        <v>8317</v>
      </c>
      <c r="R3919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7">
        <f t="shared" si="245"/>
        <v>4000</v>
      </c>
      <c r="Q3920" t="s">
        <v>8317</v>
      </c>
      <c r="R3920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7">
        <f t="shared" si="245"/>
        <v>3000</v>
      </c>
      <c r="Q3921" t="s">
        <v>8317</v>
      </c>
      <c r="R3921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7">
        <f t="shared" si="245"/>
        <v>4500</v>
      </c>
      <c r="Q3922" t="s">
        <v>8317</v>
      </c>
      <c r="R3922" t="s">
        <v>8318</v>
      </c>
      <c r="S3922" s="12">
        <f t="shared" si="246"/>
        <v>42657.13726851852</v>
      </c>
      <c r="T3922" s="12">
        <f t="shared" si="247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7">
        <f t="shared" si="245"/>
        <v>1016.67</v>
      </c>
      <c r="Q3924" t="s">
        <v>8317</v>
      </c>
      <c r="R3924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7">
        <f t="shared" si="245"/>
        <v>8141.18</v>
      </c>
      <c r="Q3925" t="s">
        <v>8317</v>
      </c>
      <c r="R3925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7">
        <f t="shared" si="245"/>
        <v>5725</v>
      </c>
      <c r="Q3926" t="s">
        <v>8317</v>
      </c>
      <c r="R3926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500</v>
      </c>
      <c r="Q3927" t="s">
        <v>8317</v>
      </c>
      <c r="R3927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7">
        <f t="shared" si="245"/>
        <v>1500</v>
      </c>
      <c r="Q3928" t="s">
        <v>8317</v>
      </c>
      <c r="R392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1250</v>
      </c>
      <c r="Q3929" t="s">
        <v>8317</v>
      </c>
      <c r="R3929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7">
        <f t="shared" si="245"/>
        <v>9300</v>
      </c>
      <c r="Q3930" t="s">
        <v>8317</v>
      </c>
      <c r="R3930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7">
        <f t="shared" si="245"/>
        <v>3235.71</v>
      </c>
      <c r="Q3931" t="s">
        <v>8317</v>
      </c>
      <c r="R3931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7">
        <f t="shared" si="245"/>
        <v>100</v>
      </c>
      <c r="Q3934" t="s">
        <v>8317</v>
      </c>
      <c r="R3934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7">
        <f t="shared" si="245"/>
        <v>9183.33</v>
      </c>
      <c r="Q3935" t="s">
        <v>8317</v>
      </c>
      <c r="R3935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4583.33</v>
      </c>
      <c r="Q3936" t="s">
        <v>8317</v>
      </c>
      <c r="R3936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7">
        <f t="shared" si="245"/>
        <v>5717.39</v>
      </c>
      <c r="Q3937" t="s">
        <v>8317</v>
      </c>
      <c r="R3937" t="s">
        <v>8318</v>
      </c>
      <c r="S3937" s="12">
        <f t="shared" si="246"/>
        <v>42221.406782407408</v>
      </c>
      <c r="T3937" s="12">
        <f t="shared" si="247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7">
        <f t="shared" si="245"/>
        <v>24850</v>
      </c>
      <c r="Q3939" t="s">
        <v>8317</v>
      </c>
      <c r="R3939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7">
        <f t="shared" si="245"/>
        <v>7940</v>
      </c>
      <c r="Q3940" t="s">
        <v>8317</v>
      </c>
      <c r="R3940" t="s">
        <v>8318</v>
      </c>
      <c r="S3940" s="12">
        <f t="shared" si="246"/>
        <v>42151.655717592592</v>
      </c>
      <c r="T3940" s="12">
        <f t="shared" si="247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7">
        <f t="shared" si="245"/>
        <v>500</v>
      </c>
      <c r="Q3941" t="s">
        <v>8317</v>
      </c>
      <c r="R3941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7">
        <f t="shared" si="245"/>
        <v>550</v>
      </c>
      <c r="Q3942" t="s">
        <v>8317</v>
      </c>
      <c r="R3942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7">
        <f t="shared" si="245"/>
        <v>2500</v>
      </c>
      <c r="Q3943" t="s">
        <v>8317</v>
      </c>
      <c r="R3943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7">
        <f t="shared" si="245"/>
        <v>13707.69</v>
      </c>
      <c r="Q3945" t="s">
        <v>8317</v>
      </c>
      <c r="R3945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7">
        <f t="shared" si="245"/>
        <v>500</v>
      </c>
      <c r="Q3947" t="s">
        <v>8317</v>
      </c>
      <c r="R3947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7">
        <f t="shared" si="245"/>
        <v>3900</v>
      </c>
      <c r="Q3948" t="s">
        <v>8317</v>
      </c>
      <c r="R394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7">
        <f t="shared" si="245"/>
        <v>5050</v>
      </c>
      <c r="Q3949" t="s">
        <v>8317</v>
      </c>
      <c r="R3949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41829.075497685189</v>
      </c>
      <c r="T3950" s="12">
        <f t="shared" si="247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7">
        <f t="shared" si="245"/>
        <v>4928.13</v>
      </c>
      <c r="Q3951" t="s">
        <v>8317</v>
      </c>
      <c r="R3951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7">
        <f t="shared" si="245"/>
        <v>2500</v>
      </c>
      <c r="Q3952" t="s">
        <v>8317</v>
      </c>
      <c r="R3952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7">
        <f t="shared" si="245"/>
        <v>100</v>
      </c>
      <c r="Q3953" t="s">
        <v>8317</v>
      </c>
      <c r="R3953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7">
        <f t="shared" si="245"/>
        <v>2500</v>
      </c>
      <c r="Q3954" t="s">
        <v>8317</v>
      </c>
      <c r="R3954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7">
        <f t="shared" si="245"/>
        <v>5312.5</v>
      </c>
      <c r="Q3957" t="s">
        <v>8317</v>
      </c>
      <c r="R3957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7">
        <f t="shared" si="245"/>
        <v>700</v>
      </c>
      <c r="Q3959" t="s">
        <v>8317</v>
      </c>
      <c r="R3959" t="s">
        <v>8318</v>
      </c>
      <c r="S3959" s="12">
        <f t="shared" si="246"/>
        <v>42513.726319444446</v>
      </c>
      <c r="T3959" s="12">
        <f t="shared" si="247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7">
        <f t="shared" si="245"/>
        <v>4006.25</v>
      </c>
      <c r="Q3960" t="s">
        <v>8317</v>
      </c>
      <c r="R3960" t="s">
        <v>8318</v>
      </c>
      <c r="S3960" s="12">
        <f t="shared" si="246"/>
        <v>41816.700370370367</v>
      </c>
      <c r="T3960" s="12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7">
        <f t="shared" si="245"/>
        <v>2433.33</v>
      </c>
      <c r="Q3961" t="s">
        <v>8317</v>
      </c>
      <c r="R3961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7">
        <f t="shared" si="245"/>
        <v>1125</v>
      </c>
      <c r="Q3962" t="s">
        <v>8317</v>
      </c>
      <c r="R3962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7">
        <f t="shared" si="245"/>
        <v>1050</v>
      </c>
      <c r="Q3963" t="s">
        <v>8317</v>
      </c>
      <c r="R3963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7">
        <f t="shared" si="245"/>
        <v>1500</v>
      </c>
      <c r="Q3964" t="s">
        <v>8317</v>
      </c>
      <c r="R3964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7">
        <f t="shared" si="245"/>
        <v>4200</v>
      </c>
      <c r="Q3966" t="s">
        <v>8317</v>
      </c>
      <c r="R3966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7">
        <f t="shared" si="245"/>
        <v>7125</v>
      </c>
      <c r="Q3967" t="s">
        <v>8317</v>
      </c>
      <c r="R3967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7">
        <f t="shared" si="245"/>
        <v>2250</v>
      </c>
      <c r="Q3968" t="s">
        <v>8317</v>
      </c>
      <c r="R396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7">
        <f t="shared" si="245"/>
        <v>4100</v>
      </c>
      <c r="Q3969" t="s">
        <v>8317</v>
      </c>
      <c r="R3969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 s="7">
        <f t="shared" si="245"/>
        <v>4790.91</v>
      </c>
      <c r="Q3970" t="s">
        <v>8317</v>
      </c>
      <c r="R3970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IF(D3971=0,0,ROUND(E3971/D3971*100,0))</f>
        <v>7</v>
      </c>
      <c r="P3971" s="7">
        <f t="shared" ref="P3971:P4034" si="249">IF(L3971=0,0,ROUND(E3971/L3971*100,2))</f>
        <v>3516.67</v>
      </c>
      <c r="Q3971" t="s">
        <v>8317</v>
      </c>
      <c r="R3971" t="s">
        <v>8318</v>
      </c>
      <c r="S3971" s="12">
        <f t="shared" ref="S3971:S4034" si="250">(J3971/86400)+25569+(-6/24)</f>
        <v>42601.604699074072</v>
      </c>
      <c r="T3971" s="12">
        <f t="shared" ref="T3971:T4034" si="251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7">
        <f t="shared" si="249"/>
        <v>550</v>
      </c>
      <c r="Q3972" t="s">
        <v>8317</v>
      </c>
      <c r="R3972" t="s">
        <v>8318</v>
      </c>
      <c r="S3972" s="12">
        <f t="shared" si="250"/>
        <v>42447.613553240742</v>
      </c>
      <c r="T3972" s="12">
        <f t="shared" si="251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7">
        <f t="shared" si="249"/>
        <v>2266.67</v>
      </c>
      <c r="Q3973" t="s">
        <v>8317</v>
      </c>
      <c r="R3973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7">
        <f t="shared" si="249"/>
        <v>2637.5</v>
      </c>
      <c r="Q3974" t="s">
        <v>8317</v>
      </c>
      <c r="R3974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7">
        <f t="shared" si="249"/>
        <v>10554.05</v>
      </c>
      <c r="Q3975" t="s">
        <v>8317</v>
      </c>
      <c r="R3975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2909.09</v>
      </c>
      <c r="Q3976" t="s">
        <v>8317</v>
      </c>
      <c r="R3976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7">
        <f t="shared" si="249"/>
        <v>6200</v>
      </c>
      <c r="Q3978" t="s">
        <v>8317</v>
      </c>
      <c r="R397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7">
        <f t="shared" si="249"/>
        <v>21750</v>
      </c>
      <c r="Q3979" t="s">
        <v>8317</v>
      </c>
      <c r="R3979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7">
        <f t="shared" si="249"/>
        <v>2675</v>
      </c>
      <c r="Q3980" t="s">
        <v>8317</v>
      </c>
      <c r="R3980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7">
        <f t="shared" si="249"/>
        <v>1833.33</v>
      </c>
      <c r="Q3981" t="s">
        <v>8317</v>
      </c>
      <c r="R3981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6428.57</v>
      </c>
      <c r="Q3982" t="s">
        <v>8317</v>
      </c>
      <c r="R3982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7">
        <f t="shared" si="249"/>
        <v>17500</v>
      </c>
      <c r="Q3983" t="s">
        <v>8317</v>
      </c>
      <c r="R3983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3400</v>
      </c>
      <c r="Q3984" t="s">
        <v>8317</v>
      </c>
      <c r="R3984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7">
        <f t="shared" si="249"/>
        <v>8428.26</v>
      </c>
      <c r="Q3985" t="s">
        <v>8317</v>
      </c>
      <c r="R3985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7">
        <f t="shared" si="249"/>
        <v>950</v>
      </c>
      <c r="Q3986" t="s">
        <v>8317</v>
      </c>
      <c r="R3986" t="s">
        <v>8318</v>
      </c>
      <c r="S3986" s="12">
        <f t="shared" si="250"/>
        <v>41920.713472222225</v>
      </c>
      <c r="T3986" s="12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7">
        <f t="shared" si="249"/>
        <v>3373.68</v>
      </c>
      <c r="Q3987" t="s">
        <v>8317</v>
      </c>
      <c r="R3987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7">
        <f t="shared" si="249"/>
        <v>3753.85</v>
      </c>
      <c r="Q3988" t="s">
        <v>8317</v>
      </c>
      <c r="R398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7">
        <f t="shared" si="249"/>
        <v>1161.54</v>
      </c>
      <c r="Q3989" t="s">
        <v>8317</v>
      </c>
      <c r="R3989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7">
        <f t="shared" si="249"/>
        <v>800</v>
      </c>
      <c r="Q3990" t="s">
        <v>8317</v>
      </c>
      <c r="R3990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7">
        <f t="shared" si="249"/>
        <v>2300</v>
      </c>
      <c r="Q3992" t="s">
        <v>8317</v>
      </c>
      <c r="R3992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10000</v>
      </c>
      <c r="Q3993" t="s">
        <v>8317</v>
      </c>
      <c r="R3993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7">
        <f t="shared" si="249"/>
        <v>6011.11</v>
      </c>
      <c r="Q3994" t="s">
        <v>8317</v>
      </c>
      <c r="R3994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7">
        <f t="shared" si="249"/>
        <v>300</v>
      </c>
      <c r="Q3995" t="s">
        <v>8317</v>
      </c>
      <c r="R3995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7">
        <f t="shared" si="249"/>
        <v>500</v>
      </c>
      <c r="Q3996" t="s">
        <v>8317</v>
      </c>
      <c r="R3996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1750</v>
      </c>
      <c r="Q3997" t="s">
        <v>8317</v>
      </c>
      <c r="R3997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7">
        <f t="shared" si="249"/>
        <v>2923.53</v>
      </c>
      <c r="Q3998" t="s">
        <v>8317</v>
      </c>
      <c r="R3998" t="s">
        <v>8318</v>
      </c>
      <c r="S3998" s="12">
        <f t="shared" si="250"/>
        <v>41950.016944444447</v>
      </c>
      <c r="T3998" s="12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7">
        <f t="shared" si="249"/>
        <v>5958.33</v>
      </c>
      <c r="Q4000" t="s">
        <v>8317</v>
      </c>
      <c r="R4000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7">
        <f t="shared" si="249"/>
        <v>8257.14</v>
      </c>
      <c r="Q4001" t="s">
        <v>8317</v>
      </c>
      <c r="R4001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7">
        <f t="shared" si="249"/>
        <v>1000</v>
      </c>
      <c r="Q4002" t="s">
        <v>8317</v>
      </c>
      <c r="R4002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7">
        <f t="shared" si="249"/>
        <v>3235.71</v>
      </c>
      <c r="Q4003" t="s">
        <v>8317</v>
      </c>
      <c r="R4003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7">
        <f t="shared" si="249"/>
        <v>575</v>
      </c>
      <c r="Q4004" t="s">
        <v>8317</v>
      </c>
      <c r="R4004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7">
        <f t="shared" si="249"/>
        <v>10050</v>
      </c>
      <c r="Q4005" t="s">
        <v>8317</v>
      </c>
      <c r="R4005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7">
        <f t="shared" si="249"/>
        <v>100</v>
      </c>
      <c r="Q4006" t="s">
        <v>8317</v>
      </c>
      <c r="R4006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7">
        <f t="shared" si="249"/>
        <v>2000</v>
      </c>
      <c r="Q4007" t="s">
        <v>8317</v>
      </c>
      <c r="R4007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7">
        <f t="shared" si="249"/>
        <v>200</v>
      </c>
      <c r="Q4008" t="s">
        <v>8317</v>
      </c>
      <c r="R400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7">
        <f t="shared" si="249"/>
        <v>500</v>
      </c>
      <c r="Q4009" t="s">
        <v>8317</v>
      </c>
      <c r="R4009" t="s">
        <v>8318</v>
      </c>
      <c r="S4009" s="12">
        <f t="shared" si="250"/>
        <v>41848.522928240738</v>
      </c>
      <c r="T4009" s="12">
        <f t="shared" si="251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1500</v>
      </c>
      <c r="Q4010" t="s">
        <v>8317</v>
      </c>
      <c r="R4010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7">
        <f t="shared" si="249"/>
        <v>2500</v>
      </c>
      <c r="Q4011" t="s">
        <v>8317</v>
      </c>
      <c r="R4011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7">
        <f t="shared" si="249"/>
        <v>4584.21</v>
      </c>
      <c r="Q4012" t="s">
        <v>8317</v>
      </c>
      <c r="R4012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7">
        <f t="shared" si="249"/>
        <v>475</v>
      </c>
      <c r="Q4013" t="s">
        <v>8317</v>
      </c>
      <c r="R4013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7">
        <f t="shared" si="249"/>
        <v>1300</v>
      </c>
      <c r="Q4015" t="s">
        <v>8317</v>
      </c>
      <c r="R4015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7">
        <f t="shared" si="249"/>
        <v>100</v>
      </c>
      <c r="Q4017" t="s">
        <v>8317</v>
      </c>
      <c r="R4017" t="s">
        <v>8318</v>
      </c>
      <c r="S4017" s="12">
        <f t="shared" si="250"/>
        <v>42174.530821759261</v>
      </c>
      <c r="T4017" s="12">
        <f t="shared" si="251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7">
        <f t="shared" si="249"/>
        <v>1000</v>
      </c>
      <c r="Q4018" t="s">
        <v>8317</v>
      </c>
      <c r="R401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7">
        <f t="shared" si="249"/>
        <v>5250</v>
      </c>
      <c r="Q4019" t="s">
        <v>8317</v>
      </c>
      <c r="R4019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7">
        <f t="shared" si="249"/>
        <v>3250</v>
      </c>
      <c r="Q4020" t="s">
        <v>8317</v>
      </c>
      <c r="R4020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7">
        <f t="shared" si="249"/>
        <v>725</v>
      </c>
      <c r="Q4021" t="s">
        <v>8317</v>
      </c>
      <c r="R4021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7">
        <f t="shared" si="249"/>
        <v>3333.33</v>
      </c>
      <c r="Q4022" t="s">
        <v>8317</v>
      </c>
      <c r="R4022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7">
        <f t="shared" si="249"/>
        <v>6250</v>
      </c>
      <c r="Q4023" t="s">
        <v>8317</v>
      </c>
      <c r="R4023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7">
        <f t="shared" si="249"/>
        <v>6355.84</v>
      </c>
      <c r="Q4024" t="s">
        <v>8317</v>
      </c>
      <c r="R4024" t="s">
        <v>8318</v>
      </c>
      <c r="S4024" s="12">
        <f t="shared" si="250"/>
        <v>41990.334108796298</v>
      </c>
      <c r="T4024" s="12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42408.749571759261</v>
      </c>
      <c r="T4025" s="12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7">
        <f t="shared" si="249"/>
        <v>1000</v>
      </c>
      <c r="Q4026" t="s">
        <v>8317</v>
      </c>
      <c r="R4026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6250</v>
      </c>
      <c r="Q4027" t="s">
        <v>8317</v>
      </c>
      <c r="R4027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7">
        <f t="shared" si="249"/>
        <v>3071.43</v>
      </c>
      <c r="Q4029" t="s">
        <v>8317</v>
      </c>
      <c r="R4029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7">
        <f t="shared" si="249"/>
        <v>5100</v>
      </c>
      <c r="Q4030" t="s">
        <v>8317</v>
      </c>
      <c r="R4030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42321.77511574074</v>
      </c>
      <c r="T4031" s="12">
        <f t="shared" si="251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6666.67</v>
      </c>
      <c r="Q4032" t="s">
        <v>8317</v>
      </c>
      <c r="R4032" t="s">
        <v>8318</v>
      </c>
      <c r="S4032" s="12">
        <f t="shared" si="250"/>
        <v>42374.405081018514</v>
      </c>
      <c r="T4032" s="12">
        <f t="shared" si="251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 s="7">
        <f t="shared" si="249"/>
        <v>5900</v>
      </c>
      <c r="Q4034" t="s">
        <v>8317</v>
      </c>
      <c r="R4034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IF(D4035=0,0,ROUND(E4035/D4035*100,0))</f>
        <v>26</v>
      </c>
      <c r="P4035" s="7">
        <f t="shared" ref="P4035:P4098" si="253">IF(L4035=0,0,ROUND(E4035/L4035*100,2))</f>
        <v>6534.03</v>
      </c>
      <c r="Q4035" t="s">
        <v>8317</v>
      </c>
      <c r="R4035" t="s">
        <v>8318</v>
      </c>
      <c r="S4035" s="12">
        <f t="shared" ref="S4035:S4098" si="254">(J4035/86400)+25569+(-6/24)</f>
        <v>42614.018796296295</v>
      </c>
      <c r="T4035" s="12">
        <f t="shared" ref="T4035:T4098" si="255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7">
        <f t="shared" si="253"/>
        <v>10000</v>
      </c>
      <c r="Q4036" t="s">
        <v>8317</v>
      </c>
      <c r="R4036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7">
        <f t="shared" si="253"/>
        <v>14740</v>
      </c>
      <c r="Q4037" t="s">
        <v>8317</v>
      </c>
      <c r="R4037" t="s">
        <v>8318</v>
      </c>
      <c r="S4037" s="12">
        <f t="shared" si="254"/>
        <v>41903.632951388892</v>
      </c>
      <c r="T4037" s="12">
        <f t="shared" si="255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7">
        <f t="shared" si="253"/>
        <v>16605.88</v>
      </c>
      <c r="Q4038" t="s">
        <v>8317</v>
      </c>
      <c r="R4038" t="s">
        <v>8318</v>
      </c>
      <c r="S4038" s="12">
        <f t="shared" si="254"/>
        <v>41804.687083333338</v>
      </c>
      <c r="T4038" s="12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7">
        <f t="shared" si="253"/>
        <v>4000</v>
      </c>
      <c r="Q4039" t="s">
        <v>8317</v>
      </c>
      <c r="R4039" t="s">
        <v>8318</v>
      </c>
      <c r="S4039" s="12">
        <f t="shared" si="254"/>
        <v>42496.820775462962</v>
      </c>
      <c r="T4039" s="12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7">
        <f t="shared" si="253"/>
        <v>7525</v>
      </c>
      <c r="Q4040" t="s">
        <v>8317</v>
      </c>
      <c r="R4040" t="s">
        <v>8318</v>
      </c>
      <c r="S4040" s="12">
        <f t="shared" si="254"/>
        <v>41869.548726851848</v>
      </c>
      <c r="T4040" s="12">
        <f t="shared" si="255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6000</v>
      </c>
      <c r="Q4041" t="s">
        <v>8317</v>
      </c>
      <c r="R4041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7">
        <f t="shared" si="253"/>
        <v>125000</v>
      </c>
      <c r="Q4042" t="s">
        <v>8317</v>
      </c>
      <c r="R4042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7">
        <f t="shared" si="253"/>
        <v>1050</v>
      </c>
      <c r="Q4043" t="s">
        <v>8317</v>
      </c>
      <c r="R4043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7">
        <f t="shared" si="253"/>
        <v>700</v>
      </c>
      <c r="Q4044" t="s">
        <v>8317</v>
      </c>
      <c r="R4044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7">
        <f t="shared" si="253"/>
        <v>5625</v>
      </c>
      <c r="Q4046" t="s">
        <v>8317</v>
      </c>
      <c r="R4046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7">
        <f t="shared" si="253"/>
        <v>100</v>
      </c>
      <c r="Q4047" t="s">
        <v>8317</v>
      </c>
      <c r="R4047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7">
        <f t="shared" si="253"/>
        <v>3833.33</v>
      </c>
      <c r="Q4048" t="s">
        <v>8317</v>
      </c>
      <c r="R404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7">
        <f t="shared" si="253"/>
        <v>2750</v>
      </c>
      <c r="Q4049" t="s">
        <v>8317</v>
      </c>
      <c r="R4049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7">
        <f t="shared" si="253"/>
        <v>3297.8</v>
      </c>
      <c r="Q4050" t="s">
        <v>8317</v>
      </c>
      <c r="R4050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7">
        <f t="shared" si="253"/>
        <v>1600</v>
      </c>
      <c r="Q4051" t="s">
        <v>8317</v>
      </c>
      <c r="R4051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7">
        <f t="shared" si="253"/>
        <v>100</v>
      </c>
      <c r="Q4052" t="s">
        <v>8317</v>
      </c>
      <c r="R4052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41761.560150462959</v>
      </c>
      <c r="T4053" s="12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7">
        <f t="shared" si="253"/>
        <v>8661.5400000000009</v>
      </c>
      <c r="Q4054" t="s">
        <v>8317</v>
      </c>
      <c r="R4054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5500</v>
      </c>
      <c r="Q4055" t="s">
        <v>8317</v>
      </c>
      <c r="R4055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7">
        <f t="shared" si="253"/>
        <v>4195.24</v>
      </c>
      <c r="Q4057" t="s">
        <v>8317</v>
      </c>
      <c r="R4057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8833.33</v>
      </c>
      <c r="Q4058" t="s">
        <v>8317</v>
      </c>
      <c r="R4058" t="s">
        <v>8318</v>
      </c>
      <c r="S4058" s="12">
        <f t="shared" si="254"/>
        <v>42534.683321759258</v>
      </c>
      <c r="T4058" s="12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7">
        <f t="shared" si="253"/>
        <v>12916.67</v>
      </c>
      <c r="Q4059" t="s">
        <v>8317</v>
      </c>
      <c r="R4059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7">
        <f t="shared" si="253"/>
        <v>2375</v>
      </c>
      <c r="Q4060" t="s">
        <v>8317</v>
      </c>
      <c r="R4060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7">
        <f t="shared" si="253"/>
        <v>3571.43</v>
      </c>
      <c r="Q4061" t="s">
        <v>8317</v>
      </c>
      <c r="R4061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7">
        <f t="shared" si="253"/>
        <v>5700</v>
      </c>
      <c r="Q4062" t="s">
        <v>8317</v>
      </c>
      <c r="R4062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7">
        <f t="shared" si="253"/>
        <v>16333.33</v>
      </c>
      <c r="Q4064" t="s">
        <v>8317</v>
      </c>
      <c r="R4064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7">
        <f t="shared" si="253"/>
        <v>1500</v>
      </c>
      <c r="Q4065" t="s">
        <v>8317</v>
      </c>
      <c r="R4065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7">
        <f t="shared" si="253"/>
        <v>6416.67</v>
      </c>
      <c r="Q4066" t="s">
        <v>8317</v>
      </c>
      <c r="R4066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7">
        <f t="shared" si="253"/>
        <v>675</v>
      </c>
      <c r="Q4067" t="s">
        <v>8317</v>
      </c>
      <c r="R4067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7">
        <f t="shared" si="253"/>
        <v>2500</v>
      </c>
      <c r="Q4068" t="s">
        <v>8317</v>
      </c>
      <c r="R406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7">
        <f t="shared" si="253"/>
        <v>17911.759999999998</v>
      </c>
      <c r="Q4069" t="s">
        <v>8317</v>
      </c>
      <c r="R4069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3495</v>
      </c>
      <c r="Q4070" t="s">
        <v>8317</v>
      </c>
      <c r="R4070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7">
        <f t="shared" si="253"/>
        <v>3307.69</v>
      </c>
      <c r="Q4071" t="s">
        <v>8317</v>
      </c>
      <c r="R4071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7">
        <f t="shared" si="253"/>
        <v>2750</v>
      </c>
      <c r="Q4072" t="s">
        <v>8317</v>
      </c>
      <c r="R4072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7">
        <f t="shared" si="253"/>
        <v>200</v>
      </c>
      <c r="Q4074" t="s">
        <v>8317</v>
      </c>
      <c r="R4074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7">
        <f t="shared" si="253"/>
        <v>1850</v>
      </c>
      <c r="Q4075" t="s">
        <v>8317</v>
      </c>
      <c r="R4075" t="s">
        <v>8318</v>
      </c>
      <c r="S4075" s="12">
        <f t="shared" si="254"/>
        <v>42078.095208333332</v>
      </c>
      <c r="T4075" s="12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7">
        <f t="shared" si="253"/>
        <v>3500</v>
      </c>
      <c r="Q4076" t="s">
        <v>8317</v>
      </c>
      <c r="R4076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7">
        <f t="shared" si="253"/>
        <v>4430.7700000000004</v>
      </c>
      <c r="Q4077" t="s">
        <v>8317</v>
      </c>
      <c r="R4077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41905.545706018514</v>
      </c>
      <c r="T4078" s="12">
        <f t="shared" si="255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7">
        <f t="shared" si="253"/>
        <v>22250</v>
      </c>
      <c r="Q4079" t="s">
        <v>8317</v>
      </c>
      <c r="R4079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7">
        <f t="shared" si="253"/>
        <v>500</v>
      </c>
      <c r="Q4081" t="s">
        <v>8317</v>
      </c>
      <c r="R4081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42511.448101851856</v>
      </c>
      <c r="T4082" s="12">
        <f t="shared" si="255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7">
        <f t="shared" si="253"/>
        <v>2916.67</v>
      </c>
      <c r="Q4083" t="s">
        <v>8317</v>
      </c>
      <c r="R4083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150</v>
      </c>
      <c r="Q4084" t="s">
        <v>8317</v>
      </c>
      <c r="R4084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7">
        <f t="shared" si="253"/>
        <v>12650</v>
      </c>
      <c r="Q4085" t="s">
        <v>8317</v>
      </c>
      <c r="R4085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7">
        <f t="shared" si="253"/>
        <v>1000</v>
      </c>
      <c r="Q4086" t="s">
        <v>8317</v>
      </c>
      <c r="R4086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7">
        <f t="shared" si="253"/>
        <v>1000</v>
      </c>
      <c r="Q4087" t="s">
        <v>8317</v>
      </c>
      <c r="R4087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7">
        <f t="shared" si="253"/>
        <v>940</v>
      </c>
      <c r="Q4088" t="s">
        <v>8317</v>
      </c>
      <c r="R408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7">
        <f t="shared" si="253"/>
        <v>7200</v>
      </c>
      <c r="Q4090" t="s">
        <v>8317</v>
      </c>
      <c r="R4090" t="s">
        <v>8318</v>
      </c>
      <c r="S4090" s="12">
        <f t="shared" si="254"/>
        <v>41990.362546296295</v>
      </c>
      <c r="T4090" s="12">
        <f t="shared" si="255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7">
        <f t="shared" si="253"/>
        <v>3000</v>
      </c>
      <c r="Q4091" t="s">
        <v>8317</v>
      </c>
      <c r="R4091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7">
        <f t="shared" si="253"/>
        <v>1066.67</v>
      </c>
      <c r="Q4092" t="s">
        <v>8317</v>
      </c>
      <c r="R4092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7">
        <f t="shared" si="253"/>
        <v>2550</v>
      </c>
      <c r="Q4093" t="s">
        <v>8317</v>
      </c>
      <c r="R4093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7">
        <f t="shared" si="253"/>
        <v>2000</v>
      </c>
      <c r="Q4094" t="s">
        <v>8317</v>
      </c>
      <c r="R4094" t="s">
        <v>8318</v>
      </c>
      <c r="S4094" s="12">
        <f t="shared" si="254"/>
        <v>42038.944988425923</v>
      </c>
      <c r="T4094" s="12">
        <f t="shared" si="255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7">
        <f t="shared" si="253"/>
        <v>1500</v>
      </c>
      <c r="Q4095" t="s">
        <v>8317</v>
      </c>
      <c r="R4095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7">
        <f t="shared" si="253"/>
        <v>9125</v>
      </c>
      <c r="Q4096" t="s">
        <v>8317</v>
      </c>
      <c r="R4096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7">
        <f t="shared" si="253"/>
        <v>80000</v>
      </c>
      <c r="Q4097" t="s">
        <v>8317</v>
      </c>
      <c r="R4097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 s="7">
        <f t="shared" si="253"/>
        <v>8000</v>
      </c>
      <c r="Q4098" t="s">
        <v>8317</v>
      </c>
      <c r="R4098" t="s">
        <v>8318</v>
      </c>
      <c r="S4098" s="12">
        <f t="shared" si="254"/>
        <v>42750.280312499999</v>
      </c>
      <c r="T4098" s="12">
        <f t="shared" si="255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IF(D4099=0,0,ROUND(E4099/D4099*100,0))</f>
        <v>0</v>
      </c>
      <c r="P4099" s="7">
        <f t="shared" ref="P4099:P4115" si="257">IF(L4099=0,0,ROUND(E4099/L4099*100,2))</f>
        <v>0</v>
      </c>
      <c r="Q4099" t="s">
        <v>8317</v>
      </c>
      <c r="R4099" t="s">
        <v>8318</v>
      </c>
      <c r="S4099" s="12">
        <f t="shared" ref="S4099:S4115" si="258">(J4099/86400)+25569+(-6/24)</f>
        <v>42344.574502314819</v>
      </c>
      <c r="T4099" s="12">
        <f t="shared" ref="T4099:T4115" si="25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7">
        <f t="shared" si="257"/>
        <v>5000</v>
      </c>
      <c r="Q4101" t="s">
        <v>8317</v>
      </c>
      <c r="R4101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7">
        <f t="shared" si="257"/>
        <v>2283.33</v>
      </c>
      <c r="Q4104" t="s">
        <v>8317</v>
      </c>
      <c r="R4104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1666.67</v>
      </c>
      <c r="Q4105" t="s">
        <v>8317</v>
      </c>
      <c r="R4105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7">
        <f t="shared" si="257"/>
        <v>4578.57</v>
      </c>
      <c r="Q4106" t="s">
        <v>8317</v>
      </c>
      <c r="R4106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7">
        <f t="shared" si="257"/>
        <v>38333.33</v>
      </c>
      <c r="Q4107" t="s">
        <v>8317</v>
      </c>
      <c r="R4107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7">
        <f t="shared" si="257"/>
        <v>10696.97</v>
      </c>
      <c r="Q4108" t="s">
        <v>8317</v>
      </c>
      <c r="R410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7">
        <f t="shared" si="257"/>
        <v>1025</v>
      </c>
      <c r="Q4109" t="s">
        <v>8317</v>
      </c>
      <c r="R4109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7">
        <f t="shared" si="257"/>
        <v>5900</v>
      </c>
      <c r="Q4110" t="s">
        <v>8317</v>
      </c>
      <c r="R4110" t="s">
        <v>8318</v>
      </c>
      <c r="S4110" s="12">
        <f t="shared" si="258"/>
        <v>42766.781678240739</v>
      </c>
      <c r="T4110" s="12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7">
        <f t="shared" si="257"/>
        <v>1433.33</v>
      </c>
      <c r="Q4112" t="s">
        <v>8317</v>
      </c>
      <c r="R4112" t="s">
        <v>8318</v>
      </c>
      <c r="S4112" s="12">
        <f t="shared" si="258"/>
        <v>42512.376747685186</v>
      </c>
      <c r="T4112" s="12">
        <f t="shared" si="25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7">
        <f t="shared" si="257"/>
        <v>1566.67</v>
      </c>
      <c r="Q4113" t="s">
        <v>8317</v>
      </c>
      <c r="R4113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7">
        <f t="shared" si="257"/>
        <v>100</v>
      </c>
      <c r="Q4114" t="s">
        <v>8317</v>
      </c>
      <c r="R4114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7">
        <f t="shared" si="257"/>
        <v>100</v>
      </c>
      <c r="Q4115" t="s">
        <v>8317</v>
      </c>
      <c r="R4115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ellIs" dxfId="7" priority="9" operator="equal">
      <formula>"live"</formula>
    </cfRule>
    <cfRule type="cellIs" dxfId="6" priority="10" operator="equal">
      <formula>"live"</formula>
    </cfRule>
    <cfRule type="cellIs" dxfId="5" priority="11" operator="equal">
      <formula>"canceled"</formula>
    </cfRule>
    <cfRule type="cellIs" dxfId="4" priority="12" operator="equal">
      <formula>"failed"</formula>
    </cfRule>
    <cfRule type="cellIs" dxfId="3" priority="13" operator="equal">
      <formula>"successful"</formula>
    </cfRule>
  </conditionalFormatting>
  <conditionalFormatting sqref="O2:O5000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E333-B534-4C70-8A7E-7A7827F719F9}">
  <dimension ref="A1:G15"/>
  <sheetViews>
    <sheetView workbookViewId="0">
      <selection activeCell="E18" sqref="E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3" width="44" bestFit="1" customWidth="1"/>
    <col min="14" max="14" width="47.140625" bestFit="1" customWidth="1"/>
    <col min="15" max="15" width="54.140625" bestFit="1" customWidth="1"/>
    <col min="16" max="16" width="57.28515625" bestFit="1" customWidth="1"/>
    <col min="17" max="17" width="29.85546875" bestFit="1" customWidth="1"/>
    <col min="18" max="18" width="33" bestFit="1" customWidth="1"/>
    <col min="19" max="19" width="27.5703125" bestFit="1" customWidth="1"/>
    <col min="20" max="20" width="30.7109375" bestFit="1" customWidth="1"/>
    <col min="21" max="21" width="56.7109375" bestFit="1" customWidth="1"/>
    <col min="22" max="22" width="59.85546875" bestFit="1" customWidth="1"/>
    <col min="23" max="23" width="21.5703125" bestFit="1" customWidth="1"/>
    <col min="24" max="24" width="24.7109375" bestFit="1" customWidth="1"/>
    <col min="25" max="25" width="57.42578125" bestFit="1" customWidth="1"/>
    <col min="26" max="26" width="60.5703125" bestFit="1" customWidth="1"/>
    <col min="27" max="27" width="59.7109375" bestFit="1" customWidth="1"/>
    <col min="28" max="28" width="63" bestFit="1" customWidth="1"/>
    <col min="29" max="29" width="25.42578125" bestFit="1" customWidth="1"/>
    <col min="30" max="30" width="28.5703125" bestFit="1" customWidth="1"/>
    <col min="31" max="31" width="47.5703125" bestFit="1" customWidth="1"/>
    <col min="32" max="32" width="50.85546875" bestFit="1" customWidth="1"/>
    <col min="33" max="33" width="44.85546875" bestFit="1" customWidth="1"/>
    <col min="34" max="34" width="48" bestFit="1" customWidth="1"/>
    <col min="35" max="35" width="15.7109375" bestFit="1" customWidth="1"/>
    <col min="36" max="36" width="18.85546875" bestFit="1" customWidth="1"/>
    <col min="37" max="37" width="34.42578125" bestFit="1" customWidth="1"/>
    <col min="38" max="38" width="37.5703125" bestFit="1" customWidth="1"/>
    <col min="39" max="39" width="59.140625" bestFit="1" customWidth="1"/>
    <col min="40" max="40" width="62.28515625" bestFit="1" customWidth="1"/>
    <col min="41" max="41" width="32.42578125" bestFit="1" customWidth="1"/>
    <col min="42" max="42" width="35.5703125" bestFit="1" customWidth="1"/>
    <col min="43" max="43" width="57.42578125" bestFit="1" customWidth="1"/>
    <col min="44" max="44" width="60.5703125" bestFit="1" customWidth="1"/>
    <col min="45" max="45" width="35.140625" bestFit="1" customWidth="1"/>
    <col min="46" max="46" width="38.42578125" bestFit="1" customWidth="1"/>
    <col min="47" max="47" width="54.140625" bestFit="1" customWidth="1"/>
    <col min="48" max="48" width="57.28515625" bestFit="1" customWidth="1"/>
    <col min="49" max="49" width="53.5703125" bestFit="1" customWidth="1"/>
    <col min="50" max="50" width="56.7109375" bestFit="1" customWidth="1"/>
    <col min="51" max="51" width="22" bestFit="1" customWidth="1"/>
    <col min="52" max="52" width="25.140625" bestFit="1" customWidth="1"/>
    <col min="53" max="53" width="54.7109375" bestFit="1" customWidth="1"/>
    <col min="54" max="54" width="57.85546875" bestFit="1" customWidth="1"/>
    <col min="55" max="55" width="56.85546875" bestFit="1" customWidth="1"/>
    <col min="56" max="56" width="60" bestFit="1" customWidth="1"/>
    <col min="57" max="57" width="59.140625" bestFit="1" customWidth="1"/>
    <col min="58" max="58" width="62.28515625" bestFit="1" customWidth="1"/>
    <col min="59" max="59" width="39.28515625" bestFit="1" customWidth="1"/>
    <col min="60" max="60" width="42.5703125" bestFit="1" customWidth="1"/>
    <col min="61" max="61" width="57.42578125" bestFit="1" customWidth="1"/>
    <col min="62" max="62" width="60.5703125" bestFit="1" customWidth="1"/>
    <col min="63" max="63" width="40" bestFit="1" customWidth="1"/>
    <col min="64" max="64" width="43.140625" bestFit="1" customWidth="1"/>
    <col min="65" max="65" width="28.140625" bestFit="1" customWidth="1"/>
    <col min="66" max="66" width="31.28515625" bestFit="1" customWidth="1"/>
    <col min="67" max="67" width="40.42578125" bestFit="1" customWidth="1"/>
    <col min="68" max="68" width="43.5703125" bestFit="1" customWidth="1"/>
    <col min="69" max="69" width="25.5703125" bestFit="1" customWidth="1"/>
    <col min="70" max="70" width="28.7109375" bestFit="1" customWidth="1"/>
    <col min="71" max="71" width="37.5703125" bestFit="1" customWidth="1"/>
    <col min="72" max="72" width="40.7109375" bestFit="1" customWidth="1"/>
    <col min="73" max="73" width="21.140625" bestFit="1" customWidth="1"/>
    <col min="74" max="74" width="24.28515625" bestFit="1" customWidth="1"/>
    <col min="75" max="75" width="41.5703125" bestFit="1" customWidth="1"/>
    <col min="76" max="76" width="44.7109375" bestFit="1" customWidth="1"/>
    <col min="77" max="77" width="51" bestFit="1" customWidth="1"/>
    <col min="78" max="78" width="54.140625" bestFit="1" customWidth="1"/>
    <col min="79" max="79" width="43" bestFit="1" customWidth="1"/>
    <col min="80" max="80" width="46.28515625" bestFit="1" customWidth="1"/>
    <col min="81" max="81" width="44.5703125" bestFit="1" customWidth="1"/>
    <col min="82" max="82" width="47.7109375" bestFit="1" customWidth="1"/>
    <col min="83" max="83" width="54.42578125" bestFit="1" customWidth="1"/>
    <col min="84" max="84" width="57.5703125" bestFit="1" customWidth="1"/>
    <col min="85" max="85" width="37.140625" bestFit="1" customWidth="1"/>
    <col min="86" max="86" width="40.28515625" bestFit="1" customWidth="1"/>
    <col min="87" max="87" width="16.5703125" bestFit="1" customWidth="1"/>
    <col min="88" max="88" width="19.7109375" bestFit="1" customWidth="1"/>
    <col min="89" max="89" width="12" bestFit="1" customWidth="1"/>
    <col min="90" max="90" width="13.28515625" bestFit="1" customWidth="1"/>
    <col min="91" max="91" width="53" bestFit="1" customWidth="1"/>
    <col min="92" max="92" width="56.140625" bestFit="1" customWidth="1"/>
    <col min="93" max="93" width="48.140625" bestFit="1" customWidth="1"/>
    <col min="94" max="94" width="51.28515625" bestFit="1" customWidth="1"/>
    <col min="95" max="95" width="46.140625" bestFit="1" customWidth="1"/>
    <col min="96" max="96" width="49.28515625" bestFit="1" customWidth="1"/>
    <col min="97" max="97" width="56.7109375" bestFit="1" customWidth="1"/>
    <col min="98" max="98" width="59.85546875" bestFit="1" customWidth="1"/>
    <col min="99" max="99" width="57.7109375" bestFit="1" customWidth="1"/>
    <col min="100" max="100" width="60.85546875" bestFit="1" customWidth="1"/>
    <col min="101" max="101" width="26.5703125" bestFit="1" customWidth="1"/>
    <col min="102" max="102" width="29.85546875" bestFit="1" customWidth="1"/>
    <col min="103" max="103" width="42.85546875" bestFit="1" customWidth="1"/>
    <col min="104" max="104" width="46" bestFit="1" customWidth="1"/>
    <col min="105" max="105" width="43.7109375" bestFit="1" customWidth="1"/>
    <col min="106" max="106" width="47" bestFit="1" customWidth="1"/>
    <col min="107" max="107" width="39.5703125" bestFit="1" customWidth="1"/>
    <col min="108" max="108" width="42.85546875" bestFit="1" customWidth="1"/>
    <col min="109" max="109" width="39" bestFit="1" customWidth="1"/>
    <col min="110" max="110" width="42.28515625" bestFit="1" customWidth="1"/>
    <col min="111" max="111" width="55.140625" bestFit="1" customWidth="1"/>
    <col min="112" max="112" width="58.28515625" bestFit="1" customWidth="1"/>
    <col min="113" max="113" width="58.140625" bestFit="1" customWidth="1"/>
    <col min="114" max="114" width="61.28515625" bestFit="1" customWidth="1"/>
    <col min="115" max="115" width="43.5703125" bestFit="1" customWidth="1"/>
    <col min="116" max="116" width="46.7109375" bestFit="1" customWidth="1"/>
    <col min="117" max="117" width="54.5703125" bestFit="1" customWidth="1"/>
    <col min="118" max="118" width="57.7109375" bestFit="1" customWidth="1"/>
    <col min="119" max="119" width="54.42578125" bestFit="1" customWidth="1"/>
    <col min="120" max="120" width="57.5703125" bestFit="1" customWidth="1"/>
    <col min="121" max="121" width="21.85546875" bestFit="1" customWidth="1"/>
    <col min="122" max="122" width="25" bestFit="1" customWidth="1"/>
    <col min="123" max="123" width="58.5703125" bestFit="1" customWidth="1"/>
    <col min="124" max="124" width="61.7109375" bestFit="1" customWidth="1"/>
    <col min="125" max="125" width="52" bestFit="1" customWidth="1"/>
    <col min="126" max="126" width="55.28515625" bestFit="1" customWidth="1"/>
    <col min="127" max="127" width="26.140625" bestFit="1" customWidth="1"/>
    <col min="128" max="128" width="29.28515625" bestFit="1" customWidth="1"/>
    <col min="129" max="129" width="47.85546875" bestFit="1" customWidth="1"/>
    <col min="130" max="130" width="51.140625" bestFit="1" customWidth="1"/>
    <col min="131" max="131" width="77.28515625" bestFit="1" customWidth="1"/>
    <col min="132" max="132" width="80.42578125" bestFit="1" customWidth="1"/>
    <col min="133" max="133" width="48.140625" bestFit="1" customWidth="1"/>
    <col min="134" max="134" width="51.28515625" bestFit="1" customWidth="1"/>
    <col min="135" max="135" width="48.28515625" bestFit="1" customWidth="1"/>
    <col min="136" max="136" width="51.42578125" bestFit="1" customWidth="1"/>
    <col min="137" max="137" width="31.5703125" bestFit="1" customWidth="1"/>
    <col min="138" max="138" width="34.7109375" bestFit="1" customWidth="1"/>
    <col min="139" max="139" width="60" bestFit="1" customWidth="1"/>
    <col min="140" max="140" width="63.28515625" bestFit="1" customWidth="1"/>
    <col min="141" max="141" width="40.85546875" bestFit="1" customWidth="1"/>
    <col min="142" max="142" width="44" bestFit="1" customWidth="1"/>
    <col min="143" max="143" width="40.140625" bestFit="1" customWidth="1"/>
    <col min="144" max="144" width="43.28515625" bestFit="1" customWidth="1"/>
    <col min="145" max="145" width="26.85546875" bestFit="1" customWidth="1"/>
    <col min="146" max="146" width="30.140625" bestFit="1" customWidth="1"/>
    <col min="147" max="147" width="53.140625" bestFit="1" customWidth="1"/>
    <col min="148" max="148" width="56.28515625" bestFit="1" customWidth="1"/>
    <col min="149" max="149" width="33.5703125" bestFit="1" customWidth="1"/>
    <col min="150" max="150" width="36.7109375" bestFit="1" customWidth="1"/>
    <col min="151" max="151" width="52.5703125" bestFit="1" customWidth="1"/>
    <col min="152" max="152" width="55.7109375" bestFit="1" customWidth="1"/>
    <col min="153" max="153" width="40.28515625" bestFit="1" customWidth="1"/>
    <col min="154" max="154" width="43.42578125" bestFit="1" customWidth="1"/>
    <col min="155" max="155" width="40.28515625" bestFit="1" customWidth="1"/>
    <col min="156" max="156" width="43.42578125" bestFit="1" customWidth="1"/>
    <col min="157" max="157" width="42.5703125" bestFit="1" customWidth="1"/>
    <col min="158" max="158" width="45.7109375" bestFit="1" customWidth="1"/>
    <col min="159" max="159" width="55.42578125" bestFit="1" customWidth="1"/>
    <col min="160" max="160" width="58.7109375" bestFit="1" customWidth="1"/>
    <col min="161" max="161" width="45.85546875" bestFit="1" customWidth="1"/>
    <col min="162" max="162" width="49" bestFit="1" customWidth="1"/>
    <col min="163" max="163" width="88.42578125" bestFit="1" customWidth="1"/>
    <col min="164" max="164" width="91.5703125" bestFit="1" customWidth="1"/>
    <col min="165" max="165" width="43.5703125" bestFit="1" customWidth="1"/>
    <col min="166" max="166" width="46.85546875" bestFit="1" customWidth="1"/>
    <col min="167" max="167" width="55.5703125" bestFit="1" customWidth="1"/>
    <col min="168" max="168" width="58.85546875" bestFit="1" customWidth="1"/>
    <col min="169" max="169" width="36.42578125" bestFit="1" customWidth="1"/>
    <col min="170" max="170" width="39.5703125" bestFit="1" customWidth="1"/>
    <col min="171" max="171" width="54.42578125" bestFit="1" customWidth="1"/>
    <col min="172" max="172" width="57.5703125" bestFit="1" customWidth="1"/>
    <col min="173" max="173" width="44.140625" bestFit="1" customWidth="1"/>
    <col min="174" max="174" width="47.28515625" bestFit="1" customWidth="1"/>
    <col min="175" max="175" width="29" bestFit="1" customWidth="1"/>
    <col min="176" max="176" width="32.140625" bestFit="1" customWidth="1"/>
    <col min="177" max="177" width="18.42578125" bestFit="1" customWidth="1"/>
    <col min="178" max="178" width="21.7109375" bestFit="1" customWidth="1"/>
    <col min="179" max="179" width="35.7109375" bestFit="1" customWidth="1"/>
    <col min="180" max="180" width="38.85546875" bestFit="1" customWidth="1"/>
    <col min="181" max="181" width="34.42578125" bestFit="1" customWidth="1"/>
    <col min="182" max="182" width="37.5703125" bestFit="1" customWidth="1"/>
    <col min="183" max="183" width="61.28515625" bestFit="1" customWidth="1"/>
    <col min="184" max="184" width="64.42578125" bestFit="1" customWidth="1"/>
    <col min="185" max="185" width="53.7109375" bestFit="1" customWidth="1"/>
    <col min="186" max="186" width="56.85546875" bestFit="1" customWidth="1"/>
    <col min="187" max="187" width="57.7109375" bestFit="1" customWidth="1"/>
    <col min="188" max="188" width="60.85546875" bestFit="1" customWidth="1"/>
    <col min="189" max="189" width="52.28515625" bestFit="1" customWidth="1"/>
    <col min="190" max="190" width="55.42578125" bestFit="1" customWidth="1"/>
    <col min="191" max="191" width="54.85546875" bestFit="1" customWidth="1"/>
    <col min="192" max="192" width="58" bestFit="1" customWidth="1"/>
    <col min="193" max="193" width="47.42578125" bestFit="1" customWidth="1"/>
    <col min="194" max="194" width="50.7109375" bestFit="1" customWidth="1"/>
    <col min="195" max="195" width="55.5703125" bestFit="1" customWidth="1"/>
    <col min="196" max="196" width="58.85546875" bestFit="1" customWidth="1"/>
    <col min="197" max="197" width="16" bestFit="1" customWidth="1"/>
    <col min="198" max="198" width="19.140625" bestFit="1" customWidth="1"/>
    <col min="199" max="199" width="23.5703125" bestFit="1" customWidth="1"/>
    <col min="200" max="200" width="26.7109375" bestFit="1" customWidth="1"/>
    <col min="201" max="201" width="26.5703125" bestFit="1" customWidth="1"/>
    <col min="202" max="202" width="29.85546875" bestFit="1" customWidth="1"/>
    <col min="203" max="203" width="48.28515625" bestFit="1" customWidth="1"/>
    <col min="204" max="204" width="51.42578125" bestFit="1" customWidth="1"/>
    <col min="205" max="205" width="19.5703125" bestFit="1" customWidth="1"/>
    <col min="206" max="206" width="22.7109375" bestFit="1" customWidth="1"/>
    <col min="207" max="207" width="47.42578125" bestFit="1" customWidth="1"/>
    <col min="208" max="208" width="50.7109375" bestFit="1" customWidth="1"/>
    <col min="209" max="209" width="60" bestFit="1" customWidth="1"/>
    <col min="210" max="210" width="63.28515625" bestFit="1" customWidth="1"/>
    <col min="211" max="211" width="35.85546875" bestFit="1" customWidth="1"/>
    <col min="212" max="212" width="39" bestFit="1" customWidth="1"/>
    <col min="213" max="213" width="33.28515625" bestFit="1" customWidth="1"/>
    <col min="214" max="214" width="36.42578125" bestFit="1" customWidth="1"/>
    <col min="215" max="215" width="20.140625" bestFit="1" customWidth="1"/>
    <col min="216" max="216" width="23.28515625" bestFit="1" customWidth="1"/>
    <col min="217" max="217" width="52.28515625" bestFit="1" customWidth="1"/>
    <col min="218" max="218" width="55.42578125" bestFit="1" customWidth="1"/>
    <col min="219" max="219" width="38.5703125" bestFit="1" customWidth="1"/>
    <col min="220" max="220" width="41.7109375" bestFit="1" customWidth="1"/>
    <col min="221" max="221" width="32.7109375" bestFit="1" customWidth="1"/>
    <col min="222" max="222" width="35.85546875" bestFit="1" customWidth="1"/>
    <col min="223" max="223" width="53.85546875" bestFit="1" customWidth="1"/>
    <col min="224" max="224" width="57" bestFit="1" customWidth="1"/>
    <col min="225" max="225" width="27.85546875" bestFit="1" customWidth="1"/>
    <col min="226" max="226" width="31" bestFit="1" customWidth="1"/>
    <col min="227" max="227" width="48.42578125" bestFit="1" customWidth="1"/>
    <col min="228" max="228" width="51.5703125" bestFit="1" customWidth="1"/>
    <col min="229" max="229" width="17.140625" bestFit="1" customWidth="1"/>
    <col min="230" max="230" width="20.28515625" bestFit="1" customWidth="1"/>
    <col min="231" max="231" width="60.85546875" bestFit="1" customWidth="1"/>
    <col min="232" max="232" width="64" bestFit="1" customWidth="1"/>
    <col min="233" max="233" width="53.7109375" bestFit="1" customWidth="1"/>
    <col min="234" max="234" width="56.85546875" bestFit="1" customWidth="1"/>
    <col min="235" max="235" width="12" bestFit="1" customWidth="1"/>
    <col min="236" max="236" width="13.85546875" bestFit="1" customWidth="1"/>
    <col min="237" max="237" width="45.140625" bestFit="1" customWidth="1"/>
    <col min="238" max="238" width="48.28515625" bestFit="1" customWidth="1"/>
    <col min="239" max="239" width="10.5703125" bestFit="1" customWidth="1"/>
    <col min="240" max="240" width="13.7109375" bestFit="1" customWidth="1"/>
    <col min="241" max="241" width="30.85546875" bestFit="1" customWidth="1"/>
    <col min="242" max="242" width="34.140625" bestFit="1" customWidth="1"/>
    <col min="243" max="243" width="49.42578125" bestFit="1" customWidth="1"/>
    <col min="244" max="244" width="52.5703125" bestFit="1" customWidth="1"/>
    <col min="245" max="245" width="7.5703125" bestFit="1" customWidth="1"/>
    <col min="246" max="246" width="10.42578125" bestFit="1" customWidth="1"/>
    <col min="247" max="247" width="33" bestFit="1" customWidth="1"/>
    <col min="248" max="248" width="36.140625" bestFit="1" customWidth="1"/>
    <col min="249" max="249" width="10.28515625" bestFit="1" customWidth="1"/>
    <col min="250" max="250" width="12.42578125" bestFit="1" customWidth="1"/>
    <col min="251" max="251" width="50" bestFit="1" customWidth="1"/>
    <col min="252" max="252" width="53.140625" bestFit="1" customWidth="1"/>
    <col min="253" max="253" width="14" bestFit="1" customWidth="1"/>
    <col min="254" max="254" width="17.28515625" bestFit="1" customWidth="1"/>
    <col min="255" max="255" width="47.28515625" bestFit="1" customWidth="1"/>
    <col min="256" max="256" width="50.5703125" bestFit="1" customWidth="1"/>
    <col min="257" max="257" width="16.85546875" bestFit="1" customWidth="1"/>
    <col min="258" max="258" width="20" bestFit="1" customWidth="1"/>
    <col min="259" max="259" width="23" bestFit="1" customWidth="1"/>
    <col min="260" max="260" width="26.28515625" bestFit="1" customWidth="1"/>
    <col min="261" max="261" width="55.28515625" bestFit="1" customWidth="1"/>
    <col min="262" max="262" width="58.42578125" bestFit="1" customWidth="1"/>
    <col min="263" max="263" width="36.42578125" bestFit="1" customWidth="1"/>
    <col min="264" max="264" width="39.5703125" bestFit="1" customWidth="1"/>
    <col min="265" max="265" width="70.140625" bestFit="1" customWidth="1"/>
    <col min="266" max="266" width="73.28515625" bestFit="1" customWidth="1"/>
    <col min="267" max="267" width="50.5703125" bestFit="1" customWidth="1"/>
    <col min="268" max="268" width="53.7109375" bestFit="1" customWidth="1"/>
    <col min="269" max="269" width="60.5703125" bestFit="1" customWidth="1"/>
    <col min="270" max="270" width="63.7109375" bestFit="1" customWidth="1"/>
    <col min="271" max="271" width="26.140625" bestFit="1" customWidth="1"/>
    <col min="272" max="272" width="29.28515625" bestFit="1" customWidth="1"/>
    <col min="273" max="273" width="41.140625" bestFit="1" customWidth="1"/>
    <col min="274" max="274" width="44.28515625" bestFit="1" customWidth="1"/>
    <col min="275" max="275" width="30.42578125" bestFit="1" customWidth="1"/>
    <col min="276" max="276" width="33.5703125" bestFit="1" customWidth="1"/>
    <col min="277" max="277" width="44" bestFit="1" customWidth="1"/>
    <col min="278" max="278" width="47.140625" bestFit="1" customWidth="1"/>
    <col min="279" max="279" width="34.28515625" bestFit="1" customWidth="1"/>
    <col min="280" max="280" width="37.42578125" bestFit="1" customWidth="1"/>
    <col min="281" max="281" width="60.7109375" bestFit="1" customWidth="1"/>
    <col min="282" max="282" width="63.85546875" bestFit="1" customWidth="1"/>
    <col min="283" max="283" width="38.7109375" bestFit="1" customWidth="1"/>
    <col min="284" max="284" width="41.85546875" bestFit="1" customWidth="1"/>
    <col min="285" max="285" width="28.140625" bestFit="1" customWidth="1"/>
    <col min="286" max="286" width="31.28515625" bestFit="1" customWidth="1"/>
    <col min="287" max="287" width="43.140625" bestFit="1" customWidth="1"/>
    <col min="288" max="288" width="46.42578125" bestFit="1" customWidth="1"/>
    <col min="289" max="289" width="34.42578125" bestFit="1" customWidth="1"/>
    <col min="290" max="290" width="37.5703125" bestFit="1" customWidth="1"/>
    <col min="291" max="291" width="45.5703125" bestFit="1" customWidth="1"/>
    <col min="292" max="292" width="48.7109375" bestFit="1" customWidth="1"/>
    <col min="293" max="293" width="41" bestFit="1" customWidth="1"/>
    <col min="294" max="294" width="44.140625" bestFit="1" customWidth="1"/>
    <col min="295" max="295" width="19.7109375" bestFit="1" customWidth="1"/>
    <col min="296" max="296" width="22.85546875" bestFit="1" customWidth="1"/>
    <col min="297" max="297" width="25.42578125" bestFit="1" customWidth="1"/>
    <col min="298" max="298" width="28.5703125" bestFit="1" customWidth="1"/>
    <col min="299" max="299" width="18.5703125" bestFit="1" customWidth="1"/>
    <col min="300" max="300" width="21.85546875" bestFit="1" customWidth="1"/>
    <col min="301" max="301" width="46.28515625" bestFit="1" customWidth="1"/>
    <col min="302" max="302" width="49.42578125" bestFit="1" customWidth="1"/>
    <col min="303" max="303" width="19.28515625" bestFit="1" customWidth="1"/>
    <col min="304" max="304" width="22.42578125" bestFit="1" customWidth="1"/>
    <col min="305" max="305" width="43.140625" bestFit="1" customWidth="1"/>
    <col min="306" max="306" width="46.42578125" bestFit="1" customWidth="1"/>
    <col min="307" max="307" width="47.42578125" bestFit="1" customWidth="1"/>
    <col min="308" max="308" width="50.7109375" bestFit="1" customWidth="1"/>
    <col min="309" max="309" width="49.28515625" bestFit="1" customWidth="1"/>
    <col min="310" max="310" width="52.42578125" bestFit="1" customWidth="1"/>
    <col min="311" max="311" width="49.7109375" bestFit="1" customWidth="1"/>
    <col min="312" max="312" width="52.85546875" bestFit="1" customWidth="1"/>
    <col min="313" max="313" width="49.42578125" bestFit="1" customWidth="1"/>
    <col min="314" max="314" width="52.5703125" bestFit="1" customWidth="1"/>
    <col min="315" max="315" width="42" bestFit="1" customWidth="1"/>
    <col min="316" max="316" width="45.140625" bestFit="1" customWidth="1"/>
    <col min="317" max="317" width="40.85546875" bestFit="1" customWidth="1"/>
    <col min="318" max="318" width="44" bestFit="1" customWidth="1"/>
    <col min="319" max="319" width="12" bestFit="1" customWidth="1"/>
    <col min="320" max="320" width="14.140625" bestFit="1" customWidth="1"/>
    <col min="321" max="321" width="53.140625" bestFit="1" customWidth="1"/>
    <col min="322" max="322" width="56.28515625" bestFit="1" customWidth="1"/>
    <col min="323" max="323" width="24.7109375" bestFit="1" customWidth="1"/>
    <col min="324" max="324" width="27.85546875" bestFit="1" customWidth="1"/>
    <col min="325" max="325" width="24.85546875" bestFit="1" customWidth="1"/>
    <col min="326" max="326" width="28" bestFit="1" customWidth="1"/>
    <col min="327" max="327" width="19.7109375" bestFit="1" customWidth="1"/>
    <col min="328" max="328" width="22.85546875" bestFit="1" customWidth="1"/>
    <col min="329" max="329" width="27.140625" bestFit="1" customWidth="1"/>
    <col min="330" max="330" width="30.42578125" bestFit="1" customWidth="1"/>
    <col min="331" max="331" width="12.28515625" bestFit="1" customWidth="1"/>
    <col min="332" max="332" width="15.42578125" bestFit="1" customWidth="1"/>
    <col min="333" max="333" width="12" bestFit="1" customWidth="1"/>
    <col min="334" max="334" width="10.85546875" bestFit="1" customWidth="1"/>
    <col min="335" max="335" width="26.85546875" bestFit="1" customWidth="1"/>
    <col min="336" max="336" width="30.140625" bestFit="1" customWidth="1"/>
    <col min="337" max="337" width="26" bestFit="1" customWidth="1"/>
    <col min="338" max="338" width="29.140625" bestFit="1" customWidth="1"/>
    <col min="339" max="339" width="13.85546875" bestFit="1" customWidth="1"/>
    <col min="340" max="340" width="17" bestFit="1" customWidth="1"/>
    <col min="341" max="341" width="43" bestFit="1" customWidth="1"/>
    <col min="342" max="342" width="46.28515625" bestFit="1" customWidth="1"/>
    <col min="343" max="343" width="12.140625" bestFit="1" customWidth="1"/>
    <col min="344" max="344" width="15.28515625" bestFit="1" customWidth="1"/>
    <col min="345" max="345" width="48.140625" bestFit="1" customWidth="1"/>
    <col min="346" max="346" width="51.28515625" bestFit="1" customWidth="1"/>
    <col min="347" max="347" width="55" bestFit="1" customWidth="1"/>
    <col min="348" max="348" width="58.140625" bestFit="1" customWidth="1"/>
    <col min="349" max="349" width="22" bestFit="1" customWidth="1"/>
    <col min="350" max="350" width="25.140625" bestFit="1" customWidth="1"/>
    <col min="351" max="351" width="61" bestFit="1" customWidth="1"/>
    <col min="352" max="352" width="64.140625" bestFit="1" customWidth="1"/>
    <col min="353" max="353" width="40.140625" bestFit="1" customWidth="1"/>
    <col min="354" max="354" width="43.28515625" bestFit="1" customWidth="1"/>
    <col min="355" max="355" width="59.7109375" bestFit="1" customWidth="1"/>
    <col min="356" max="356" width="63" bestFit="1" customWidth="1"/>
    <col min="357" max="357" width="34.85546875" bestFit="1" customWidth="1"/>
    <col min="358" max="358" width="38.140625" bestFit="1" customWidth="1"/>
    <col min="359" max="359" width="41.140625" bestFit="1" customWidth="1"/>
    <col min="360" max="360" width="44.28515625" bestFit="1" customWidth="1"/>
    <col min="361" max="361" width="47.7109375" bestFit="1" customWidth="1"/>
    <col min="362" max="362" width="51" bestFit="1" customWidth="1"/>
    <col min="363" max="363" width="22.7109375" bestFit="1" customWidth="1"/>
    <col min="364" max="364" width="26" bestFit="1" customWidth="1"/>
    <col min="365" max="365" width="37.140625" bestFit="1" customWidth="1"/>
    <col min="366" max="366" width="40.28515625" bestFit="1" customWidth="1"/>
    <col min="367" max="367" width="60.7109375" bestFit="1" customWidth="1"/>
    <col min="368" max="368" width="63.85546875" bestFit="1" customWidth="1"/>
    <col min="369" max="369" width="16.85546875" bestFit="1" customWidth="1"/>
    <col min="370" max="370" width="20" bestFit="1" customWidth="1"/>
    <col min="371" max="371" width="40" bestFit="1" customWidth="1"/>
    <col min="372" max="372" width="43.140625" bestFit="1" customWidth="1"/>
    <col min="373" max="373" width="41" bestFit="1" customWidth="1"/>
    <col min="374" max="374" width="44.140625" bestFit="1" customWidth="1"/>
    <col min="375" max="375" width="38.28515625" bestFit="1" customWidth="1"/>
    <col min="376" max="376" width="41.42578125" bestFit="1" customWidth="1"/>
    <col min="377" max="377" width="14.5703125" bestFit="1" customWidth="1"/>
    <col min="378" max="378" width="17.85546875" bestFit="1" customWidth="1"/>
    <col min="379" max="379" width="56.85546875" bestFit="1" customWidth="1"/>
    <col min="380" max="380" width="60" bestFit="1" customWidth="1"/>
    <col min="381" max="381" width="54.140625" bestFit="1" customWidth="1"/>
    <col min="382" max="382" width="57.28515625" bestFit="1" customWidth="1"/>
    <col min="383" max="383" width="58.28515625" bestFit="1" customWidth="1"/>
    <col min="384" max="384" width="61.42578125" bestFit="1" customWidth="1"/>
    <col min="385" max="385" width="34.42578125" bestFit="1" customWidth="1"/>
    <col min="386" max="386" width="37.5703125" bestFit="1" customWidth="1"/>
    <col min="387" max="387" width="52.28515625" bestFit="1" customWidth="1"/>
    <col min="388" max="388" width="55.42578125" bestFit="1" customWidth="1"/>
    <col min="389" max="389" width="28" bestFit="1" customWidth="1"/>
    <col min="390" max="390" width="31.140625" bestFit="1" customWidth="1"/>
    <col min="391" max="391" width="31" bestFit="1" customWidth="1"/>
    <col min="392" max="392" width="34.28515625" bestFit="1" customWidth="1"/>
    <col min="393" max="393" width="32.140625" bestFit="1" customWidth="1"/>
    <col min="394" max="394" width="35.28515625" bestFit="1" customWidth="1"/>
    <col min="395" max="395" width="26" bestFit="1" customWidth="1"/>
    <col min="396" max="396" width="29.140625" bestFit="1" customWidth="1"/>
    <col min="397" max="397" width="45.28515625" bestFit="1" customWidth="1"/>
    <col min="398" max="398" width="48.42578125" bestFit="1" customWidth="1"/>
    <col min="399" max="399" width="42" bestFit="1" customWidth="1"/>
    <col min="400" max="400" width="45.140625" bestFit="1" customWidth="1"/>
    <col min="401" max="401" width="22.28515625" bestFit="1" customWidth="1"/>
    <col min="402" max="402" width="25.5703125" bestFit="1" customWidth="1"/>
    <col min="403" max="403" width="17.7109375" bestFit="1" customWidth="1"/>
    <col min="404" max="404" width="20.85546875" bestFit="1" customWidth="1"/>
    <col min="405" max="405" width="52.85546875" bestFit="1" customWidth="1"/>
    <col min="406" max="406" width="56" bestFit="1" customWidth="1"/>
    <col min="407" max="407" width="29.5703125" bestFit="1" customWidth="1"/>
    <col min="408" max="408" width="32.7109375" bestFit="1" customWidth="1"/>
    <col min="409" max="409" width="52.7109375" bestFit="1" customWidth="1"/>
    <col min="410" max="410" width="55.85546875" bestFit="1" customWidth="1"/>
    <col min="411" max="411" width="32.42578125" bestFit="1" customWidth="1"/>
    <col min="412" max="412" width="35.5703125" bestFit="1" customWidth="1"/>
    <col min="413" max="413" width="50.28515625" bestFit="1" customWidth="1"/>
    <col min="414" max="414" width="53.42578125" bestFit="1" customWidth="1"/>
    <col min="415" max="415" width="30.42578125" bestFit="1" customWidth="1"/>
    <col min="416" max="416" width="33.5703125" bestFit="1" customWidth="1"/>
    <col min="417" max="417" width="53.5703125" bestFit="1" customWidth="1"/>
    <col min="418" max="418" width="56.7109375" bestFit="1" customWidth="1"/>
    <col min="419" max="419" width="44.42578125" bestFit="1" customWidth="1"/>
    <col min="420" max="420" width="47.5703125" bestFit="1" customWidth="1"/>
    <col min="421" max="421" width="34" bestFit="1" customWidth="1"/>
    <col min="422" max="422" width="37.140625" bestFit="1" customWidth="1"/>
    <col min="423" max="423" width="46.7109375" bestFit="1" customWidth="1"/>
    <col min="424" max="424" width="49.85546875" bestFit="1" customWidth="1"/>
    <col min="425" max="425" width="37.7109375" bestFit="1" customWidth="1"/>
    <col min="426" max="426" width="40.85546875" bestFit="1" customWidth="1"/>
    <col min="427" max="427" width="42" bestFit="1" customWidth="1"/>
    <col min="428" max="428" width="45.140625" bestFit="1" customWidth="1"/>
    <col min="429" max="429" width="29" bestFit="1" customWidth="1"/>
    <col min="430" max="430" width="32.140625" bestFit="1" customWidth="1"/>
    <col min="431" max="431" width="26.42578125" bestFit="1" customWidth="1"/>
    <col min="432" max="432" width="29.7109375" bestFit="1" customWidth="1"/>
    <col min="433" max="433" width="30.42578125" bestFit="1" customWidth="1"/>
    <col min="434" max="434" width="33.5703125" bestFit="1" customWidth="1"/>
    <col min="435" max="435" width="45.85546875" bestFit="1" customWidth="1"/>
    <col min="436" max="436" width="49" bestFit="1" customWidth="1"/>
    <col min="437" max="437" width="56.7109375" bestFit="1" customWidth="1"/>
    <col min="438" max="438" width="59.85546875" bestFit="1" customWidth="1"/>
    <col min="439" max="439" width="56.85546875" bestFit="1" customWidth="1"/>
    <col min="440" max="440" width="60" bestFit="1" customWidth="1"/>
    <col min="441" max="441" width="28.42578125" bestFit="1" customWidth="1"/>
    <col min="442" max="442" width="31.5703125" bestFit="1" customWidth="1"/>
    <col min="443" max="443" width="32.5703125" bestFit="1" customWidth="1"/>
    <col min="444" max="444" width="35.7109375" bestFit="1" customWidth="1"/>
    <col min="445" max="445" width="54.42578125" bestFit="1" customWidth="1"/>
    <col min="446" max="446" width="57.5703125" bestFit="1" customWidth="1"/>
    <col min="447" max="447" width="52.85546875" bestFit="1" customWidth="1"/>
    <col min="448" max="448" width="56" bestFit="1" customWidth="1"/>
    <col min="449" max="449" width="54.28515625" bestFit="1" customWidth="1"/>
    <col min="450" max="450" width="57.42578125" bestFit="1" customWidth="1"/>
    <col min="451" max="451" width="17" bestFit="1" customWidth="1"/>
    <col min="452" max="452" width="20.140625" bestFit="1" customWidth="1"/>
    <col min="453" max="453" width="20" bestFit="1" customWidth="1"/>
    <col min="454" max="454" width="23.140625" bestFit="1" customWidth="1"/>
    <col min="455" max="455" width="14.7109375" bestFit="1" customWidth="1"/>
    <col min="456" max="456" width="18" bestFit="1" customWidth="1"/>
    <col min="457" max="457" width="36.28515625" bestFit="1" customWidth="1"/>
    <col min="458" max="458" width="39.42578125" bestFit="1" customWidth="1"/>
    <col min="459" max="459" width="41.5703125" bestFit="1" customWidth="1"/>
    <col min="460" max="460" width="44.7109375" bestFit="1" customWidth="1"/>
    <col min="461" max="461" width="28.85546875" bestFit="1" customWidth="1"/>
    <col min="462" max="462" width="32" bestFit="1" customWidth="1"/>
    <col min="463" max="463" width="40" bestFit="1" customWidth="1"/>
    <col min="464" max="464" width="43.140625" bestFit="1" customWidth="1"/>
    <col min="465" max="465" width="30" bestFit="1" customWidth="1"/>
    <col min="466" max="466" width="33.140625" bestFit="1" customWidth="1"/>
    <col min="467" max="467" width="19.140625" bestFit="1" customWidth="1"/>
    <col min="468" max="468" width="22.28515625" bestFit="1" customWidth="1"/>
    <col min="469" max="469" width="45.5703125" bestFit="1" customWidth="1"/>
    <col min="470" max="470" width="48.7109375" bestFit="1" customWidth="1"/>
    <col min="471" max="471" width="49.7109375" bestFit="1" customWidth="1"/>
    <col min="472" max="472" width="52.85546875" bestFit="1" customWidth="1"/>
    <col min="473" max="473" width="37.140625" bestFit="1" customWidth="1"/>
    <col min="474" max="474" width="40.28515625" bestFit="1" customWidth="1"/>
    <col min="475" max="475" width="28.28515625" bestFit="1" customWidth="1"/>
    <col min="476" max="476" width="31.42578125" bestFit="1" customWidth="1"/>
    <col min="477" max="477" width="49.7109375" bestFit="1" customWidth="1"/>
    <col min="478" max="478" width="52.85546875" bestFit="1" customWidth="1"/>
    <col min="479" max="479" width="18.5703125" bestFit="1" customWidth="1"/>
    <col min="480" max="480" width="21.85546875" bestFit="1" customWidth="1"/>
    <col min="481" max="481" width="19.42578125" bestFit="1" customWidth="1"/>
    <col min="482" max="482" width="22.5703125" bestFit="1" customWidth="1"/>
    <col min="483" max="483" width="28" bestFit="1" customWidth="1"/>
    <col min="484" max="484" width="31.140625" bestFit="1" customWidth="1"/>
    <col min="485" max="485" width="48.5703125" bestFit="1" customWidth="1"/>
    <col min="486" max="486" width="51.7109375" bestFit="1" customWidth="1"/>
    <col min="487" max="487" width="38.85546875" bestFit="1" customWidth="1"/>
    <col min="488" max="488" width="42.140625" bestFit="1" customWidth="1"/>
    <col min="489" max="489" width="24.85546875" bestFit="1" customWidth="1"/>
    <col min="490" max="490" width="28" bestFit="1" customWidth="1"/>
    <col min="491" max="491" width="21" bestFit="1" customWidth="1"/>
    <col min="492" max="492" width="24.140625" bestFit="1" customWidth="1"/>
    <col min="493" max="493" width="57" bestFit="1" customWidth="1"/>
    <col min="494" max="494" width="60.140625" bestFit="1" customWidth="1"/>
    <col min="495" max="495" width="50" bestFit="1" customWidth="1"/>
    <col min="496" max="496" width="53.140625" bestFit="1" customWidth="1"/>
    <col min="497" max="497" width="56.5703125" bestFit="1" customWidth="1"/>
    <col min="498" max="498" width="59.7109375" bestFit="1" customWidth="1"/>
    <col min="499" max="499" width="64.140625" bestFit="1" customWidth="1"/>
    <col min="500" max="500" width="67.42578125" bestFit="1" customWidth="1"/>
    <col min="501" max="501" width="57.5703125" bestFit="1" customWidth="1"/>
    <col min="502" max="502" width="60.7109375" bestFit="1" customWidth="1"/>
    <col min="503" max="503" width="28" bestFit="1" customWidth="1"/>
    <col min="504" max="504" width="31.140625" bestFit="1" customWidth="1"/>
    <col min="505" max="505" width="15.140625" bestFit="1" customWidth="1"/>
    <col min="506" max="506" width="18.28515625" bestFit="1" customWidth="1"/>
    <col min="507" max="507" width="34" bestFit="1" customWidth="1"/>
    <col min="508" max="508" width="37" bestFit="1" customWidth="1"/>
    <col min="509" max="509" width="57" bestFit="1" customWidth="1"/>
    <col min="510" max="510" width="60.140625" bestFit="1" customWidth="1"/>
    <col min="511" max="511" width="12" bestFit="1" customWidth="1"/>
    <col min="512" max="512" width="12.7109375" bestFit="1" customWidth="1"/>
    <col min="513" max="513" width="47.5703125" bestFit="1" customWidth="1"/>
    <col min="514" max="514" width="50.85546875" bestFit="1" customWidth="1"/>
    <col min="515" max="515" width="36.5703125" bestFit="1" customWidth="1"/>
    <col min="516" max="516" width="39.7109375" bestFit="1" customWidth="1"/>
    <col min="517" max="517" width="17.28515625" bestFit="1" customWidth="1"/>
    <col min="518" max="518" width="20.42578125" bestFit="1" customWidth="1"/>
    <col min="519" max="519" width="55.7109375" bestFit="1" customWidth="1"/>
    <col min="520" max="520" width="59" bestFit="1" customWidth="1"/>
    <col min="521" max="521" width="39.5703125" bestFit="1" customWidth="1"/>
    <col min="522" max="522" width="42.85546875" bestFit="1" customWidth="1"/>
    <col min="523" max="523" width="55.140625" bestFit="1" customWidth="1"/>
    <col min="524" max="524" width="58.28515625" bestFit="1" customWidth="1"/>
    <col min="525" max="525" width="22" bestFit="1" customWidth="1"/>
    <col min="526" max="526" width="25.140625" bestFit="1" customWidth="1"/>
    <col min="527" max="527" width="38.42578125" bestFit="1" customWidth="1"/>
    <col min="528" max="528" width="41.5703125" bestFit="1" customWidth="1"/>
    <col min="529" max="529" width="45.7109375" bestFit="1" customWidth="1"/>
    <col min="530" max="530" width="48.85546875" bestFit="1" customWidth="1"/>
    <col min="531" max="531" width="31.85546875" bestFit="1" customWidth="1"/>
    <col min="532" max="532" width="35" bestFit="1" customWidth="1"/>
    <col min="533" max="533" width="25.85546875" bestFit="1" customWidth="1"/>
    <col min="534" max="534" width="29" bestFit="1" customWidth="1"/>
    <col min="535" max="535" width="38.85546875" bestFit="1" customWidth="1"/>
    <col min="536" max="536" width="42.140625" bestFit="1" customWidth="1"/>
    <col min="537" max="537" width="31.140625" bestFit="1" customWidth="1"/>
    <col min="538" max="538" width="34.42578125" bestFit="1" customWidth="1"/>
    <col min="539" max="539" width="42.7109375" bestFit="1" customWidth="1"/>
    <col min="540" max="540" width="45.85546875" bestFit="1" customWidth="1"/>
    <col min="541" max="541" width="45.42578125" bestFit="1" customWidth="1"/>
    <col min="542" max="542" width="48.5703125" bestFit="1" customWidth="1"/>
    <col min="543" max="543" width="30" bestFit="1" customWidth="1"/>
    <col min="544" max="544" width="33.140625" bestFit="1" customWidth="1"/>
    <col min="545" max="545" width="44.5703125" bestFit="1" customWidth="1"/>
    <col min="546" max="546" width="47.7109375" bestFit="1" customWidth="1"/>
    <col min="547" max="547" width="64.28515625" bestFit="1" customWidth="1"/>
    <col min="548" max="548" width="67.5703125" bestFit="1" customWidth="1"/>
    <col min="549" max="549" width="43.5703125" bestFit="1" customWidth="1"/>
    <col min="550" max="550" width="46.85546875" bestFit="1" customWidth="1"/>
    <col min="551" max="551" width="15.7109375" bestFit="1" customWidth="1"/>
    <col min="552" max="552" width="18.85546875" bestFit="1" customWidth="1"/>
    <col min="553" max="553" width="52.42578125" bestFit="1" customWidth="1"/>
    <col min="554" max="554" width="55.5703125" bestFit="1" customWidth="1"/>
    <col min="555" max="555" width="52.5703125" bestFit="1" customWidth="1"/>
    <col min="556" max="556" width="55.7109375" bestFit="1" customWidth="1"/>
    <col min="557" max="557" width="23.7109375" bestFit="1" customWidth="1"/>
    <col min="558" max="558" width="26.85546875" bestFit="1" customWidth="1"/>
    <col min="559" max="559" width="51" bestFit="1" customWidth="1"/>
    <col min="560" max="560" width="54.140625" bestFit="1" customWidth="1"/>
    <col min="561" max="561" width="55.85546875" bestFit="1" customWidth="1"/>
    <col min="562" max="562" width="59.140625" bestFit="1" customWidth="1"/>
    <col min="563" max="563" width="45.140625" bestFit="1" customWidth="1"/>
    <col min="564" max="564" width="48.28515625" bestFit="1" customWidth="1"/>
    <col min="565" max="565" width="33.85546875" bestFit="1" customWidth="1"/>
    <col min="566" max="566" width="37" bestFit="1" customWidth="1"/>
    <col min="567" max="567" width="34.28515625" bestFit="1" customWidth="1"/>
    <col min="568" max="568" width="37.42578125" bestFit="1" customWidth="1"/>
    <col min="569" max="569" width="41.42578125" bestFit="1" customWidth="1"/>
    <col min="570" max="570" width="44.5703125" bestFit="1" customWidth="1"/>
    <col min="571" max="571" width="15.7109375" bestFit="1" customWidth="1"/>
    <col min="572" max="572" width="18.85546875" bestFit="1" customWidth="1"/>
    <col min="573" max="573" width="15" bestFit="1" customWidth="1"/>
    <col min="574" max="574" width="18.140625" bestFit="1" customWidth="1"/>
    <col min="575" max="575" width="50.7109375" bestFit="1" customWidth="1"/>
    <col min="576" max="576" width="53.85546875" bestFit="1" customWidth="1"/>
    <col min="577" max="577" width="36.7109375" bestFit="1" customWidth="1"/>
    <col min="578" max="578" width="39.85546875" bestFit="1" customWidth="1"/>
    <col min="579" max="579" width="49.140625" bestFit="1" customWidth="1"/>
    <col min="580" max="580" width="52.28515625" bestFit="1" customWidth="1"/>
    <col min="581" max="581" width="33.7109375" bestFit="1" customWidth="1"/>
    <col min="582" max="582" width="36.85546875" bestFit="1" customWidth="1"/>
    <col min="583" max="583" width="40" bestFit="1" customWidth="1"/>
    <col min="584" max="584" width="43.140625" bestFit="1" customWidth="1"/>
    <col min="585" max="585" width="51.42578125" bestFit="1" customWidth="1"/>
    <col min="586" max="586" width="54.7109375" bestFit="1" customWidth="1"/>
    <col min="587" max="587" width="39.140625" bestFit="1" customWidth="1"/>
    <col min="588" max="588" width="42.42578125" bestFit="1" customWidth="1"/>
    <col min="589" max="589" width="59.140625" bestFit="1" customWidth="1"/>
    <col min="590" max="590" width="62.28515625" bestFit="1" customWidth="1"/>
    <col min="591" max="591" width="17.7109375" bestFit="1" customWidth="1"/>
    <col min="592" max="592" width="20.85546875" bestFit="1" customWidth="1"/>
    <col min="593" max="593" width="38" bestFit="1" customWidth="1"/>
    <col min="594" max="594" width="41.140625" bestFit="1" customWidth="1"/>
    <col min="595" max="595" width="58.85546875" bestFit="1" customWidth="1"/>
    <col min="596" max="596" width="62" bestFit="1" customWidth="1"/>
    <col min="597" max="597" width="20.42578125" bestFit="1" customWidth="1"/>
    <col min="598" max="598" width="23.5703125" bestFit="1" customWidth="1"/>
    <col min="599" max="599" width="32.85546875" bestFit="1" customWidth="1"/>
    <col min="600" max="600" width="36" bestFit="1" customWidth="1"/>
    <col min="601" max="601" width="10.85546875" bestFit="1" customWidth="1"/>
    <col min="602" max="602" width="13.7109375" bestFit="1" customWidth="1"/>
    <col min="603" max="603" width="53.85546875" bestFit="1" customWidth="1"/>
    <col min="604" max="604" width="57" bestFit="1" customWidth="1"/>
    <col min="605" max="605" width="44.5703125" bestFit="1" customWidth="1"/>
    <col min="606" max="606" width="47.7109375" bestFit="1" customWidth="1"/>
    <col min="607" max="607" width="9.7109375" bestFit="1" customWidth="1"/>
    <col min="608" max="608" width="12.7109375" bestFit="1" customWidth="1"/>
    <col min="609" max="609" width="26.7109375" bestFit="1" customWidth="1"/>
    <col min="610" max="610" width="30" bestFit="1" customWidth="1"/>
    <col min="611" max="611" width="16" bestFit="1" customWidth="1"/>
    <col min="612" max="612" width="19.140625" bestFit="1" customWidth="1"/>
    <col min="613" max="613" width="48.42578125" bestFit="1" customWidth="1"/>
    <col min="614" max="614" width="51.5703125" bestFit="1" customWidth="1"/>
    <col min="615" max="615" width="58.28515625" bestFit="1" customWidth="1"/>
    <col min="616" max="616" width="61.42578125" bestFit="1" customWidth="1"/>
    <col min="617" max="617" width="42.7109375" bestFit="1" customWidth="1"/>
    <col min="618" max="618" width="45.85546875" bestFit="1" customWidth="1"/>
    <col min="619" max="619" width="22.28515625" bestFit="1" customWidth="1"/>
    <col min="620" max="620" width="25.5703125" bestFit="1" customWidth="1"/>
    <col min="621" max="621" width="55.28515625" bestFit="1" customWidth="1"/>
    <col min="622" max="622" width="58.42578125" bestFit="1" customWidth="1"/>
    <col min="623" max="623" width="45.140625" bestFit="1" customWidth="1"/>
    <col min="624" max="624" width="48.28515625" bestFit="1" customWidth="1"/>
    <col min="625" max="625" width="57.42578125" bestFit="1" customWidth="1"/>
    <col min="626" max="626" width="60.5703125" bestFit="1" customWidth="1"/>
    <col min="627" max="627" width="58.140625" bestFit="1" customWidth="1"/>
    <col min="628" max="628" width="61.28515625" bestFit="1" customWidth="1"/>
    <col min="629" max="629" width="22.140625" bestFit="1" customWidth="1"/>
    <col min="630" max="630" width="25.28515625" bestFit="1" customWidth="1"/>
    <col min="631" max="631" width="27.5703125" bestFit="1" customWidth="1"/>
    <col min="632" max="632" width="30.7109375" bestFit="1" customWidth="1"/>
    <col min="633" max="633" width="49.5703125" bestFit="1" customWidth="1"/>
    <col min="634" max="634" width="52.7109375" bestFit="1" customWidth="1"/>
    <col min="635" max="635" width="53.7109375" bestFit="1" customWidth="1"/>
    <col min="636" max="636" width="56.85546875" bestFit="1" customWidth="1"/>
    <col min="637" max="637" width="32.140625" bestFit="1" customWidth="1"/>
    <col min="638" max="638" width="35.28515625" bestFit="1" customWidth="1"/>
    <col min="639" max="639" width="17.7109375" bestFit="1" customWidth="1"/>
    <col min="640" max="640" width="20.85546875" bestFit="1" customWidth="1"/>
    <col min="641" max="641" width="15.85546875" bestFit="1" customWidth="1"/>
    <col min="642" max="642" width="19" bestFit="1" customWidth="1"/>
    <col min="643" max="643" width="36" bestFit="1" customWidth="1"/>
    <col min="644" max="644" width="39.140625" bestFit="1" customWidth="1"/>
    <col min="645" max="645" width="55.5703125" bestFit="1" customWidth="1"/>
    <col min="646" max="646" width="58.85546875" bestFit="1" customWidth="1"/>
    <col min="647" max="647" width="48.85546875" bestFit="1" customWidth="1"/>
    <col min="648" max="648" width="52" bestFit="1" customWidth="1"/>
    <col min="649" max="649" width="7.5703125" bestFit="1" customWidth="1"/>
    <col min="650" max="650" width="10.42578125" bestFit="1" customWidth="1"/>
    <col min="651" max="651" width="22.5703125" bestFit="1" customWidth="1"/>
    <col min="652" max="652" width="25.85546875" bestFit="1" customWidth="1"/>
    <col min="653" max="653" width="13.5703125" bestFit="1" customWidth="1"/>
    <col min="654" max="654" width="16.7109375" bestFit="1" customWidth="1"/>
    <col min="655" max="655" width="58" bestFit="1" customWidth="1"/>
    <col min="656" max="656" width="61.140625" bestFit="1" customWidth="1"/>
    <col min="657" max="657" width="33.5703125" bestFit="1" customWidth="1"/>
    <col min="658" max="658" width="36.7109375" bestFit="1" customWidth="1"/>
    <col min="659" max="659" width="60.7109375" bestFit="1" customWidth="1"/>
    <col min="660" max="660" width="63.85546875" bestFit="1" customWidth="1"/>
    <col min="661" max="661" width="51.5703125" bestFit="1" customWidth="1"/>
    <col min="662" max="662" width="54.85546875" bestFit="1" customWidth="1"/>
    <col min="663" max="663" width="50.5703125" bestFit="1" customWidth="1"/>
    <col min="664" max="664" width="53.7109375" bestFit="1" customWidth="1"/>
    <col min="665" max="665" width="53.85546875" bestFit="1" customWidth="1"/>
    <col min="666" max="666" width="57" bestFit="1" customWidth="1"/>
    <col min="667" max="667" width="41.28515625" bestFit="1" customWidth="1"/>
    <col min="668" max="668" width="44.42578125" bestFit="1" customWidth="1"/>
    <col min="669" max="669" width="52.7109375" bestFit="1" customWidth="1"/>
    <col min="670" max="670" width="55.85546875" bestFit="1" customWidth="1"/>
    <col min="671" max="671" width="41.42578125" bestFit="1" customWidth="1"/>
    <col min="672" max="672" width="44.5703125" bestFit="1" customWidth="1"/>
    <col min="673" max="673" width="58.140625" bestFit="1" customWidth="1"/>
    <col min="674" max="674" width="61.28515625" bestFit="1" customWidth="1"/>
    <col min="675" max="675" width="27.85546875" bestFit="1" customWidth="1"/>
    <col min="676" max="676" width="31" bestFit="1" customWidth="1"/>
    <col min="677" max="677" width="16.5703125" bestFit="1" customWidth="1"/>
    <col min="678" max="678" width="19.7109375" bestFit="1" customWidth="1"/>
    <col min="679" max="679" width="50.140625" bestFit="1" customWidth="1"/>
    <col min="680" max="680" width="53.28515625" bestFit="1" customWidth="1"/>
    <col min="681" max="681" width="40" bestFit="1" customWidth="1"/>
    <col min="682" max="682" width="43.140625" bestFit="1" customWidth="1"/>
    <col min="683" max="683" width="54.85546875" bestFit="1" customWidth="1"/>
    <col min="684" max="684" width="58" bestFit="1" customWidth="1"/>
    <col min="685" max="685" width="50" bestFit="1" customWidth="1"/>
    <col min="686" max="686" width="53.140625" bestFit="1" customWidth="1"/>
    <col min="687" max="687" width="47" bestFit="1" customWidth="1"/>
    <col min="688" max="688" width="50.140625" bestFit="1" customWidth="1"/>
    <col min="689" max="689" width="54.28515625" bestFit="1" customWidth="1"/>
    <col min="690" max="690" width="57.42578125" bestFit="1" customWidth="1"/>
    <col min="691" max="691" width="56.140625" bestFit="1" customWidth="1"/>
    <col min="692" max="692" width="59.42578125" bestFit="1" customWidth="1"/>
    <col min="693" max="693" width="31.28515625" bestFit="1" customWidth="1"/>
    <col min="694" max="694" width="34.5703125" bestFit="1" customWidth="1"/>
    <col min="695" max="695" width="20.7109375" bestFit="1" customWidth="1"/>
    <col min="696" max="696" width="23.85546875" bestFit="1" customWidth="1"/>
    <col min="697" max="697" width="24.7109375" bestFit="1" customWidth="1"/>
    <col min="698" max="698" width="27.85546875" bestFit="1" customWidth="1"/>
    <col min="699" max="699" width="30.7109375" bestFit="1" customWidth="1"/>
    <col min="700" max="700" width="34" bestFit="1" customWidth="1"/>
    <col min="701" max="701" width="22.42578125" bestFit="1" customWidth="1"/>
    <col min="702" max="702" width="25.7109375" bestFit="1" customWidth="1"/>
    <col min="703" max="703" width="41.85546875" bestFit="1" customWidth="1"/>
    <col min="704" max="704" width="45" bestFit="1" customWidth="1"/>
    <col min="705" max="705" width="19.5703125" bestFit="1" customWidth="1"/>
    <col min="706" max="706" width="22.7109375" bestFit="1" customWidth="1"/>
    <col min="707" max="707" width="21.42578125" bestFit="1" customWidth="1"/>
    <col min="708" max="708" width="24.5703125" bestFit="1" customWidth="1"/>
    <col min="709" max="709" width="41.140625" bestFit="1" customWidth="1"/>
    <col min="710" max="710" width="44.28515625" bestFit="1" customWidth="1"/>
    <col min="711" max="711" width="38.7109375" bestFit="1" customWidth="1"/>
    <col min="712" max="712" width="41.85546875" bestFit="1" customWidth="1"/>
    <col min="713" max="713" width="48.5703125" bestFit="1" customWidth="1"/>
    <col min="714" max="714" width="51.7109375" bestFit="1" customWidth="1"/>
    <col min="715" max="715" width="55.28515625" bestFit="1" customWidth="1"/>
    <col min="716" max="716" width="58.42578125" bestFit="1" customWidth="1"/>
    <col min="717" max="717" width="24.42578125" bestFit="1" customWidth="1"/>
    <col min="718" max="718" width="27.42578125" bestFit="1" customWidth="1"/>
    <col min="719" max="719" width="37.5703125" bestFit="1" customWidth="1"/>
    <col min="720" max="720" width="40.7109375" bestFit="1" customWidth="1"/>
    <col min="721" max="721" width="40.28515625" bestFit="1" customWidth="1"/>
    <col min="722" max="722" width="43.42578125" bestFit="1" customWidth="1"/>
    <col min="723" max="723" width="22.28515625" bestFit="1" customWidth="1"/>
    <col min="724" max="724" width="25.5703125" bestFit="1" customWidth="1"/>
    <col min="725" max="725" width="30.85546875" bestFit="1" customWidth="1"/>
    <col min="726" max="726" width="34.140625" bestFit="1" customWidth="1"/>
    <col min="727" max="727" width="45.42578125" bestFit="1" customWidth="1"/>
    <col min="728" max="728" width="48.5703125" bestFit="1" customWidth="1"/>
    <col min="729" max="729" width="35.28515625" bestFit="1" customWidth="1"/>
    <col min="730" max="730" width="38.5703125" bestFit="1" customWidth="1"/>
    <col min="731" max="731" width="57" bestFit="1" customWidth="1"/>
    <col min="732" max="732" width="60.140625" bestFit="1" customWidth="1"/>
    <col min="733" max="733" width="28.85546875" bestFit="1" customWidth="1"/>
    <col min="734" max="734" width="32" bestFit="1" customWidth="1"/>
    <col min="735" max="735" width="39.28515625" bestFit="1" customWidth="1"/>
    <col min="736" max="736" width="42.5703125" bestFit="1" customWidth="1"/>
    <col min="737" max="737" width="20.42578125" bestFit="1" customWidth="1"/>
    <col min="738" max="738" width="23.5703125" bestFit="1" customWidth="1"/>
    <col min="739" max="739" width="42.140625" bestFit="1" customWidth="1"/>
    <col min="740" max="740" width="45.28515625" bestFit="1" customWidth="1"/>
    <col min="741" max="741" width="12" bestFit="1" customWidth="1"/>
    <col min="742" max="742" width="12.5703125" bestFit="1" customWidth="1"/>
    <col min="743" max="743" width="19.140625" bestFit="1" customWidth="1"/>
    <col min="744" max="744" width="22.28515625" bestFit="1" customWidth="1"/>
    <col min="745" max="745" width="57.7109375" bestFit="1" customWidth="1"/>
    <col min="746" max="746" width="60.85546875" bestFit="1" customWidth="1"/>
    <col min="747" max="747" width="25.7109375" bestFit="1" customWidth="1"/>
    <col min="748" max="748" width="28.85546875" bestFit="1" customWidth="1"/>
    <col min="749" max="749" width="47.7109375" bestFit="1" customWidth="1"/>
    <col min="750" max="750" width="51" bestFit="1" customWidth="1"/>
    <col min="751" max="751" width="40.85546875" bestFit="1" customWidth="1"/>
    <col min="752" max="752" width="44" bestFit="1" customWidth="1"/>
    <col min="753" max="753" width="47" bestFit="1" customWidth="1"/>
    <col min="754" max="754" width="50" bestFit="1" customWidth="1"/>
    <col min="755" max="755" width="14.28515625" bestFit="1" customWidth="1"/>
    <col min="756" max="756" width="17.5703125" bestFit="1" customWidth="1"/>
    <col min="757" max="757" width="38.85546875" bestFit="1" customWidth="1"/>
    <col min="758" max="758" width="42.140625" bestFit="1" customWidth="1"/>
    <col min="759" max="759" width="37.140625" bestFit="1" customWidth="1"/>
    <col min="760" max="760" width="40.28515625" bestFit="1" customWidth="1"/>
    <col min="761" max="761" width="35.7109375" bestFit="1" customWidth="1"/>
    <col min="762" max="762" width="38.85546875" bestFit="1" customWidth="1"/>
    <col min="763" max="763" width="37" bestFit="1" customWidth="1"/>
    <col min="764" max="764" width="40.140625" bestFit="1" customWidth="1"/>
    <col min="765" max="765" width="21.5703125" bestFit="1" customWidth="1"/>
    <col min="766" max="766" width="24.7109375" bestFit="1" customWidth="1"/>
    <col min="767" max="767" width="35.7109375" bestFit="1" customWidth="1"/>
    <col min="768" max="768" width="38.85546875" bestFit="1" customWidth="1"/>
    <col min="769" max="769" width="27.5703125" bestFit="1" customWidth="1"/>
    <col min="770" max="770" width="30.7109375" bestFit="1" customWidth="1"/>
    <col min="771" max="771" width="33" bestFit="1" customWidth="1"/>
    <col min="772" max="772" width="36.140625" bestFit="1" customWidth="1"/>
    <col min="773" max="773" width="20.42578125" bestFit="1" customWidth="1"/>
    <col min="774" max="774" width="23.5703125" bestFit="1" customWidth="1"/>
    <col min="775" max="775" width="30.5703125" bestFit="1" customWidth="1"/>
    <col min="776" max="776" width="33.85546875" bestFit="1" customWidth="1"/>
    <col min="777" max="777" width="53.140625" bestFit="1" customWidth="1"/>
    <col min="778" max="778" width="56.28515625" bestFit="1" customWidth="1"/>
    <col min="779" max="779" width="26.140625" bestFit="1" customWidth="1"/>
    <col min="780" max="780" width="29.28515625" bestFit="1" customWidth="1"/>
    <col min="781" max="781" width="20.5703125" bestFit="1" customWidth="1"/>
    <col min="782" max="782" width="23.7109375" bestFit="1" customWidth="1"/>
    <col min="783" max="783" width="30.42578125" bestFit="1" customWidth="1"/>
    <col min="784" max="784" width="33.5703125" bestFit="1" customWidth="1"/>
    <col min="785" max="785" width="12.85546875" bestFit="1" customWidth="1"/>
    <col min="786" max="786" width="16" bestFit="1" customWidth="1"/>
    <col min="787" max="787" width="47.42578125" bestFit="1" customWidth="1"/>
    <col min="788" max="788" width="50.7109375" bestFit="1" customWidth="1"/>
    <col min="789" max="789" width="42.5703125" bestFit="1" customWidth="1"/>
    <col min="790" max="790" width="45.7109375" bestFit="1" customWidth="1"/>
    <col min="791" max="791" width="17.7109375" bestFit="1" customWidth="1"/>
    <col min="792" max="792" width="20.85546875" bestFit="1" customWidth="1"/>
    <col min="793" max="793" width="25.7109375" bestFit="1" customWidth="1"/>
    <col min="794" max="794" width="28.85546875" bestFit="1" customWidth="1"/>
    <col min="795" max="795" width="35.28515625" bestFit="1" customWidth="1"/>
    <col min="796" max="796" width="38.5703125" bestFit="1" customWidth="1"/>
    <col min="797" max="797" width="34.28515625" bestFit="1" customWidth="1"/>
    <col min="798" max="798" width="37.42578125" bestFit="1" customWidth="1"/>
    <col min="799" max="799" width="29.85546875" bestFit="1" customWidth="1"/>
    <col min="800" max="800" width="33" bestFit="1" customWidth="1"/>
    <col min="801" max="801" width="34.140625" bestFit="1" customWidth="1"/>
    <col min="802" max="802" width="37.28515625" bestFit="1" customWidth="1"/>
    <col min="803" max="803" width="31.5703125" bestFit="1" customWidth="1"/>
    <col min="804" max="804" width="34.7109375" bestFit="1" customWidth="1"/>
    <col min="805" max="805" width="21.7109375" bestFit="1" customWidth="1"/>
    <col min="806" max="806" width="24.85546875" bestFit="1" customWidth="1"/>
    <col min="807" max="807" width="7.5703125" bestFit="1" customWidth="1"/>
    <col min="808" max="808" width="10.42578125" bestFit="1" customWidth="1"/>
    <col min="809" max="809" width="38.7109375" bestFit="1" customWidth="1"/>
    <col min="810" max="810" width="41.85546875" bestFit="1" customWidth="1"/>
    <col min="811" max="811" width="40.5703125" bestFit="1" customWidth="1"/>
    <col min="812" max="812" width="43.7109375" bestFit="1" customWidth="1"/>
    <col min="813" max="813" width="20.5703125" bestFit="1" customWidth="1"/>
    <col min="814" max="814" width="23.7109375" bestFit="1" customWidth="1"/>
    <col min="815" max="815" width="14" bestFit="1" customWidth="1"/>
    <col min="816" max="816" width="17.28515625" bestFit="1" customWidth="1"/>
    <col min="817" max="817" width="16" bestFit="1" customWidth="1"/>
    <col min="818" max="818" width="19.140625" bestFit="1" customWidth="1"/>
    <col min="819" max="819" width="52" bestFit="1" customWidth="1"/>
    <col min="820" max="820" width="55.28515625" bestFit="1" customWidth="1"/>
    <col min="821" max="821" width="33.85546875" bestFit="1" customWidth="1"/>
    <col min="822" max="822" width="37" bestFit="1" customWidth="1"/>
    <col min="823" max="823" width="54.28515625" bestFit="1" customWidth="1"/>
    <col min="824" max="824" width="57.42578125" bestFit="1" customWidth="1"/>
    <col min="825" max="825" width="43.140625" bestFit="1" customWidth="1"/>
    <col min="826" max="826" width="46.42578125" bestFit="1" customWidth="1"/>
    <col min="827" max="827" width="39.140625" bestFit="1" customWidth="1"/>
    <col min="828" max="828" width="42.42578125" bestFit="1" customWidth="1"/>
    <col min="829" max="829" width="30" bestFit="1" customWidth="1"/>
    <col min="830" max="830" width="33.140625" bestFit="1" customWidth="1"/>
    <col min="831" max="831" width="49.5703125" bestFit="1" customWidth="1"/>
    <col min="832" max="832" width="52.7109375" bestFit="1" customWidth="1"/>
    <col min="833" max="833" width="41.7109375" bestFit="1" customWidth="1"/>
    <col min="834" max="834" width="44.85546875" bestFit="1" customWidth="1"/>
    <col min="835" max="835" width="51.7109375" bestFit="1" customWidth="1"/>
    <col min="836" max="836" width="55" bestFit="1" customWidth="1"/>
    <col min="837" max="837" width="52" bestFit="1" customWidth="1"/>
    <col min="838" max="838" width="55.28515625" bestFit="1" customWidth="1"/>
    <col min="839" max="839" width="19.7109375" bestFit="1" customWidth="1"/>
    <col min="840" max="840" width="22.85546875" bestFit="1" customWidth="1"/>
    <col min="841" max="841" width="13.85546875" bestFit="1" customWidth="1"/>
    <col min="842" max="842" width="17" bestFit="1" customWidth="1"/>
    <col min="843" max="843" width="53.28515625" bestFit="1" customWidth="1"/>
    <col min="844" max="844" width="56.42578125" bestFit="1" customWidth="1"/>
    <col min="845" max="845" width="46.42578125" bestFit="1" customWidth="1"/>
    <col min="846" max="846" width="49.5703125" bestFit="1" customWidth="1"/>
    <col min="847" max="847" width="34" bestFit="1" customWidth="1"/>
    <col min="848" max="848" width="37.140625" bestFit="1" customWidth="1"/>
    <col min="849" max="849" width="51.85546875" bestFit="1" customWidth="1"/>
    <col min="850" max="850" width="55.140625" bestFit="1" customWidth="1"/>
    <col min="851" max="851" width="54.85546875" bestFit="1" customWidth="1"/>
    <col min="852" max="852" width="58" bestFit="1" customWidth="1"/>
    <col min="853" max="853" width="11.7109375" bestFit="1" customWidth="1"/>
    <col min="854" max="854" width="14.85546875" bestFit="1" customWidth="1"/>
    <col min="855" max="855" width="52.28515625" bestFit="1" customWidth="1"/>
    <col min="856" max="856" width="55.42578125" bestFit="1" customWidth="1"/>
    <col min="857" max="857" width="55" bestFit="1" customWidth="1"/>
    <col min="858" max="858" width="58.140625" bestFit="1" customWidth="1"/>
    <col min="859" max="859" width="32.5703125" bestFit="1" customWidth="1"/>
    <col min="860" max="860" width="35.7109375" bestFit="1" customWidth="1"/>
    <col min="861" max="861" width="14" bestFit="1" customWidth="1"/>
    <col min="862" max="862" width="17.28515625" bestFit="1" customWidth="1"/>
    <col min="863" max="863" width="34" bestFit="1" customWidth="1"/>
    <col min="864" max="864" width="37.140625" bestFit="1" customWidth="1"/>
    <col min="865" max="865" width="24.5703125" bestFit="1" customWidth="1"/>
    <col min="866" max="866" width="27.7109375" bestFit="1" customWidth="1"/>
    <col min="867" max="867" width="24.140625" bestFit="1" customWidth="1"/>
    <col min="868" max="868" width="27.28515625" bestFit="1" customWidth="1"/>
    <col min="869" max="869" width="27" bestFit="1" customWidth="1"/>
    <col min="870" max="870" width="30.28515625" bestFit="1" customWidth="1"/>
    <col min="871" max="871" width="49.28515625" bestFit="1" customWidth="1"/>
    <col min="872" max="872" width="52.42578125" bestFit="1" customWidth="1"/>
    <col min="873" max="873" width="29.5703125" bestFit="1" customWidth="1"/>
    <col min="874" max="874" width="32.7109375" bestFit="1" customWidth="1"/>
    <col min="875" max="875" width="55.140625" bestFit="1" customWidth="1"/>
    <col min="876" max="876" width="58.28515625" bestFit="1" customWidth="1"/>
    <col min="877" max="877" width="17.7109375" bestFit="1" customWidth="1"/>
    <col min="878" max="878" width="20.85546875" bestFit="1" customWidth="1"/>
    <col min="879" max="879" width="21.7109375" bestFit="1" customWidth="1"/>
    <col min="880" max="880" width="24.85546875" bestFit="1" customWidth="1"/>
    <col min="881" max="881" width="56.85546875" bestFit="1" customWidth="1"/>
    <col min="882" max="882" width="60" bestFit="1" customWidth="1"/>
    <col min="883" max="883" width="23" bestFit="1" customWidth="1"/>
    <col min="884" max="884" width="26.28515625" bestFit="1" customWidth="1"/>
    <col min="885" max="885" width="36.28515625" bestFit="1" customWidth="1"/>
    <col min="886" max="886" width="39.42578125" bestFit="1" customWidth="1"/>
    <col min="887" max="887" width="10.7109375" bestFit="1" customWidth="1"/>
    <col min="888" max="888" width="13.85546875" bestFit="1" customWidth="1"/>
    <col min="889" max="889" width="39" bestFit="1" customWidth="1"/>
    <col min="890" max="890" width="42.28515625" bestFit="1" customWidth="1"/>
    <col min="891" max="891" width="46.42578125" bestFit="1" customWidth="1"/>
    <col min="892" max="892" width="49.5703125" bestFit="1" customWidth="1"/>
    <col min="893" max="893" width="46.42578125" bestFit="1" customWidth="1"/>
    <col min="894" max="894" width="49.5703125" bestFit="1" customWidth="1"/>
    <col min="895" max="895" width="51.7109375" bestFit="1" customWidth="1"/>
    <col min="896" max="896" width="55" bestFit="1" customWidth="1"/>
    <col min="897" max="897" width="44.42578125" bestFit="1" customWidth="1"/>
    <col min="898" max="898" width="47.5703125" bestFit="1" customWidth="1"/>
    <col min="899" max="899" width="61.85546875" bestFit="1" customWidth="1"/>
    <col min="900" max="900" width="65" bestFit="1" customWidth="1"/>
    <col min="901" max="901" width="18.140625" bestFit="1" customWidth="1"/>
    <col min="902" max="902" width="21.42578125" bestFit="1" customWidth="1"/>
    <col min="903" max="903" width="16.7109375" bestFit="1" customWidth="1"/>
    <col min="904" max="904" width="19.85546875" bestFit="1" customWidth="1"/>
    <col min="905" max="905" width="18.85546875" bestFit="1" customWidth="1"/>
    <col min="906" max="906" width="22.140625" bestFit="1" customWidth="1"/>
    <col min="907" max="907" width="37.140625" bestFit="1" customWidth="1"/>
    <col min="908" max="908" width="40.28515625" bestFit="1" customWidth="1"/>
    <col min="909" max="909" width="19.28515625" bestFit="1" customWidth="1"/>
    <col min="910" max="910" width="22.42578125" bestFit="1" customWidth="1"/>
    <col min="911" max="911" width="33.7109375" bestFit="1" customWidth="1"/>
    <col min="912" max="912" width="36.85546875" bestFit="1" customWidth="1"/>
    <col min="913" max="913" width="52.7109375" bestFit="1" customWidth="1"/>
    <col min="914" max="914" width="55.85546875" bestFit="1" customWidth="1"/>
    <col min="915" max="915" width="15.7109375" bestFit="1" customWidth="1"/>
    <col min="916" max="916" width="18.85546875" bestFit="1" customWidth="1"/>
    <col min="917" max="917" width="20.7109375" bestFit="1" customWidth="1"/>
    <col min="918" max="918" width="23.85546875" bestFit="1" customWidth="1"/>
    <col min="919" max="919" width="27.140625" bestFit="1" customWidth="1"/>
    <col min="920" max="920" width="30.42578125" bestFit="1" customWidth="1"/>
    <col min="921" max="921" width="43.5703125" bestFit="1" customWidth="1"/>
    <col min="922" max="922" width="46.85546875" bestFit="1" customWidth="1"/>
    <col min="923" max="923" width="27.7109375" bestFit="1" customWidth="1"/>
    <col min="924" max="924" width="30.85546875" bestFit="1" customWidth="1"/>
    <col min="925" max="925" width="24.7109375" bestFit="1" customWidth="1"/>
    <col min="926" max="926" width="27.85546875" bestFit="1" customWidth="1"/>
    <col min="927" max="927" width="39.140625" bestFit="1" customWidth="1"/>
    <col min="928" max="928" width="42.42578125" bestFit="1" customWidth="1"/>
    <col min="929" max="929" width="43.42578125" bestFit="1" customWidth="1"/>
    <col min="930" max="930" width="46.7109375" bestFit="1" customWidth="1"/>
    <col min="931" max="931" width="53.7109375" bestFit="1" customWidth="1"/>
    <col min="932" max="932" width="56.85546875" bestFit="1" customWidth="1"/>
    <col min="933" max="933" width="16.42578125" bestFit="1" customWidth="1"/>
    <col min="934" max="935" width="19.5703125" bestFit="1" customWidth="1"/>
    <col min="936" max="936" width="22.7109375" bestFit="1" customWidth="1"/>
    <col min="937" max="937" width="42.140625" bestFit="1" customWidth="1"/>
    <col min="938" max="938" width="45.28515625" bestFit="1" customWidth="1"/>
    <col min="939" max="939" width="41.5703125" bestFit="1" customWidth="1"/>
    <col min="940" max="940" width="44.7109375" bestFit="1" customWidth="1"/>
    <col min="941" max="941" width="18.85546875" bestFit="1" customWidth="1"/>
    <col min="942" max="942" width="22.140625" bestFit="1" customWidth="1"/>
    <col min="943" max="943" width="20.5703125" bestFit="1" customWidth="1"/>
    <col min="944" max="944" width="23.7109375" bestFit="1" customWidth="1"/>
    <col min="945" max="945" width="52.85546875" bestFit="1" customWidth="1"/>
    <col min="946" max="946" width="56" bestFit="1" customWidth="1"/>
    <col min="947" max="947" width="23.7109375" bestFit="1" customWidth="1"/>
    <col min="948" max="948" width="26.85546875" bestFit="1" customWidth="1"/>
    <col min="949" max="949" width="57.42578125" bestFit="1" customWidth="1"/>
    <col min="950" max="950" width="60.5703125" bestFit="1" customWidth="1"/>
    <col min="951" max="951" width="24.7109375" bestFit="1" customWidth="1"/>
    <col min="952" max="952" width="27.85546875" bestFit="1" customWidth="1"/>
    <col min="953" max="953" width="30.28515625" bestFit="1" customWidth="1"/>
    <col min="954" max="954" width="33.42578125" bestFit="1" customWidth="1"/>
    <col min="955" max="955" width="13.7109375" bestFit="1" customWidth="1"/>
    <col min="956" max="956" width="16.85546875" bestFit="1" customWidth="1"/>
    <col min="957" max="957" width="40.5703125" bestFit="1" customWidth="1"/>
    <col min="958" max="958" width="43.7109375" bestFit="1" customWidth="1"/>
    <col min="959" max="959" width="41.42578125" bestFit="1" customWidth="1"/>
    <col min="960" max="960" width="44.5703125" bestFit="1" customWidth="1"/>
    <col min="961" max="961" width="30.85546875" bestFit="1" customWidth="1"/>
    <col min="962" max="962" width="34.140625" bestFit="1" customWidth="1"/>
    <col min="963" max="963" width="52" bestFit="1" customWidth="1"/>
    <col min="964" max="964" width="55.28515625" bestFit="1" customWidth="1"/>
    <col min="965" max="965" width="27.7109375" bestFit="1" customWidth="1"/>
    <col min="966" max="966" width="30.85546875" bestFit="1" customWidth="1"/>
    <col min="967" max="967" width="28.140625" bestFit="1" customWidth="1"/>
    <col min="968" max="968" width="31.28515625" bestFit="1" customWidth="1"/>
    <col min="969" max="969" width="55.5703125" bestFit="1" customWidth="1"/>
    <col min="970" max="970" width="58.85546875" bestFit="1" customWidth="1"/>
    <col min="971" max="971" width="21.7109375" bestFit="1" customWidth="1"/>
    <col min="972" max="972" width="24.85546875" bestFit="1" customWidth="1"/>
    <col min="973" max="973" width="16.7109375" bestFit="1" customWidth="1"/>
    <col min="974" max="974" width="19.85546875" bestFit="1" customWidth="1"/>
    <col min="975" max="975" width="43.28515625" bestFit="1" customWidth="1"/>
    <col min="976" max="976" width="46.5703125" bestFit="1" customWidth="1"/>
    <col min="977" max="977" width="52.7109375" bestFit="1" customWidth="1"/>
    <col min="978" max="978" width="55.85546875" bestFit="1" customWidth="1"/>
    <col min="979" max="979" width="17" bestFit="1" customWidth="1"/>
    <col min="980" max="980" width="20.140625" bestFit="1" customWidth="1"/>
    <col min="981" max="981" width="58.28515625" bestFit="1" customWidth="1"/>
    <col min="982" max="982" width="61.42578125" bestFit="1" customWidth="1"/>
    <col min="983" max="983" width="21.28515625" bestFit="1" customWidth="1"/>
    <col min="984" max="984" width="24.42578125" bestFit="1" customWidth="1"/>
    <col min="985" max="985" width="29.7109375" bestFit="1" customWidth="1"/>
    <col min="986" max="986" width="32.85546875" bestFit="1" customWidth="1"/>
    <col min="987" max="987" width="68.5703125" bestFit="1" customWidth="1"/>
    <col min="988" max="988" width="71.85546875" bestFit="1" customWidth="1"/>
    <col min="989" max="989" width="26.28515625" bestFit="1" customWidth="1"/>
    <col min="990" max="990" width="29.42578125" bestFit="1" customWidth="1"/>
    <col min="991" max="991" width="38" bestFit="1" customWidth="1"/>
    <col min="992" max="992" width="41.140625" bestFit="1" customWidth="1"/>
    <col min="993" max="993" width="40.28515625" bestFit="1" customWidth="1"/>
    <col min="994" max="994" width="43.42578125" bestFit="1" customWidth="1"/>
    <col min="995" max="995" width="17.7109375" bestFit="1" customWidth="1"/>
    <col min="996" max="996" width="20.85546875" bestFit="1" customWidth="1"/>
    <col min="997" max="997" width="24.5703125" bestFit="1" customWidth="1"/>
    <col min="998" max="998" width="27.7109375" bestFit="1" customWidth="1"/>
    <col min="999" max="999" width="55.85546875" bestFit="1" customWidth="1"/>
    <col min="1000" max="1000" width="59.140625" bestFit="1" customWidth="1"/>
    <col min="1001" max="1001" width="46.5703125" bestFit="1" customWidth="1"/>
    <col min="1002" max="1002" width="49.7109375" bestFit="1" customWidth="1"/>
    <col min="1003" max="1003" width="56" bestFit="1" customWidth="1"/>
    <col min="1004" max="1004" width="59.28515625" bestFit="1" customWidth="1"/>
    <col min="1005" max="1005" width="14.140625" bestFit="1" customWidth="1"/>
    <col min="1006" max="1006" width="17.42578125" bestFit="1" customWidth="1"/>
    <col min="1007" max="1007" width="14.7109375" bestFit="1" customWidth="1"/>
    <col min="1008" max="1008" width="18" bestFit="1" customWidth="1"/>
    <col min="1009" max="1009" width="27" bestFit="1" customWidth="1"/>
    <col min="1010" max="1010" width="30.28515625" bestFit="1" customWidth="1"/>
    <col min="1011" max="1011" width="18.7109375" bestFit="1" customWidth="1"/>
    <col min="1012" max="1012" width="22" bestFit="1" customWidth="1"/>
    <col min="1013" max="1013" width="25.42578125" bestFit="1" customWidth="1"/>
    <col min="1014" max="1014" width="28.5703125" bestFit="1" customWidth="1"/>
    <col min="1015" max="1015" width="34.85546875" bestFit="1" customWidth="1"/>
    <col min="1016" max="1016" width="38.140625" bestFit="1" customWidth="1"/>
    <col min="1017" max="1017" width="47.85546875" bestFit="1" customWidth="1"/>
    <col min="1018" max="1018" width="51.140625" bestFit="1" customWidth="1"/>
    <col min="1019" max="1019" width="24.7109375" bestFit="1" customWidth="1"/>
    <col min="1020" max="1020" width="27.85546875" bestFit="1" customWidth="1"/>
    <col min="1021" max="1021" width="43.42578125" bestFit="1" customWidth="1"/>
    <col min="1022" max="1022" width="46.7109375" bestFit="1" customWidth="1"/>
    <col min="1023" max="1023" width="30.7109375" bestFit="1" customWidth="1"/>
    <col min="1024" max="1024" width="34" bestFit="1" customWidth="1"/>
    <col min="1025" max="1025" width="42.7109375" bestFit="1" customWidth="1"/>
    <col min="1026" max="1026" width="45.85546875" bestFit="1" customWidth="1"/>
    <col min="1027" max="1027" width="50.85546875" bestFit="1" customWidth="1"/>
    <col min="1028" max="1028" width="54" bestFit="1" customWidth="1"/>
    <col min="1029" max="1029" width="10.42578125" bestFit="1" customWidth="1"/>
    <col min="1030" max="1030" width="13.5703125" bestFit="1" customWidth="1"/>
    <col min="1031" max="1031" width="15.140625" bestFit="1" customWidth="1"/>
    <col min="1032" max="1032" width="18.28515625" bestFit="1" customWidth="1"/>
    <col min="1033" max="1033" width="50.42578125" bestFit="1" customWidth="1"/>
    <col min="1034" max="1034" width="53.5703125" bestFit="1" customWidth="1"/>
    <col min="1035" max="1035" width="60.5703125" bestFit="1" customWidth="1"/>
    <col min="1036" max="1036" width="63.7109375" bestFit="1" customWidth="1"/>
    <col min="1037" max="1037" width="24.42578125" bestFit="1" customWidth="1"/>
    <col min="1038" max="1038" width="27.5703125" bestFit="1" customWidth="1"/>
    <col min="1039" max="1039" width="55.85546875" bestFit="1" customWidth="1"/>
    <col min="1040" max="1040" width="59.140625" bestFit="1" customWidth="1"/>
    <col min="1041" max="1041" width="20.42578125" bestFit="1" customWidth="1"/>
    <col min="1042" max="1042" width="23.5703125" bestFit="1" customWidth="1"/>
    <col min="1043" max="1043" width="49.42578125" bestFit="1" customWidth="1"/>
    <col min="1044" max="1044" width="52.5703125" bestFit="1" customWidth="1"/>
    <col min="1045" max="1045" width="16.42578125" bestFit="1" customWidth="1"/>
    <col min="1046" max="1046" width="19.5703125" bestFit="1" customWidth="1"/>
    <col min="1047" max="1047" width="17.42578125" bestFit="1" customWidth="1"/>
    <col min="1048" max="1048" width="20.5703125" bestFit="1" customWidth="1"/>
    <col min="1049" max="1049" width="42.5703125" bestFit="1" customWidth="1"/>
    <col min="1050" max="1050" width="45.7109375" bestFit="1" customWidth="1"/>
    <col min="1051" max="1051" width="49.7109375" bestFit="1" customWidth="1"/>
    <col min="1052" max="1052" width="52.85546875" bestFit="1" customWidth="1"/>
    <col min="1053" max="1053" width="56" bestFit="1" customWidth="1"/>
    <col min="1054" max="1054" width="59.28515625" bestFit="1" customWidth="1"/>
    <col min="1055" max="1055" width="20.28515625" bestFit="1" customWidth="1"/>
    <col min="1056" max="1056" width="23.42578125" bestFit="1" customWidth="1"/>
    <col min="1057" max="1057" width="52.5703125" bestFit="1" customWidth="1"/>
    <col min="1058" max="1058" width="55.7109375" bestFit="1" customWidth="1"/>
    <col min="1059" max="1059" width="28.85546875" bestFit="1" customWidth="1"/>
    <col min="1060" max="1060" width="32" bestFit="1" customWidth="1"/>
    <col min="1061" max="1061" width="22.85546875" bestFit="1" customWidth="1"/>
    <col min="1062" max="1062" width="26.140625" bestFit="1" customWidth="1"/>
    <col min="1063" max="1063" width="58" bestFit="1" customWidth="1"/>
    <col min="1064" max="1064" width="61.140625" bestFit="1" customWidth="1"/>
    <col min="1065" max="1065" width="49" bestFit="1" customWidth="1"/>
    <col min="1066" max="1066" width="52.140625" bestFit="1" customWidth="1"/>
    <col min="1067" max="1067" width="36.140625" bestFit="1" customWidth="1"/>
    <col min="1068" max="1068" width="39.28515625" bestFit="1" customWidth="1"/>
    <col min="1069" max="1069" width="39" bestFit="1" customWidth="1"/>
    <col min="1070" max="1070" width="42.28515625" bestFit="1" customWidth="1"/>
    <col min="1071" max="1071" width="38.140625" bestFit="1" customWidth="1"/>
    <col min="1072" max="1072" width="41.28515625" bestFit="1" customWidth="1"/>
    <col min="1073" max="1073" width="50.42578125" bestFit="1" customWidth="1"/>
    <col min="1074" max="1074" width="53.5703125" bestFit="1" customWidth="1"/>
    <col min="1075" max="1075" width="53.7109375" bestFit="1" customWidth="1"/>
    <col min="1076" max="1076" width="56.85546875" bestFit="1" customWidth="1"/>
    <col min="1077" max="1077" width="37.28515625" bestFit="1" customWidth="1"/>
    <col min="1078" max="1078" width="40.42578125" bestFit="1" customWidth="1"/>
    <col min="1079" max="1079" width="12" bestFit="1" customWidth="1"/>
    <col min="1080" max="1080" width="10.28515625" bestFit="1" customWidth="1"/>
    <col min="1081" max="1081" width="15.85546875" bestFit="1" customWidth="1"/>
    <col min="1082" max="1082" width="19" bestFit="1" customWidth="1"/>
    <col min="1083" max="1083" width="37.28515625" bestFit="1" customWidth="1"/>
    <col min="1084" max="1084" width="40.42578125" bestFit="1" customWidth="1"/>
    <col min="1085" max="1085" width="48.7109375" bestFit="1" customWidth="1"/>
    <col min="1086" max="1086" width="51.85546875" bestFit="1" customWidth="1"/>
    <col min="1087" max="1087" width="30" bestFit="1" customWidth="1"/>
    <col min="1088" max="1088" width="33.140625" bestFit="1" customWidth="1"/>
    <col min="1089" max="1089" width="45.28515625" bestFit="1" customWidth="1"/>
    <col min="1090" max="1090" width="48.42578125" bestFit="1" customWidth="1"/>
    <col min="1091" max="1091" width="40.7109375" bestFit="1" customWidth="1"/>
    <col min="1092" max="1092" width="43.85546875" bestFit="1" customWidth="1"/>
    <col min="1093" max="1093" width="20.28515625" bestFit="1" customWidth="1"/>
    <col min="1094" max="1094" width="23.42578125" bestFit="1" customWidth="1"/>
    <col min="1095" max="1095" width="20" bestFit="1" customWidth="1"/>
    <col min="1096" max="1096" width="23.140625" bestFit="1" customWidth="1"/>
    <col min="1097" max="1097" width="34.42578125" bestFit="1" customWidth="1"/>
    <col min="1098" max="1098" width="37.5703125" bestFit="1" customWidth="1"/>
    <col min="1099" max="1099" width="20.85546875" bestFit="1" customWidth="1"/>
    <col min="1100" max="1100" width="24" bestFit="1" customWidth="1"/>
    <col min="1101" max="1101" width="60.85546875" bestFit="1" customWidth="1"/>
    <col min="1102" max="1102" width="64" bestFit="1" customWidth="1"/>
    <col min="1103" max="1103" width="55.5703125" bestFit="1" customWidth="1"/>
    <col min="1104" max="1104" width="58.85546875" bestFit="1" customWidth="1"/>
    <col min="1105" max="1105" width="25.7109375" bestFit="1" customWidth="1"/>
    <col min="1106" max="1106" width="28.85546875" bestFit="1" customWidth="1"/>
    <col min="1107" max="1107" width="12" bestFit="1" customWidth="1"/>
    <col min="1108" max="1108" width="11.28515625" bestFit="1" customWidth="1"/>
    <col min="1109" max="1109" width="55.42578125" bestFit="1" customWidth="1"/>
    <col min="1110" max="1110" width="58.7109375" bestFit="1" customWidth="1"/>
    <col min="1111" max="1111" width="59.140625" bestFit="1" customWidth="1"/>
    <col min="1112" max="1112" width="62.28515625" bestFit="1" customWidth="1"/>
    <col min="1113" max="1113" width="32.42578125" bestFit="1" customWidth="1"/>
    <col min="1114" max="1114" width="35.5703125" bestFit="1" customWidth="1"/>
    <col min="1115" max="1115" width="33.5703125" bestFit="1" customWidth="1"/>
    <col min="1116" max="1116" width="36.7109375" bestFit="1" customWidth="1"/>
    <col min="1117" max="1117" width="43" bestFit="1" customWidth="1"/>
    <col min="1118" max="1118" width="46.28515625" bestFit="1" customWidth="1"/>
    <col min="1119" max="1119" width="13.42578125" bestFit="1" customWidth="1"/>
    <col min="1120" max="1120" width="16.5703125" bestFit="1" customWidth="1"/>
    <col min="1121" max="1121" width="29" bestFit="1" customWidth="1"/>
    <col min="1122" max="1122" width="32.140625" bestFit="1" customWidth="1"/>
    <col min="1123" max="1123" width="46" bestFit="1" customWidth="1"/>
    <col min="1124" max="1124" width="49.140625" bestFit="1" customWidth="1"/>
    <col min="1125" max="1125" width="36.7109375" bestFit="1" customWidth="1"/>
    <col min="1126" max="1126" width="39.85546875" bestFit="1" customWidth="1"/>
    <col min="1127" max="1127" width="19.7109375" bestFit="1" customWidth="1"/>
    <col min="1128" max="1128" width="22.85546875" bestFit="1" customWidth="1"/>
    <col min="1129" max="1129" width="24.5703125" bestFit="1" customWidth="1"/>
    <col min="1130" max="1130" width="27.7109375" bestFit="1" customWidth="1"/>
    <col min="1131" max="1131" width="61.28515625" bestFit="1" customWidth="1"/>
    <col min="1132" max="1132" width="64.42578125" bestFit="1" customWidth="1"/>
    <col min="1133" max="1133" width="58.140625" bestFit="1" customWidth="1"/>
    <col min="1134" max="1134" width="61.28515625" bestFit="1" customWidth="1"/>
    <col min="1135" max="1135" width="30.42578125" bestFit="1" customWidth="1"/>
    <col min="1136" max="1136" width="33.5703125" bestFit="1" customWidth="1"/>
    <col min="1137" max="1137" width="35.28515625" bestFit="1" customWidth="1"/>
    <col min="1138" max="1138" width="38.5703125" bestFit="1" customWidth="1"/>
    <col min="1139" max="1139" width="22.42578125" bestFit="1" customWidth="1"/>
    <col min="1140" max="1140" width="25.7109375" bestFit="1" customWidth="1"/>
    <col min="1141" max="1141" width="22" bestFit="1" customWidth="1"/>
    <col min="1142" max="1142" width="25.140625" bestFit="1" customWidth="1"/>
    <col min="1143" max="1143" width="62" bestFit="1" customWidth="1"/>
    <col min="1144" max="1144" width="65.140625" bestFit="1" customWidth="1"/>
    <col min="1145" max="1145" width="11.7109375" bestFit="1" customWidth="1"/>
    <col min="1146" max="1146" width="14.85546875" bestFit="1" customWidth="1"/>
    <col min="1147" max="1147" width="36.42578125" bestFit="1" customWidth="1"/>
    <col min="1148" max="1148" width="39.5703125" bestFit="1" customWidth="1"/>
    <col min="1149" max="1149" width="28.85546875" bestFit="1" customWidth="1"/>
    <col min="1150" max="1150" width="32" bestFit="1" customWidth="1"/>
    <col min="1151" max="1151" width="47.5703125" bestFit="1" customWidth="1"/>
    <col min="1152" max="1152" width="50.85546875" bestFit="1" customWidth="1"/>
    <col min="1153" max="1153" width="21.5703125" bestFit="1" customWidth="1"/>
    <col min="1154" max="1154" width="24.7109375" bestFit="1" customWidth="1"/>
    <col min="1155" max="1155" width="42" bestFit="1" customWidth="1"/>
    <col min="1156" max="1156" width="45.140625" bestFit="1" customWidth="1"/>
    <col min="1157" max="1157" width="59.85546875" bestFit="1" customWidth="1"/>
    <col min="1158" max="1158" width="63.140625" bestFit="1" customWidth="1"/>
    <col min="1159" max="1159" width="23.42578125" bestFit="1" customWidth="1"/>
    <col min="1160" max="1160" width="26.5703125" bestFit="1" customWidth="1"/>
    <col min="1161" max="1161" width="45.140625" bestFit="1" customWidth="1"/>
    <col min="1162" max="1162" width="48.28515625" bestFit="1" customWidth="1"/>
    <col min="1163" max="1163" width="17.28515625" bestFit="1" customWidth="1"/>
    <col min="1164" max="1164" width="20.42578125" bestFit="1" customWidth="1"/>
    <col min="1165" max="1165" width="46.42578125" bestFit="1" customWidth="1"/>
    <col min="1166" max="1166" width="49.5703125" bestFit="1" customWidth="1"/>
    <col min="1167" max="1167" width="25.85546875" bestFit="1" customWidth="1"/>
    <col min="1168" max="1168" width="29" bestFit="1" customWidth="1"/>
    <col min="1169" max="1169" width="53.28515625" bestFit="1" customWidth="1"/>
    <col min="1170" max="1170" width="56.42578125" bestFit="1" customWidth="1"/>
    <col min="1171" max="1171" width="17.28515625" bestFit="1" customWidth="1"/>
    <col min="1172" max="1172" width="20.42578125" bestFit="1" customWidth="1"/>
    <col min="1173" max="1173" width="52.28515625" bestFit="1" customWidth="1"/>
    <col min="1174" max="1174" width="55.42578125" bestFit="1" customWidth="1"/>
    <col min="1175" max="1175" width="29" bestFit="1" customWidth="1"/>
    <col min="1176" max="1176" width="32.140625" bestFit="1" customWidth="1"/>
    <col min="1177" max="1177" width="52.28515625" bestFit="1" customWidth="1"/>
    <col min="1178" max="1178" width="55.42578125" bestFit="1" customWidth="1"/>
    <col min="1179" max="1179" width="40.5703125" bestFit="1" customWidth="1"/>
    <col min="1180" max="1180" width="43.7109375" bestFit="1" customWidth="1"/>
    <col min="1181" max="1181" width="60.85546875" bestFit="1" customWidth="1"/>
    <col min="1182" max="1182" width="63.85546875" bestFit="1" customWidth="1"/>
    <col min="1183" max="1183" width="31.5703125" bestFit="1" customWidth="1"/>
    <col min="1184" max="1184" width="34.7109375" bestFit="1" customWidth="1"/>
    <col min="1185" max="1185" width="62.140625" bestFit="1" customWidth="1"/>
    <col min="1186" max="1186" width="65.28515625" bestFit="1" customWidth="1"/>
    <col min="1187" max="1187" width="52.7109375" bestFit="1" customWidth="1"/>
    <col min="1188" max="1188" width="55.85546875" bestFit="1" customWidth="1"/>
    <col min="1189" max="1189" width="45" bestFit="1" customWidth="1"/>
    <col min="1190" max="1190" width="48.140625" bestFit="1" customWidth="1"/>
    <col min="1191" max="1191" width="56.85546875" bestFit="1" customWidth="1"/>
    <col min="1192" max="1192" width="60" bestFit="1" customWidth="1"/>
    <col min="1193" max="1193" width="32.28515625" bestFit="1" customWidth="1"/>
    <col min="1194" max="1194" width="35.42578125" bestFit="1" customWidth="1"/>
    <col min="1195" max="1195" width="52.5703125" bestFit="1" customWidth="1"/>
    <col min="1196" max="1196" width="55.7109375" bestFit="1" customWidth="1"/>
    <col min="1197" max="1197" width="19.28515625" bestFit="1" customWidth="1"/>
    <col min="1198" max="1198" width="22.42578125" bestFit="1" customWidth="1"/>
    <col min="1199" max="1199" width="26.140625" bestFit="1" customWidth="1"/>
    <col min="1200" max="1200" width="29.28515625" bestFit="1" customWidth="1"/>
    <col min="1201" max="1201" width="30.28515625" bestFit="1" customWidth="1"/>
    <col min="1202" max="1202" width="33.42578125" bestFit="1" customWidth="1"/>
    <col min="1203" max="1203" width="51.28515625" bestFit="1" customWidth="1"/>
    <col min="1204" max="1204" width="54.5703125" bestFit="1" customWidth="1"/>
    <col min="1205" max="1205" width="34.85546875" bestFit="1" customWidth="1"/>
    <col min="1206" max="1206" width="38.140625" bestFit="1" customWidth="1"/>
    <col min="1207" max="1207" width="54.140625" bestFit="1" customWidth="1"/>
    <col min="1208" max="1208" width="57.28515625" bestFit="1" customWidth="1"/>
    <col min="1209" max="1209" width="50" bestFit="1" customWidth="1"/>
    <col min="1210" max="1210" width="53.140625" bestFit="1" customWidth="1"/>
    <col min="1211" max="1211" width="39.85546875" bestFit="1" customWidth="1"/>
    <col min="1212" max="1212" width="43" bestFit="1" customWidth="1"/>
    <col min="1213" max="1213" width="34.140625" bestFit="1" customWidth="1"/>
    <col min="1214" max="1214" width="37.28515625" bestFit="1" customWidth="1"/>
    <col min="1215" max="1215" width="52" bestFit="1" customWidth="1"/>
    <col min="1216" max="1216" width="55.28515625" bestFit="1" customWidth="1"/>
    <col min="1217" max="1217" width="49.5703125" bestFit="1" customWidth="1"/>
    <col min="1218" max="1218" width="52.7109375" bestFit="1" customWidth="1"/>
    <col min="1219" max="1219" width="29.42578125" bestFit="1" customWidth="1"/>
    <col min="1220" max="1220" width="32.5703125" bestFit="1" customWidth="1"/>
    <col min="1221" max="1221" width="38.42578125" bestFit="1" customWidth="1"/>
    <col min="1222" max="1222" width="41.5703125" bestFit="1" customWidth="1"/>
    <col min="1223" max="1223" width="44.7109375" bestFit="1" customWidth="1"/>
    <col min="1224" max="1224" width="47.85546875" bestFit="1" customWidth="1"/>
    <col min="1225" max="1225" width="31.5703125" bestFit="1" customWidth="1"/>
    <col min="1226" max="1226" width="34.7109375" bestFit="1" customWidth="1"/>
    <col min="1227" max="1227" width="23.28515625" bestFit="1" customWidth="1"/>
    <col min="1228" max="1228" width="26.42578125" bestFit="1" customWidth="1"/>
    <col min="1229" max="1229" width="49.85546875" bestFit="1" customWidth="1"/>
    <col min="1230" max="1230" width="53" bestFit="1" customWidth="1"/>
    <col min="1231" max="1231" width="37.5703125" bestFit="1" customWidth="1"/>
    <col min="1232" max="1232" width="40.7109375" bestFit="1" customWidth="1"/>
    <col min="1233" max="1233" width="37" bestFit="1" customWidth="1"/>
    <col min="1234" max="1234" width="40.140625" bestFit="1" customWidth="1"/>
    <col min="1235" max="1235" width="35.7109375" bestFit="1" customWidth="1"/>
    <col min="1236" max="1236" width="38.85546875" bestFit="1" customWidth="1"/>
    <col min="1237" max="1237" width="40.140625" bestFit="1" customWidth="1"/>
    <col min="1238" max="1238" width="43.28515625" bestFit="1" customWidth="1"/>
    <col min="1239" max="1239" width="53.5703125" bestFit="1" customWidth="1"/>
    <col min="1240" max="1240" width="56.7109375" bestFit="1" customWidth="1"/>
    <col min="1241" max="1241" width="72" bestFit="1" customWidth="1"/>
    <col min="1242" max="1242" width="75.28515625" bestFit="1" customWidth="1"/>
    <col min="1243" max="1243" width="34.28515625" bestFit="1" customWidth="1"/>
    <col min="1244" max="1244" width="37.42578125" bestFit="1" customWidth="1"/>
    <col min="1245" max="1245" width="25.140625" bestFit="1" customWidth="1"/>
    <col min="1246" max="1246" width="28.28515625" bestFit="1" customWidth="1"/>
    <col min="1247" max="1247" width="30.140625" bestFit="1" customWidth="1"/>
    <col min="1248" max="1248" width="33.28515625" bestFit="1" customWidth="1"/>
    <col min="1249" max="1249" width="35.140625" bestFit="1" customWidth="1"/>
    <col min="1250" max="1250" width="38.42578125" bestFit="1" customWidth="1"/>
    <col min="1251" max="1251" width="46.7109375" bestFit="1" customWidth="1"/>
    <col min="1252" max="1252" width="49.85546875" bestFit="1" customWidth="1"/>
    <col min="1253" max="1253" width="37" bestFit="1" customWidth="1"/>
    <col min="1254" max="1254" width="40.140625" bestFit="1" customWidth="1"/>
    <col min="1255" max="1255" width="54.7109375" bestFit="1" customWidth="1"/>
    <col min="1256" max="1256" width="57.85546875" bestFit="1" customWidth="1"/>
    <col min="1257" max="1257" width="20.42578125" bestFit="1" customWidth="1"/>
    <col min="1258" max="1258" width="23.5703125" bestFit="1" customWidth="1"/>
    <col min="1259" max="1259" width="47" bestFit="1" customWidth="1"/>
    <col min="1260" max="1260" width="50.140625" bestFit="1" customWidth="1"/>
    <col min="1261" max="1261" width="55" bestFit="1" customWidth="1"/>
    <col min="1262" max="1262" width="58.140625" bestFit="1" customWidth="1"/>
    <col min="1263" max="1263" width="50.28515625" bestFit="1" customWidth="1"/>
    <col min="1264" max="1264" width="53.42578125" bestFit="1" customWidth="1"/>
    <col min="1265" max="1265" width="29.7109375" bestFit="1" customWidth="1"/>
    <col min="1266" max="1266" width="32.85546875" bestFit="1" customWidth="1"/>
    <col min="1267" max="1267" width="8.5703125" bestFit="1" customWidth="1"/>
    <col min="1268" max="1268" width="11.5703125" bestFit="1" customWidth="1"/>
    <col min="1269" max="1269" width="47.140625" bestFit="1" customWidth="1"/>
    <col min="1270" max="1270" width="50.42578125" bestFit="1" customWidth="1"/>
    <col min="1271" max="1271" width="29.42578125" bestFit="1" customWidth="1"/>
    <col min="1272" max="1272" width="32.5703125" bestFit="1" customWidth="1"/>
    <col min="1273" max="1273" width="28.5703125" bestFit="1" customWidth="1"/>
    <col min="1274" max="1274" width="31.7109375" bestFit="1" customWidth="1"/>
    <col min="1275" max="1275" width="60.28515625" bestFit="1" customWidth="1"/>
    <col min="1276" max="1276" width="63.5703125" bestFit="1" customWidth="1"/>
    <col min="1277" max="1277" width="59.42578125" bestFit="1" customWidth="1"/>
    <col min="1278" max="1278" width="62.5703125" bestFit="1" customWidth="1"/>
    <col min="1279" max="1279" width="60.5703125" bestFit="1" customWidth="1"/>
    <col min="1280" max="1280" width="63.7109375" bestFit="1" customWidth="1"/>
    <col min="1281" max="1281" width="49.5703125" bestFit="1" customWidth="1"/>
    <col min="1282" max="1282" width="52.7109375" bestFit="1" customWidth="1"/>
    <col min="1283" max="1283" width="55.28515625" bestFit="1" customWidth="1"/>
    <col min="1284" max="1284" width="58.42578125" bestFit="1" customWidth="1"/>
    <col min="1285" max="1285" width="51.28515625" bestFit="1" customWidth="1"/>
    <col min="1286" max="1286" width="54.5703125" bestFit="1" customWidth="1"/>
    <col min="1287" max="1287" width="49.5703125" bestFit="1" customWidth="1"/>
    <col min="1288" max="1288" width="52.7109375" bestFit="1" customWidth="1"/>
    <col min="1289" max="1289" width="36.85546875" bestFit="1" customWidth="1"/>
    <col min="1290" max="1290" width="40" bestFit="1" customWidth="1"/>
    <col min="1291" max="1291" width="25.5703125" bestFit="1" customWidth="1"/>
    <col min="1292" max="1292" width="28.7109375" bestFit="1" customWidth="1"/>
    <col min="1293" max="1293" width="51.42578125" bestFit="1" customWidth="1"/>
    <col min="1294" max="1294" width="54.7109375" bestFit="1" customWidth="1"/>
    <col min="1295" max="1295" width="47.5703125" bestFit="1" customWidth="1"/>
    <col min="1296" max="1296" width="50.85546875" bestFit="1" customWidth="1"/>
    <col min="1297" max="1297" width="52.5703125" bestFit="1" customWidth="1"/>
    <col min="1298" max="1298" width="55.7109375" bestFit="1" customWidth="1"/>
    <col min="1299" max="1299" width="47" bestFit="1" customWidth="1"/>
    <col min="1300" max="1300" width="50.140625" bestFit="1" customWidth="1"/>
    <col min="1301" max="1301" width="50.7109375" bestFit="1" customWidth="1"/>
    <col min="1302" max="1302" width="53.85546875" bestFit="1" customWidth="1"/>
    <col min="1303" max="1303" width="55.5703125" bestFit="1" customWidth="1"/>
    <col min="1304" max="1304" width="58.85546875" bestFit="1" customWidth="1"/>
    <col min="1305" max="1305" width="45.28515625" bestFit="1" customWidth="1"/>
    <col min="1306" max="1306" width="48.42578125" bestFit="1" customWidth="1"/>
    <col min="1307" max="1307" width="44.7109375" bestFit="1" customWidth="1"/>
    <col min="1308" max="1308" width="47.85546875" bestFit="1" customWidth="1"/>
    <col min="1309" max="1309" width="25.28515625" bestFit="1" customWidth="1"/>
    <col min="1310" max="1310" width="28.42578125" bestFit="1" customWidth="1"/>
    <col min="1311" max="1311" width="57.28515625" bestFit="1" customWidth="1"/>
    <col min="1312" max="1312" width="60.42578125" bestFit="1" customWidth="1"/>
    <col min="1313" max="1313" width="40" bestFit="1" customWidth="1"/>
    <col min="1314" max="1314" width="43.140625" bestFit="1" customWidth="1"/>
    <col min="1315" max="1315" width="9.7109375" bestFit="1" customWidth="1"/>
    <col min="1316" max="1316" width="12.7109375" bestFit="1" customWidth="1"/>
    <col min="1317" max="1317" width="61" bestFit="1" customWidth="1"/>
    <col min="1318" max="1318" width="64.140625" bestFit="1" customWidth="1"/>
    <col min="1319" max="1319" width="48.7109375" bestFit="1" customWidth="1"/>
    <col min="1320" max="1320" width="51.85546875" bestFit="1" customWidth="1"/>
    <col min="1321" max="1321" width="45.7109375" bestFit="1" customWidth="1"/>
    <col min="1322" max="1322" width="48.85546875" bestFit="1" customWidth="1"/>
    <col min="1323" max="1323" width="18.28515625" bestFit="1" customWidth="1"/>
    <col min="1324" max="1324" width="21.5703125" bestFit="1" customWidth="1"/>
    <col min="1325" max="1325" width="38.140625" bestFit="1" customWidth="1"/>
    <col min="1326" max="1326" width="41.28515625" bestFit="1" customWidth="1"/>
    <col min="1327" max="1327" width="54.7109375" bestFit="1" customWidth="1"/>
    <col min="1328" max="1328" width="57.85546875" bestFit="1" customWidth="1"/>
    <col min="1329" max="1329" width="13" bestFit="1" customWidth="1"/>
    <col min="1330" max="1330" width="16.140625" bestFit="1" customWidth="1"/>
    <col min="1331" max="1331" width="16.85546875" bestFit="1" customWidth="1"/>
    <col min="1332" max="1332" width="20" bestFit="1" customWidth="1"/>
    <col min="1333" max="1333" width="38.28515625" bestFit="1" customWidth="1"/>
    <col min="1334" max="1334" width="41.42578125" bestFit="1" customWidth="1"/>
    <col min="1335" max="1335" width="52.42578125" bestFit="1" customWidth="1"/>
    <col min="1336" max="1336" width="55.5703125" bestFit="1" customWidth="1"/>
    <col min="1337" max="1337" width="40.28515625" bestFit="1" customWidth="1"/>
    <col min="1338" max="1338" width="43.42578125" bestFit="1" customWidth="1"/>
    <col min="1339" max="1339" width="48.42578125" bestFit="1" customWidth="1"/>
    <col min="1340" max="1340" width="51.5703125" bestFit="1" customWidth="1"/>
    <col min="1341" max="1341" width="34.42578125" bestFit="1" customWidth="1"/>
    <col min="1342" max="1342" width="37.5703125" bestFit="1" customWidth="1"/>
    <col min="1343" max="1343" width="48.85546875" bestFit="1" customWidth="1"/>
    <col min="1344" max="1344" width="52" bestFit="1" customWidth="1"/>
    <col min="1345" max="1345" width="34.42578125" bestFit="1" customWidth="1"/>
    <col min="1346" max="1346" width="37.5703125" bestFit="1" customWidth="1"/>
    <col min="1347" max="1347" width="22.28515625" bestFit="1" customWidth="1"/>
    <col min="1348" max="1348" width="25.5703125" bestFit="1" customWidth="1"/>
    <col min="1349" max="1349" width="29.42578125" bestFit="1" customWidth="1"/>
    <col min="1350" max="1350" width="32.5703125" bestFit="1" customWidth="1"/>
    <col min="1351" max="1351" width="33.7109375" bestFit="1" customWidth="1"/>
    <col min="1352" max="1352" width="36.85546875" bestFit="1" customWidth="1"/>
    <col min="1353" max="1353" width="43.7109375" bestFit="1" customWidth="1"/>
    <col min="1354" max="1354" width="47" bestFit="1" customWidth="1"/>
    <col min="1355" max="1355" width="37.5703125" bestFit="1" customWidth="1"/>
    <col min="1356" max="1356" width="40.7109375" bestFit="1" customWidth="1"/>
    <col min="1357" max="1357" width="45" bestFit="1" customWidth="1"/>
    <col min="1358" max="1358" width="48.140625" bestFit="1" customWidth="1"/>
    <col min="1359" max="1359" width="38.42578125" bestFit="1" customWidth="1"/>
    <col min="1360" max="1360" width="41.5703125" bestFit="1" customWidth="1"/>
    <col min="1361" max="1361" width="58.85546875" bestFit="1" customWidth="1"/>
    <col min="1362" max="1362" width="62" bestFit="1" customWidth="1"/>
    <col min="1363" max="1363" width="16.5703125" bestFit="1" customWidth="1"/>
    <col min="1364" max="1364" width="19.7109375" bestFit="1" customWidth="1"/>
    <col min="1365" max="1365" width="21.28515625" bestFit="1" customWidth="1"/>
    <col min="1366" max="1366" width="24.42578125" bestFit="1" customWidth="1"/>
    <col min="1367" max="1367" width="46.7109375" bestFit="1" customWidth="1"/>
    <col min="1368" max="1368" width="49.85546875" bestFit="1" customWidth="1"/>
    <col min="1369" max="1369" width="31.28515625" bestFit="1" customWidth="1"/>
    <col min="1370" max="1370" width="34.5703125" bestFit="1" customWidth="1"/>
    <col min="1371" max="1371" width="41.28515625" bestFit="1" customWidth="1"/>
    <col min="1372" max="1372" width="44.42578125" bestFit="1" customWidth="1"/>
    <col min="1373" max="1373" width="32.140625" bestFit="1" customWidth="1"/>
    <col min="1374" max="1374" width="35.28515625" bestFit="1" customWidth="1"/>
    <col min="1375" max="1375" width="19.7109375" bestFit="1" customWidth="1"/>
    <col min="1376" max="1376" width="22.85546875" bestFit="1" customWidth="1"/>
    <col min="1377" max="1377" width="16.28515625" bestFit="1" customWidth="1"/>
    <col min="1378" max="1378" width="19.42578125" bestFit="1" customWidth="1"/>
    <col min="1379" max="1379" width="38" bestFit="1" customWidth="1"/>
    <col min="1380" max="1380" width="41.140625" bestFit="1" customWidth="1"/>
    <col min="1381" max="1381" width="57" bestFit="1" customWidth="1"/>
    <col min="1382" max="1382" width="60.140625" bestFit="1" customWidth="1"/>
    <col min="1383" max="1383" width="25.140625" bestFit="1" customWidth="1"/>
    <col min="1384" max="1384" width="28.28515625" bestFit="1" customWidth="1"/>
    <col min="1385" max="1385" width="58.28515625" bestFit="1" customWidth="1"/>
    <col min="1386" max="1386" width="61.42578125" bestFit="1" customWidth="1"/>
    <col min="1387" max="1387" width="18.28515625" bestFit="1" customWidth="1"/>
    <col min="1388" max="1388" width="21.5703125" bestFit="1" customWidth="1"/>
    <col min="1389" max="1389" width="49.140625" bestFit="1" customWidth="1"/>
    <col min="1390" max="1390" width="52.28515625" bestFit="1" customWidth="1"/>
    <col min="1391" max="1391" width="29.140625" bestFit="1" customWidth="1"/>
    <col min="1392" max="1392" width="32.28515625" bestFit="1" customWidth="1"/>
    <col min="1393" max="1393" width="54.7109375" bestFit="1" customWidth="1"/>
    <col min="1394" max="1394" width="57.85546875" bestFit="1" customWidth="1"/>
    <col min="1395" max="1395" width="63.28515625" bestFit="1" customWidth="1"/>
    <col min="1396" max="1396" width="66.42578125" bestFit="1" customWidth="1"/>
    <col min="1397" max="1397" width="27.7109375" bestFit="1" customWidth="1"/>
    <col min="1398" max="1398" width="30.85546875" bestFit="1" customWidth="1"/>
    <col min="1399" max="1399" width="40.140625" bestFit="1" customWidth="1"/>
    <col min="1400" max="1400" width="43.28515625" bestFit="1" customWidth="1"/>
    <col min="1401" max="1401" width="41.5703125" bestFit="1" customWidth="1"/>
    <col min="1402" max="1402" width="44.7109375" bestFit="1" customWidth="1"/>
    <col min="1403" max="1403" width="53.7109375" bestFit="1" customWidth="1"/>
    <col min="1404" max="1404" width="56.85546875" bestFit="1" customWidth="1"/>
    <col min="1405" max="1405" width="39.28515625" bestFit="1" customWidth="1"/>
    <col min="1406" max="1406" width="42.5703125" bestFit="1" customWidth="1"/>
    <col min="1407" max="1407" width="46.85546875" bestFit="1" customWidth="1"/>
    <col min="1408" max="1408" width="50" bestFit="1" customWidth="1"/>
    <col min="1409" max="1409" width="12.28515625" bestFit="1" customWidth="1"/>
    <col min="1410" max="1410" width="15.42578125" bestFit="1" customWidth="1"/>
    <col min="1411" max="1411" width="41.140625" bestFit="1" customWidth="1"/>
    <col min="1412" max="1412" width="44.28515625" bestFit="1" customWidth="1"/>
    <col min="1413" max="1413" width="20" bestFit="1" customWidth="1"/>
    <col min="1414" max="1414" width="23.140625" bestFit="1" customWidth="1"/>
    <col min="1415" max="1415" width="37.28515625" bestFit="1" customWidth="1"/>
    <col min="1416" max="1416" width="40.42578125" bestFit="1" customWidth="1"/>
    <col min="1417" max="1417" width="45.140625" bestFit="1" customWidth="1"/>
    <col min="1418" max="1418" width="48.28515625" bestFit="1" customWidth="1"/>
    <col min="1419" max="1419" width="57" bestFit="1" customWidth="1"/>
    <col min="1420" max="1420" width="60.140625" bestFit="1" customWidth="1"/>
    <col min="1421" max="1421" width="51.5703125" bestFit="1" customWidth="1"/>
    <col min="1422" max="1422" width="54.85546875" bestFit="1" customWidth="1"/>
    <col min="1423" max="1423" width="46.28515625" bestFit="1" customWidth="1"/>
    <col min="1424" max="1424" width="49.42578125" bestFit="1" customWidth="1"/>
    <col min="1425" max="1425" width="46.140625" bestFit="1" customWidth="1"/>
    <col min="1426" max="1426" width="49.28515625" bestFit="1" customWidth="1"/>
    <col min="1427" max="1427" width="23.7109375" bestFit="1" customWidth="1"/>
    <col min="1428" max="1428" width="26.85546875" bestFit="1" customWidth="1"/>
    <col min="1429" max="1429" width="18" bestFit="1" customWidth="1"/>
    <col min="1430" max="1430" width="21.140625" bestFit="1" customWidth="1"/>
    <col min="1431" max="1431" width="18.85546875" bestFit="1" customWidth="1"/>
    <col min="1432" max="1432" width="22.140625" bestFit="1" customWidth="1"/>
    <col min="1433" max="1433" width="8.5703125" bestFit="1" customWidth="1"/>
    <col min="1434" max="1434" width="11.5703125" bestFit="1" customWidth="1"/>
    <col min="1435" max="1435" width="56.85546875" bestFit="1" customWidth="1"/>
    <col min="1436" max="1436" width="60" bestFit="1" customWidth="1"/>
    <col min="1437" max="1437" width="38.7109375" bestFit="1" customWidth="1"/>
    <col min="1438" max="1438" width="41.85546875" bestFit="1" customWidth="1"/>
    <col min="1439" max="1439" width="60.5703125" bestFit="1" customWidth="1"/>
    <col min="1440" max="1440" width="63.7109375" bestFit="1" customWidth="1"/>
    <col min="1441" max="1441" width="44.42578125" bestFit="1" customWidth="1"/>
    <col min="1442" max="1442" width="47.5703125" bestFit="1" customWidth="1"/>
    <col min="1443" max="1443" width="56.42578125" bestFit="1" customWidth="1"/>
    <col min="1444" max="1444" width="59.5703125" bestFit="1" customWidth="1"/>
    <col min="1445" max="1445" width="40.7109375" bestFit="1" customWidth="1"/>
    <col min="1446" max="1446" width="43.85546875" bestFit="1" customWidth="1"/>
    <col min="1447" max="1447" width="59.28515625" bestFit="1" customWidth="1"/>
    <col min="1448" max="1448" width="62.42578125" bestFit="1" customWidth="1"/>
    <col min="1449" max="1449" width="50.7109375" bestFit="1" customWidth="1"/>
    <col min="1450" max="1450" width="53.85546875" bestFit="1" customWidth="1"/>
    <col min="1451" max="1451" width="18.42578125" bestFit="1" customWidth="1"/>
    <col min="1452" max="1452" width="21.7109375" bestFit="1" customWidth="1"/>
    <col min="1453" max="1453" width="31.28515625" bestFit="1" customWidth="1"/>
    <col min="1454" max="1454" width="34.5703125" bestFit="1" customWidth="1"/>
    <col min="1455" max="1455" width="43.140625" bestFit="1" customWidth="1"/>
    <col min="1456" max="1456" width="46.42578125" bestFit="1" customWidth="1"/>
    <col min="1457" max="1457" width="32.140625" bestFit="1" customWidth="1"/>
    <col min="1458" max="1458" width="35.28515625" bestFit="1" customWidth="1"/>
    <col min="1459" max="1459" width="22" bestFit="1" customWidth="1"/>
    <col min="1460" max="1460" width="25.140625" bestFit="1" customWidth="1"/>
    <col min="1461" max="1461" width="52.85546875" bestFit="1" customWidth="1"/>
    <col min="1462" max="1462" width="56" bestFit="1" customWidth="1"/>
    <col min="1463" max="1463" width="60" bestFit="1" customWidth="1"/>
    <col min="1464" max="1464" width="63.28515625" bestFit="1" customWidth="1"/>
    <col min="1465" max="1465" width="16.5703125" bestFit="1" customWidth="1"/>
    <col min="1466" max="1466" width="19.7109375" bestFit="1" customWidth="1"/>
    <col min="1467" max="1467" width="17.85546875" bestFit="1" customWidth="1"/>
    <col min="1468" max="1468" width="21" bestFit="1" customWidth="1"/>
    <col min="1469" max="1469" width="26.140625" bestFit="1" customWidth="1"/>
    <col min="1470" max="1470" width="29.28515625" bestFit="1" customWidth="1"/>
    <col min="1471" max="1471" width="26" bestFit="1" customWidth="1"/>
    <col min="1472" max="1472" width="29.140625" bestFit="1" customWidth="1"/>
    <col min="1473" max="1473" width="34.140625" bestFit="1" customWidth="1"/>
    <col min="1474" max="1474" width="37.28515625" bestFit="1" customWidth="1"/>
    <col min="1475" max="1475" width="20" bestFit="1" customWidth="1"/>
    <col min="1476" max="1476" width="23.140625" bestFit="1" customWidth="1"/>
    <col min="1477" max="1477" width="23.42578125" bestFit="1" customWidth="1"/>
    <col min="1478" max="1478" width="26.5703125" bestFit="1" customWidth="1"/>
    <col min="1479" max="1479" width="20.28515625" bestFit="1" customWidth="1"/>
    <col min="1480" max="1480" width="23.42578125" bestFit="1" customWidth="1"/>
    <col min="1481" max="1481" width="15.42578125" bestFit="1" customWidth="1"/>
    <col min="1482" max="1482" width="18.5703125" bestFit="1" customWidth="1"/>
    <col min="1483" max="1483" width="21.42578125" bestFit="1" customWidth="1"/>
    <col min="1484" max="1484" width="24.5703125" bestFit="1" customWidth="1"/>
    <col min="1485" max="1485" width="51.5703125" bestFit="1" customWidth="1"/>
    <col min="1486" max="1486" width="54.85546875" bestFit="1" customWidth="1"/>
    <col min="1487" max="1487" width="41.28515625" bestFit="1" customWidth="1"/>
    <col min="1488" max="1488" width="44.42578125" bestFit="1" customWidth="1"/>
    <col min="1489" max="1489" width="18.28515625" bestFit="1" customWidth="1"/>
    <col min="1490" max="1490" width="21.5703125" bestFit="1" customWidth="1"/>
    <col min="1491" max="1491" width="9.42578125" bestFit="1" customWidth="1"/>
    <col min="1492" max="1492" width="12.42578125" bestFit="1" customWidth="1"/>
    <col min="1493" max="1493" width="38.28515625" bestFit="1" customWidth="1"/>
    <col min="1494" max="1494" width="41.42578125" bestFit="1" customWidth="1"/>
    <col min="1495" max="1495" width="56.7109375" bestFit="1" customWidth="1"/>
    <col min="1496" max="1496" width="59.85546875" bestFit="1" customWidth="1"/>
    <col min="1497" max="1497" width="42" bestFit="1" customWidth="1"/>
    <col min="1498" max="1498" width="45.140625" bestFit="1" customWidth="1"/>
    <col min="1499" max="1499" width="10.5703125" bestFit="1" customWidth="1"/>
    <col min="1500" max="1500" width="13.7109375" bestFit="1" customWidth="1"/>
    <col min="1501" max="1501" width="36.140625" bestFit="1" customWidth="1"/>
    <col min="1502" max="1502" width="39.28515625" bestFit="1" customWidth="1"/>
    <col min="1503" max="1503" width="52.42578125" bestFit="1" customWidth="1"/>
    <col min="1504" max="1504" width="55.5703125" bestFit="1" customWidth="1"/>
    <col min="1505" max="1505" width="31.5703125" bestFit="1" customWidth="1"/>
    <col min="1506" max="1506" width="34.7109375" bestFit="1" customWidth="1"/>
    <col min="1507" max="1507" width="24.7109375" bestFit="1" customWidth="1"/>
    <col min="1508" max="1508" width="27.85546875" bestFit="1" customWidth="1"/>
    <col min="1509" max="1509" width="12.42578125" bestFit="1" customWidth="1"/>
    <col min="1510" max="1510" width="15.5703125" bestFit="1" customWidth="1"/>
    <col min="1511" max="1511" width="30.140625" bestFit="1" customWidth="1"/>
    <col min="1512" max="1512" width="33.28515625" bestFit="1" customWidth="1"/>
    <col min="1513" max="1513" width="23.85546875" bestFit="1" customWidth="1"/>
    <col min="1514" max="1514" width="27" bestFit="1" customWidth="1"/>
    <col min="1515" max="1515" width="26.42578125" bestFit="1" customWidth="1"/>
    <col min="1516" max="1516" width="29.7109375" bestFit="1" customWidth="1"/>
    <col min="1517" max="1517" width="36.28515625" bestFit="1" customWidth="1"/>
    <col min="1518" max="1518" width="39.42578125" bestFit="1" customWidth="1"/>
    <col min="1519" max="1519" width="55.28515625" bestFit="1" customWidth="1"/>
    <col min="1520" max="1520" width="58.42578125" bestFit="1" customWidth="1"/>
    <col min="1521" max="1521" width="33.28515625" bestFit="1" customWidth="1"/>
    <col min="1522" max="1522" width="36.42578125" bestFit="1" customWidth="1"/>
    <col min="1523" max="1523" width="26.7109375" bestFit="1" customWidth="1"/>
    <col min="1524" max="1524" width="30" bestFit="1" customWidth="1"/>
    <col min="1525" max="1525" width="50.42578125" bestFit="1" customWidth="1"/>
    <col min="1526" max="1526" width="53.5703125" bestFit="1" customWidth="1"/>
    <col min="1527" max="1527" width="60" bestFit="1" customWidth="1"/>
    <col min="1528" max="1528" width="63.28515625" bestFit="1" customWidth="1"/>
    <col min="1529" max="1529" width="37" bestFit="1" customWidth="1"/>
    <col min="1530" max="1530" width="40.140625" bestFit="1" customWidth="1"/>
    <col min="1531" max="1531" width="36.42578125" bestFit="1" customWidth="1"/>
    <col min="1532" max="1532" width="39.5703125" bestFit="1" customWidth="1"/>
    <col min="1533" max="1533" width="31" bestFit="1" customWidth="1"/>
    <col min="1534" max="1534" width="34.28515625" bestFit="1" customWidth="1"/>
    <col min="1535" max="1535" width="12" bestFit="1" customWidth="1"/>
    <col min="1536" max="1536" width="14.28515625" bestFit="1" customWidth="1"/>
    <col min="1537" max="1537" width="12" bestFit="1" customWidth="1"/>
    <col min="1538" max="1538" width="15.140625" bestFit="1" customWidth="1"/>
    <col min="1539" max="1539" width="42.5703125" bestFit="1" customWidth="1"/>
    <col min="1540" max="1540" width="45.7109375" bestFit="1" customWidth="1"/>
    <col min="1541" max="1541" width="49.7109375" bestFit="1" customWidth="1"/>
    <col min="1542" max="1542" width="52.85546875" bestFit="1" customWidth="1"/>
    <col min="1543" max="1543" width="48.42578125" bestFit="1" customWidth="1"/>
    <col min="1544" max="1544" width="51.5703125" bestFit="1" customWidth="1"/>
    <col min="1545" max="1545" width="36.28515625" bestFit="1" customWidth="1"/>
    <col min="1546" max="1546" width="39.42578125" bestFit="1" customWidth="1"/>
    <col min="1547" max="1547" width="39.5703125" bestFit="1" customWidth="1"/>
    <col min="1548" max="1548" width="42.85546875" bestFit="1" customWidth="1"/>
    <col min="1549" max="1549" width="11.85546875" bestFit="1" customWidth="1"/>
    <col min="1550" max="1550" width="15" bestFit="1" customWidth="1"/>
    <col min="1551" max="1551" width="40.42578125" bestFit="1" customWidth="1"/>
    <col min="1552" max="1552" width="43.5703125" bestFit="1" customWidth="1"/>
    <col min="1553" max="1553" width="25.85546875" bestFit="1" customWidth="1"/>
    <col min="1554" max="1554" width="29" bestFit="1" customWidth="1"/>
    <col min="1555" max="1555" width="13.5703125" bestFit="1" customWidth="1"/>
    <col min="1556" max="1556" width="16.7109375" bestFit="1" customWidth="1"/>
    <col min="1557" max="1557" width="30" bestFit="1" customWidth="1"/>
    <col min="1558" max="1558" width="33.140625" bestFit="1" customWidth="1"/>
    <col min="1559" max="1559" width="48.7109375" bestFit="1" customWidth="1"/>
    <col min="1560" max="1560" width="51.85546875" bestFit="1" customWidth="1"/>
    <col min="1561" max="1561" width="43.28515625" bestFit="1" customWidth="1"/>
    <col min="1562" max="1562" width="46.5703125" bestFit="1" customWidth="1"/>
    <col min="1563" max="1563" width="57.5703125" bestFit="1" customWidth="1"/>
    <col min="1564" max="1564" width="60.7109375" bestFit="1" customWidth="1"/>
    <col min="1565" max="1565" width="31.28515625" bestFit="1" customWidth="1"/>
    <col min="1566" max="1566" width="34.5703125" bestFit="1" customWidth="1"/>
    <col min="1567" max="1567" width="27.7109375" bestFit="1" customWidth="1"/>
    <col min="1568" max="1568" width="30.85546875" bestFit="1" customWidth="1"/>
    <col min="1569" max="1569" width="35.140625" bestFit="1" customWidth="1"/>
    <col min="1570" max="1570" width="38.42578125" bestFit="1" customWidth="1"/>
    <col min="1571" max="1571" width="14" bestFit="1" customWidth="1"/>
    <col min="1572" max="1572" width="17.28515625" bestFit="1" customWidth="1"/>
    <col min="1573" max="1573" width="51.85546875" bestFit="1" customWidth="1"/>
    <col min="1574" max="1574" width="55.140625" bestFit="1" customWidth="1"/>
    <col min="1575" max="1575" width="12.5703125" bestFit="1" customWidth="1"/>
    <col min="1576" max="1576" width="15.7109375" bestFit="1" customWidth="1"/>
    <col min="1577" max="1577" width="35.42578125" bestFit="1" customWidth="1"/>
    <col min="1578" max="1578" width="38.7109375" bestFit="1" customWidth="1"/>
    <col min="1579" max="1579" width="55" bestFit="1" customWidth="1"/>
    <col min="1580" max="1580" width="58.140625" bestFit="1" customWidth="1"/>
    <col min="1581" max="1581" width="55.28515625" bestFit="1" customWidth="1"/>
    <col min="1582" max="1582" width="58.42578125" bestFit="1" customWidth="1"/>
    <col min="1583" max="1583" width="23.28515625" bestFit="1" customWidth="1"/>
    <col min="1584" max="1584" width="26.42578125" bestFit="1" customWidth="1"/>
    <col min="1585" max="1585" width="16.140625" bestFit="1" customWidth="1"/>
    <col min="1586" max="1586" width="19.28515625" bestFit="1" customWidth="1"/>
    <col min="1587" max="1587" width="28" bestFit="1" customWidth="1"/>
    <col min="1588" max="1588" width="31.140625" bestFit="1" customWidth="1"/>
    <col min="1589" max="1589" width="48.28515625" bestFit="1" customWidth="1"/>
    <col min="1590" max="1590" width="51.42578125" bestFit="1" customWidth="1"/>
    <col min="1591" max="1591" width="20" bestFit="1" customWidth="1"/>
    <col min="1592" max="1592" width="23.140625" bestFit="1" customWidth="1"/>
    <col min="1593" max="1593" width="39.28515625" bestFit="1" customWidth="1"/>
    <col min="1594" max="1594" width="42.5703125" bestFit="1" customWidth="1"/>
    <col min="1595" max="1595" width="17.28515625" bestFit="1" customWidth="1"/>
    <col min="1596" max="1596" width="20.42578125" bestFit="1" customWidth="1"/>
    <col min="1597" max="1597" width="12.140625" bestFit="1" customWidth="1"/>
    <col min="1598" max="1598" width="15.28515625" bestFit="1" customWidth="1"/>
    <col min="1599" max="1599" width="32.85546875" bestFit="1" customWidth="1"/>
    <col min="1600" max="1600" width="36" bestFit="1" customWidth="1"/>
    <col min="1601" max="1601" width="24" bestFit="1" customWidth="1"/>
    <col min="1602" max="1602" width="27.140625" bestFit="1" customWidth="1"/>
    <col min="1603" max="1603" width="23" bestFit="1" customWidth="1"/>
    <col min="1604" max="1604" width="26.28515625" bestFit="1" customWidth="1"/>
    <col min="1605" max="1605" width="20.85546875" bestFit="1" customWidth="1"/>
    <col min="1606" max="1606" width="24" bestFit="1" customWidth="1"/>
    <col min="1607" max="1607" width="48.85546875" bestFit="1" customWidth="1"/>
    <col min="1608" max="1608" width="52" bestFit="1" customWidth="1"/>
    <col min="1609" max="1609" width="39.85546875" bestFit="1" customWidth="1"/>
    <col min="1610" max="1610" width="43" bestFit="1" customWidth="1"/>
    <col min="1611" max="1611" width="15.42578125" bestFit="1" customWidth="1"/>
    <col min="1612" max="1612" width="18.5703125" bestFit="1" customWidth="1"/>
    <col min="1613" max="1613" width="51" bestFit="1" customWidth="1"/>
    <col min="1614" max="1614" width="54.140625" bestFit="1" customWidth="1"/>
    <col min="1615" max="1615" width="29.42578125" bestFit="1" customWidth="1"/>
    <col min="1616" max="1616" width="32.5703125" bestFit="1" customWidth="1"/>
    <col min="1617" max="1617" width="20" bestFit="1" customWidth="1"/>
    <col min="1618" max="1618" width="23.140625" bestFit="1" customWidth="1"/>
    <col min="1619" max="1619" width="49.7109375" bestFit="1" customWidth="1"/>
    <col min="1620" max="1620" width="52.85546875" bestFit="1" customWidth="1"/>
    <col min="1621" max="1621" width="27.7109375" bestFit="1" customWidth="1"/>
    <col min="1622" max="1622" width="30.85546875" bestFit="1" customWidth="1"/>
    <col min="1623" max="1623" width="58.140625" bestFit="1" customWidth="1"/>
    <col min="1624" max="1624" width="61.28515625" bestFit="1" customWidth="1"/>
    <col min="1625" max="1625" width="41.7109375" bestFit="1" customWidth="1"/>
    <col min="1626" max="1626" width="44.85546875" bestFit="1" customWidth="1"/>
    <col min="1627" max="1627" width="60.140625" bestFit="1" customWidth="1"/>
    <col min="1628" max="1628" width="63.42578125" bestFit="1" customWidth="1"/>
    <col min="1629" max="1629" width="47.28515625" bestFit="1" customWidth="1"/>
    <col min="1630" max="1630" width="50.5703125" bestFit="1" customWidth="1"/>
    <col min="1631" max="1631" width="36.28515625" bestFit="1" customWidth="1"/>
    <col min="1632" max="1632" width="39.42578125" bestFit="1" customWidth="1"/>
    <col min="1633" max="1633" width="38.7109375" bestFit="1" customWidth="1"/>
    <col min="1634" max="1634" width="41.85546875" bestFit="1" customWidth="1"/>
    <col min="1635" max="1635" width="58.28515625" bestFit="1" customWidth="1"/>
    <col min="1636" max="1636" width="61.42578125" bestFit="1" customWidth="1"/>
    <col min="1637" max="1637" width="12.28515625" bestFit="1" customWidth="1"/>
    <col min="1638" max="1638" width="15.42578125" bestFit="1" customWidth="1"/>
    <col min="1639" max="1639" width="32.7109375" bestFit="1" customWidth="1"/>
    <col min="1640" max="1640" width="35.85546875" bestFit="1" customWidth="1"/>
    <col min="1641" max="1641" width="23.85546875" bestFit="1" customWidth="1"/>
    <col min="1642" max="1642" width="27" bestFit="1" customWidth="1"/>
    <col min="1643" max="1643" width="24" bestFit="1" customWidth="1"/>
    <col min="1644" max="1644" width="27.140625" bestFit="1" customWidth="1"/>
    <col min="1645" max="1645" width="39.85546875" bestFit="1" customWidth="1"/>
    <col min="1646" max="1646" width="43" bestFit="1" customWidth="1"/>
    <col min="1647" max="1647" width="7.28515625" bestFit="1" customWidth="1"/>
    <col min="1648" max="1648" width="10.28515625" bestFit="1" customWidth="1"/>
    <col min="1649" max="1649" width="32.140625" bestFit="1" customWidth="1"/>
    <col min="1650" max="1650" width="35.28515625" bestFit="1" customWidth="1"/>
    <col min="1651" max="1651" width="13.28515625" bestFit="1" customWidth="1"/>
    <col min="1652" max="1652" width="16.42578125" bestFit="1" customWidth="1"/>
    <col min="1653" max="1653" width="41.28515625" bestFit="1" customWidth="1"/>
    <col min="1654" max="1654" width="44.42578125" bestFit="1" customWidth="1"/>
    <col min="1655" max="1655" width="52.28515625" bestFit="1" customWidth="1"/>
    <col min="1656" max="1656" width="55.42578125" bestFit="1" customWidth="1"/>
    <col min="1657" max="1657" width="24.42578125" bestFit="1" customWidth="1"/>
    <col min="1658" max="1658" width="27.5703125" bestFit="1" customWidth="1"/>
    <col min="1659" max="1659" width="17.5703125" bestFit="1" customWidth="1"/>
    <col min="1660" max="1660" width="20.7109375" bestFit="1" customWidth="1"/>
    <col min="1661" max="1661" width="52.42578125" bestFit="1" customWidth="1"/>
    <col min="1662" max="1662" width="55.5703125" bestFit="1" customWidth="1"/>
    <col min="1663" max="1663" width="9.28515625" bestFit="1" customWidth="1"/>
    <col min="1664" max="1664" width="12.28515625" bestFit="1" customWidth="1"/>
    <col min="1665" max="1665" width="57.5703125" bestFit="1" customWidth="1"/>
    <col min="1666" max="1666" width="60.7109375" bestFit="1" customWidth="1"/>
    <col min="1667" max="1667" width="15.7109375" bestFit="1" customWidth="1"/>
    <col min="1668" max="1668" width="18.85546875" bestFit="1" customWidth="1"/>
    <col min="1669" max="1669" width="8.5703125" bestFit="1" customWidth="1"/>
    <col min="1670" max="1670" width="11.5703125" bestFit="1" customWidth="1"/>
    <col min="1671" max="1671" width="34.28515625" bestFit="1" customWidth="1"/>
    <col min="1672" max="1672" width="37.42578125" bestFit="1" customWidth="1"/>
    <col min="1673" max="1673" width="56.85546875" bestFit="1" customWidth="1"/>
    <col min="1674" max="1674" width="60" bestFit="1" customWidth="1"/>
    <col min="1675" max="1675" width="16.42578125" bestFit="1" customWidth="1"/>
    <col min="1676" max="1676" width="19.5703125" bestFit="1" customWidth="1"/>
    <col min="1677" max="1677" width="14.28515625" bestFit="1" customWidth="1"/>
    <col min="1678" max="1678" width="17.5703125" bestFit="1" customWidth="1"/>
    <col min="1679" max="1679" width="79.42578125" bestFit="1" customWidth="1"/>
    <col min="1680" max="1680" width="82.5703125" bestFit="1" customWidth="1"/>
    <col min="1681" max="1681" width="45.85546875" bestFit="1" customWidth="1"/>
    <col min="1682" max="1682" width="49" bestFit="1" customWidth="1"/>
    <col min="1683" max="1683" width="15.7109375" bestFit="1" customWidth="1"/>
    <col min="1684" max="1684" width="18.85546875" bestFit="1" customWidth="1"/>
    <col min="1685" max="1685" width="60.140625" bestFit="1" customWidth="1"/>
    <col min="1686" max="1686" width="63.42578125" bestFit="1" customWidth="1"/>
    <col min="1687" max="1687" width="27.7109375" bestFit="1" customWidth="1"/>
    <col min="1688" max="1688" width="30.85546875" bestFit="1" customWidth="1"/>
    <col min="1689" max="1689" width="36.5703125" bestFit="1" customWidth="1"/>
    <col min="1690" max="1690" width="39.7109375" bestFit="1" customWidth="1"/>
    <col min="1691" max="1691" width="33.140625" bestFit="1" customWidth="1"/>
    <col min="1692" max="1692" width="36.28515625" bestFit="1" customWidth="1"/>
    <col min="1693" max="1693" width="37.140625" bestFit="1" customWidth="1"/>
    <col min="1694" max="1694" width="40.28515625" bestFit="1" customWidth="1"/>
    <col min="1695" max="1695" width="20" bestFit="1" customWidth="1"/>
    <col min="1696" max="1696" width="23.140625" bestFit="1" customWidth="1"/>
    <col min="1697" max="1697" width="34" bestFit="1" customWidth="1"/>
    <col min="1698" max="1698" width="37.140625" bestFit="1" customWidth="1"/>
    <col min="1699" max="1699" width="23" bestFit="1" customWidth="1"/>
    <col min="1700" max="1700" width="26.28515625" bestFit="1" customWidth="1"/>
    <col min="1701" max="1701" width="43.28515625" bestFit="1" customWidth="1"/>
    <col min="1702" max="1702" width="46.5703125" bestFit="1" customWidth="1"/>
    <col min="1703" max="1703" width="32.28515625" bestFit="1" customWidth="1"/>
    <col min="1704" max="1704" width="35.42578125" bestFit="1" customWidth="1"/>
    <col min="1705" max="1705" width="55.7109375" bestFit="1" customWidth="1"/>
    <col min="1706" max="1706" width="59" bestFit="1" customWidth="1"/>
    <col min="1707" max="1707" width="17.7109375" bestFit="1" customWidth="1"/>
    <col min="1708" max="1708" width="20.85546875" bestFit="1" customWidth="1"/>
    <col min="1709" max="1709" width="35.28515625" bestFit="1" customWidth="1"/>
    <col min="1710" max="1710" width="38.5703125" bestFit="1" customWidth="1"/>
    <col min="1711" max="1711" width="22.5703125" bestFit="1" customWidth="1"/>
    <col min="1712" max="1712" width="25.85546875" bestFit="1" customWidth="1"/>
    <col min="1713" max="1713" width="54.28515625" bestFit="1" customWidth="1"/>
    <col min="1714" max="1714" width="57.42578125" bestFit="1" customWidth="1"/>
    <col min="1715" max="1715" width="37.7109375" bestFit="1" customWidth="1"/>
    <col min="1716" max="1716" width="40.85546875" bestFit="1" customWidth="1"/>
    <col min="1717" max="1717" width="42.85546875" bestFit="1" customWidth="1"/>
    <col min="1718" max="1718" width="46" bestFit="1" customWidth="1"/>
    <col min="1719" max="1719" width="34.7109375" bestFit="1" customWidth="1"/>
    <col min="1720" max="1720" width="38" bestFit="1" customWidth="1"/>
    <col min="1721" max="1721" width="50.85546875" bestFit="1" customWidth="1"/>
    <col min="1722" max="1722" width="54" bestFit="1" customWidth="1"/>
    <col min="1723" max="1723" width="55.85546875" bestFit="1" customWidth="1"/>
    <col min="1724" max="1724" width="59.140625" bestFit="1" customWidth="1"/>
    <col min="1725" max="1725" width="19.42578125" bestFit="1" customWidth="1"/>
    <col min="1726" max="1726" width="22.5703125" bestFit="1" customWidth="1"/>
    <col min="1727" max="1727" width="33" bestFit="1" customWidth="1"/>
    <col min="1728" max="1728" width="36.140625" bestFit="1" customWidth="1"/>
    <col min="1729" max="1729" width="34.7109375" bestFit="1" customWidth="1"/>
    <col min="1730" max="1730" width="38" bestFit="1" customWidth="1"/>
    <col min="1731" max="1731" width="10.85546875" bestFit="1" customWidth="1"/>
    <col min="1732" max="1732" width="13.7109375" bestFit="1" customWidth="1"/>
    <col min="1733" max="1733" width="59.7109375" bestFit="1" customWidth="1"/>
    <col min="1734" max="1734" width="63" bestFit="1" customWidth="1"/>
    <col min="1735" max="1735" width="46" bestFit="1" customWidth="1"/>
    <col min="1736" max="1736" width="49.140625" bestFit="1" customWidth="1"/>
    <col min="1737" max="1737" width="23.42578125" bestFit="1" customWidth="1"/>
    <col min="1738" max="1738" width="26.5703125" bestFit="1" customWidth="1"/>
    <col min="1739" max="1739" width="55.5703125" bestFit="1" customWidth="1"/>
    <col min="1740" max="1740" width="58.85546875" bestFit="1" customWidth="1"/>
    <col min="1741" max="1741" width="54.5703125" bestFit="1" customWidth="1"/>
    <col min="1742" max="1742" width="57.7109375" bestFit="1" customWidth="1"/>
    <col min="1743" max="1743" width="29.5703125" bestFit="1" customWidth="1"/>
    <col min="1744" max="1744" width="32.7109375" bestFit="1" customWidth="1"/>
    <col min="1745" max="1745" width="20.7109375" bestFit="1" customWidth="1"/>
    <col min="1746" max="1746" width="23.85546875" bestFit="1" customWidth="1"/>
    <col min="1747" max="1747" width="16.140625" bestFit="1" customWidth="1"/>
    <col min="1748" max="1748" width="19.28515625" bestFit="1" customWidth="1"/>
    <col min="1749" max="1749" width="21.140625" bestFit="1" customWidth="1"/>
    <col min="1750" max="1750" width="24.28515625" bestFit="1" customWidth="1"/>
    <col min="1751" max="1751" width="54.42578125" bestFit="1" customWidth="1"/>
    <col min="1752" max="1752" width="57.5703125" bestFit="1" customWidth="1"/>
    <col min="1753" max="1753" width="16.42578125" bestFit="1" customWidth="1"/>
    <col min="1754" max="1754" width="19.5703125" bestFit="1" customWidth="1"/>
    <col min="1755" max="1755" width="57.5703125" bestFit="1" customWidth="1"/>
    <col min="1756" max="1756" width="60.7109375" bestFit="1" customWidth="1"/>
    <col min="1757" max="1757" width="37.140625" bestFit="1" customWidth="1"/>
    <col min="1758" max="1758" width="40.28515625" bestFit="1" customWidth="1"/>
    <col min="1759" max="1759" width="34.42578125" bestFit="1" customWidth="1"/>
    <col min="1760" max="1760" width="37.5703125" bestFit="1" customWidth="1"/>
    <col min="1761" max="1761" width="58.85546875" bestFit="1" customWidth="1"/>
    <col min="1762" max="1762" width="62" bestFit="1" customWidth="1"/>
    <col min="1763" max="1763" width="12" bestFit="1" customWidth="1"/>
    <col min="1764" max="1764" width="13.85546875" bestFit="1" customWidth="1"/>
    <col min="1765" max="1765" width="39.5703125" bestFit="1" customWidth="1"/>
    <col min="1766" max="1766" width="42.85546875" bestFit="1" customWidth="1"/>
    <col min="1767" max="1767" width="22" bestFit="1" customWidth="1"/>
    <col min="1768" max="1768" width="25.140625" bestFit="1" customWidth="1"/>
    <col min="1769" max="1769" width="60.28515625" bestFit="1" customWidth="1"/>
    <col min="1770" max="1770" width="63.5703125" bestFit="1" customWidth="1"/>
    <col min="1771" max="1771" width="23.28515625" bestFit="1" customWidth="1"/>
    <col min="1772" max="1772" width="26.42578125" bestFit="1" customWidth="1"/>
    <col min="1773" max="1773" width="13.5703125" bestFit="1" customWidth="1"/>
    <col min="1774" max="1774" width="16.7109375" bestFit="1" customWidth="1"/>
    <col min="1775" max="1775" width="56.85546875" bestFit="1" customWidth="1"/>
    <col min="1776" max="1776" width="60" bestFit="1" customWidth="1"/>
    <col min="1777" max="1777" width="29.28515625" bestFit="1" customWidth="1"/>
    <col min="1778" max="1778" width="32.42578125" bestFit="1" customWidth="1"/>
    <col min="1779" max="1779" width="50.5703125" bestFit="1" customWidth="1"/>
    <col min="1780" max="1780" width="53.7109375" bestFit="1" customWidth="1"/>
    <col min="1781" max="1781" width="38.42578125" bestFit="1" customWidth="1"/>
    <col min="1782" max="1782" width="41.5703125" bestFit="1" customWidth="1"/>
    <col min="1783" max="1783" width="40.42578125" bestFit="1" customWidth="1"/>
    <col min="1784" max="1784" width="43.5703125" bestFit="1" customWidth="1"/>
    <col min="1785" max="1785" width="53" bestFit="1" customWidth="1"/>
    <col min="1786" max="1786" width="56.140625" bestFit="1" customWidth="1"/>
    <col min="1787" max="1787" width="10.28515625" bestFit="1" customWidth="1"/>
    <col min="1788" max="1788" width="11.42578125" bestFit="1" customWidth="1"/>
    <col min="1789" max="1789" width="42.28515625" bestFit="1" customWidth="1"/>
    <col min="1790" max="1790" width="45.42578125" bestFit="1" customWidth="1"/>
    <col min="1791" max="1791" width="37.42578125" bestFit="1" customWidth="1"/>
    <col min="1792" max="1792" width="40.5703125" bestFit="1" customWidth="1"/>
    <col min="1793" max="1793" width="58.5703125" bestFit="1" customWidth="1"/>
    <col min="1794" max="1794" width="61.7109375" bestFit="1" customWidth="1"/>
    <col min="1795" max="1795" width="29.85546875" bestFit="1" customWidth="1"/>
    <col min="1796" max="1796" width="33" bestFit="1" customWidth="1"/>
    <col min="1797" max="1797" width="51" bestFit="1" customWidth="1"/>
    <col min="1798" max="1798" width="54.140625" bestFit="1" customWidth="1"/>
    <col min="1799" max="1799" width="36.28515625" bestFit="1" customWidth="1"/>
    <col min="1800" max="1800" width="39.42578125" bestFit="1" customWidth="1"/>
    <col min="1801" max="1801" width="42" bestFit="1" customWidth="1"/>
    <col min="1802" max="1802" width="45.140625" bestFit="1" customWidth="1"/>
    <col min="1803" max="1803" width="28.7109375" bestFit="1" customWidth="1"/>
    <col min="1804" max="1804" width="31.85546875" bestFit="1" customWidth="1"/>
    <col min="1805" max="1805" width="15" bestFit="1" customWidth="1"/>
    <col min="1806" max="1806" width="18.140625" bestFit="1" customWidth="1"/>
    <col min="1807" max="1807" width="19.28515625" bestFit="1" customWidth="1"/>
    <col min="1808" max="1808" width="22.42578125" bestFit="1" customWidth="1"/>
    <col min="1809" max="1809" width="30.140625" bestFit="1" customWidth="1"/>
    <col min="1810" max="1810" width="33.28515625" bestFit="1" customWidth="1"/>
    <col min="1811" max="1811" width="56.7109375" bestFit="1" customWidth="1"/>
    <col min="1812" max="1812" width="59.85546875" bestFit="1" customWidth="1"/>
    <col min="1813" max="1813" width="14.42578125" bestFit="1" customWidth="1"/>
    <col min="1814" max="1814" width="17.7109375" bestFit="1" customWidth="1"/>
    <col min="1815" max="1815" width="34.28515625" bestFit="1" customWidth="1"/>
    <col min="1816" max="1816" width="37.42578125" bestFit="1" customWidth="1"/>
    <col min="1817" max="1817" width="35.7109375" bestFit="1" customWidth="1"/>
    <col min="1818" max="1818" width="38.85546875" bestFit="1" customWidth="1"/>
    <col min="1819" max="1819" width="36.140625" bestFit="1" customWidth="1"/>
    <col min="1820" max="1820" width="39.28515625" bestFit="1" customWidth="1"/>
    <col min="1821" max="1821" width="57.5703125" bestFit="1" customWidth="1"/>
    <col min="1822" max="1822" width="60.7109375" bestFit="1" customWidth="1"/>
    <col min="1823" max="1823" width="27.42578125" bestFit="1" customWidth="1"/>
    <col min="1824" max="1824" width="30.5703125" bestFit="1" customWidth="1"/>
    <col min="1825" max="1825" width="21" bestFit="1" customWidth="1"/>
    <col min="1826" max="1826" width="24.140625" bestFit="1" customWidth="1"/>
    <col min="1827" max="1827" width="49.7109375" bestFit="1" customWidth="1"/>
    <col min="1828" max="1828" width="52.85546875" bestFit="1" customWidth="1"/>
    <col min="1829" max="1829" width="45.42578125" bestFit="1" customWidth="1"/>
    <col min="1830" max="1830" width="48.5703125" bestFit="1" customWidth="1"/>
    <col min="1831" max="1831" width="44.7109375" bestFit="1" customWidth="1"/>
    <col min="1832" max="1832" width="47.85546875" bestFit="1" customWidth="1"/>
    <col min="1833" max="1833" width="25.85546875" bestFit="1" customWidth="1"/>
    <col min="1834" max="1834" width="29" bestFit="1" customWidth="1"/>
    <col min="1835" max="1835" width="57.7109375" bestFit="1" customWidth="1"/>
    <col min="1836" max="1836" width="60.85546875" bestFit="1" customWidth="1"/>
    <col min="1837" max="1837" width="40.5703125" bestFit="1" customWidth="1"/>
    <col min="1838" max="1838" width="43.7109375" bestFit="1" customWidth="1"/>
    <col min="1839" max="1839" width="51.140625" bestFit="1" customWidth="1"/>
    <col min="1840" max="1840" width="54.28515625" bestFit="1" customWidth="1"/>
    <col min="1841" max="1841" width="41.7109375" bestFit="1" customWidth="1"/>
    <col min="1842" max="1842" width="44.85546875" bestFit="1" customWidth="1"/>
    <col min="1843" max="1843" width="15" bestFit="1" customWidth="1"/>
    <col min="1844" max="1844" width="18.140625" bestFit="1" customWidth="1"/>
    <col min="1845" max="1845" width="25.28515625" bestFit="1" customWidth="1"/>
    <col min="1846" max="1846" width="28.42578125" bestFit="1" customWidth="1"/>
    <col min="1847" max="1847" width="14.140625" bestFit="1" customWidth="1"/>
    <col min="1848" max="1848" width="17.42578125" bestFit="1" customWidth="1"/>
    <col min="1849" max="1849" width="35" bestFit="1" customWidth="1"/>
    <col min="1850" max="1850" width="38.28515625" bestFit="1" customWidth="1"/>
    <col min="1851" max="1851" width="14.5703125" bestFit="1" customWidth="1"/>
    <col min="1852" max="1852" width="17.85546875" bestFit="1" customWidth="1"/>
    <col min="1853" max="1853" width="31.28515625" bestFit="1" customWidth="1"/>
    <col min="1854" max="1854" width="34.5703125" bestFit="1" customWidth="1"/>
    <col min="1855" max="1855" width="18" bestFit="1" customWidth="1"/>
    <col min="1856" max="1856" width="21.140625" bestFit="1" customWidth="1"/>
    <col min="1857" max="1857" width="27.7109375" bestFit="1" customWidth="1"/>
    <col min="1858" max="1858" width="30.85546875" bestFit="1" customWidth="1"/>
    <col min="1859" max="1859" width="16.140625" bestFit="1" customWidth="1"/>
    <col min="1860" max="1860" width="19.28515625" bestFit="1" customWidth="1"/>
    <col min="1861" max="1861" width="20" bestFit="1" customWidth="1"/>
    <col min="1862" max="1862" width="23.140625" bestFit="1" customWidth="1"/>
    <col min="1863" max="1863" width="19.140625" bestFit="1" customWidth="1"/>
    <col min="1864" max="1864" width="22.28515625" bestFit="1" customWidth="1"/>
    <col min="1865" max="1865" width="29.42578125" bestFit="1" customWidth="1"/>
    <col min="1866" max="1866" width="32.5703125" bestFit="1" customWidth="1"/>
    <col min="1867" max="1867" width="46.42578125" bestFit="1" customWidth="1"/>
    <col min="1868" max="1868" width="49.5703125" bestFit="1" customWidth="1"/>
    <col min="1869" max="1869" width="41" bestFit="1" customWidth="1"/>
    <col min="1870" max="1870" width="44.140625" bestFit="1" customWidth="1"/>
    <col min="1871" max="1871" width="38.7109375" bestFit="1" customWidth="1"/>
    <col min="1872" max="1872" width="41.85546875" bestFit="1" customWidth="1"/>
    <col min="1873" max="1873" width="46.28515625" bestFit="1" customWidth="1"/>
    <col min="1874" max="1874" width="49.42578125" bestFit="1" customWidth="1"/>
    <col min="1875" max="1875" width="43.28515625" bestFit="1" customWidth="1"/>
    <col min="1876" max="1876" width="46.5703125" bestFit="1" customWidth="1"/>
    <col min="1877" max="1877" width="28.28515625" bestFit="1" customWidth="1"/>
    <col min="1878" max="1878" width="31.42578125" bestFit="1" customWidth="1"/>
    <col min="1879" max="1879" width="27" bestFit="1" customWidth="1"/>
    <col min="1880" max="1880" width="30.28515625" bestFit="1" customWidth="1"/>
    <col min="1881" max="1881" width="32.85546875" bestFit="1" customWidth="1"/>
    <col min="1882" max="1882" width="36" bestFit="1" customWidth="1"/>
    <col min="1883" max="1883" width="23.5703125" bestFit="1" customWidth="1"/>
    <col min="1884" max="1884" width="26.7109375" bestFit="1" customWidth="1"/>
    <col min="1885" max="1885" width="54.42578125" bestFit="1" customWidth="1"/>
    <col min="1886" max="1886" width="57.5703125" bestFit="1" customWidth="1"/>
    <col min="1887" max="1887" width="58.42578125" bestFit="1" customWidth="1"/>
    <col min="1888" max="1888" width="61.5703125" bestFit="1" customWidth="1"/>
    <col min="1889" max="1889" width="46.140625" bestFit="1" customWidth="1"/>
    <col min="1890" max="1890" width="49.28515625" bestFit="1" customWidth="1"/>
    <col min="1891" max="1891" width="22.28515625" bestFit="1" customWidth="1"/>
    <col min="1892" max="1892" width="25.5703125" bestFit="1" customWidth="1"/>
    <col min="1893" max="1893" width="28.28515625" bestFit="1" customWidth="1"/>
    <col min="1894" max="1894" width="31.42578125" bestFit="1" customWidth="1"/>
    <col min="1895" max="1895" width="12.28515625" bestFit="1" customWidth="1"/>
    <col min="1896" max="1896" width="15.42578125" bestFit="1" customWidth="1"/>
    <col min="1897" max="1897" width="17.7109375" bestFit="1" customWidth="1"/>
    <col min="1898" max="1898" width="20.85546875" bestFit="1" customWidth="1"/>
    <col min="1899" max="1899" width="44.42578125" bestFit="1" customWidth="1"/>
    <col min="1900" max="1900" width="47.5703125" bestFit="1" customWidth="1"/>
    <col min="1901" max="1901" width="27.5703125" bestFit="1" customWidth="1"/>
    <col min="1902" max="1902" width="30.7109375" bestFit="1" customWidth="1"/>
    <col min="1903" max="1903" width="12" bestFit="1" customWidth="1"/>
    <col min="1904" max="1904" width="15" bestFit="1" customWidth="1"/>
    <col min="1905" max="1905" width="44.28515625" bestFit="1" customWidth="1"/>
    <col min="1906" max="1906" width="47.42578125" bestFit="1" customWidth="1"/>
    <col min="1907" max="1907" width="39.85546875" bestFit="1" customWidth="1"/>
    <col min="1908" max="1908" width="43" bestFit="1" customWidth="1"/>
    <col min="1909" max="1909" width="47" bestFit="1" customWidth="1"/>
    <col min="1910" max="1910" width="50.140625" bestFit="1" customWidth="1"/>
    <col min="1911" max="1911" width="22.7109375" bestFit="1" customWidth="1"/>
    <col min="1912" max="1912" width="26" bestFit="1" customWidth="1"/>
    <col min="1913" max="1913" width="50" bestFit="1" customWidth="1"/>
    <col min="1914" max="1914" width="53.140625" bestFit="1" customWidth="1"/>
    <col min="1915" max="1915" width="11" bestFit="1" customWidth="1"/>
    <col min="1916" max="1916" width="14.140625" bestFit="1" customWidth="1"/>
    <col min="1917" max="1917" width="38.28515625" bestFit="1" customWidth="1"/>
    <col min="1918" max="1918" width="41.42578125" bestFit="1" customWidth="1"/>
    <col min="1919" max="1919" width="49.140625" bestFit="1" customWidth="1"/>
    <col min="1920" max="1920" width="52.28515625" bestFit="1" customWidth="1"/>
    <col min="1921" max="1921" width="23" bestFit="1" customWidth="1"/>
    <col min="1922" max="1922" width="26.28515625" bestFit="1" customWidth="1"/>
    <col min="1923" max="1923" width="41.140625" bestFit="1" customWidth="1"/>
    <col min="1924" max="1924" width="44.28515625" bestFit="1" customWidth="1"/>
    <col min="1925" max="1925" width="40.28515625" bestFit="1" customWidth="1"/>
    <col min="1926" max="1926" width="43.42578125" bestFit="1" customWidth="1"/>
    <col min="1927" max="1927" width="53.7109375" bestFit="1" customWidth="1"/>
    <col min="1928" max="1928" width="56.85546875" bestFit="1" customWidth="1"/>
    <col min="1929" max="1929" width="24.28515625" bestFit="1" customWidth="1"/>
    <col min="1930" max="1930" width="27.42578125" bestFit="1" customWidth="1"/>
    <col min="1931" max="1931" width="34.5703125" bestFit="1" customWidth="1"/>
    <col min="1932" max="1932" width="37.7109375" bestFit="1" customWidth="1"/>
    <col min="1933" max="1933" width="18" bestFit="1" customWidth="1"/>
    <col min="1934" max="1934" width="21.140625" bestFit="1" customWidth="1"/>
    <col min="1935" max="1935" width="37.140625" bestFit="1" customWidth="1"/>
    <col min="1936" max="1936" width="40.28515625" bestFit="1" customWidth="1"/>
    <col min="1937" max="1937" width="49.5703125" bestFit="1" customWidth="1"/>
    <col min="1938" max="1938" width="52.7109375" bestFit="1" customWidth="1"/>
    <col min="1939" max="1939" width="22.140625" bestFit="1" customWidth="1"/>
    <col min="1940" max="1940" width="25.28515625" bestFit="1" customWidth="1"/>
    <col min="1941" max="1941" width="19.5703125" bestFit="1" customWidth="1"/>
    <col min="1942" max="1942" width="22.7109375" bestFit="1" customWidth="1"/>
    <col min="1943" max="1943" width="58.140625" bestFit="1" customWidth="1"/>
    <col min="1944" max="1944" width="61.28515625" bestFit="1" customWidth="1"/>
    <col min="1945" max="1945" width="12" bestFit="1" customWidth="1"/>
    <col min="1946" max="1946" width="14" bestFit="1" customWidth="1"/>
    <col min="1947" max="1947" width="17.5703125" bestFit="1" customWidth="1"/>
    <col min="1948" max="1948" width="20.7109375" bestFit="1" customWidth="1"/>
    <col min="1949" max="1949" width="30.140625" bestFit="1" customWidth="1"/>
    <col min="1950" max="1950" width="33.28515625" bestFit="1" customWidth="1"/>
    <col min="1951" max="1951" width="40.5703125" bestFit="1" customWidth="1"/>
    <col min="1952" max="1952" width="43.7109375" bestFit="1" customWidth="1"/>
    <col min="1953" max="1953" width="24" bestFit="1" customWidth="1"/>
    <col min="1954" max="1954" width="27.140625" bestFit="1" customWidth="1"/>
    <col min="1955" max="1955" width="53" bestFit="1" customWidth="1"/>
    <col min="1956" max="1956" width="56.140625" bestFit="1" customWidth="1"/>
    <col min="1957" max="1957" width="12.5703125" bestFit="1" customWidth="1"/>
    <col min="1958" max="1958" width="15.7109375" bestFit="1" customWidth="1"/>
    <col min="1959" max="1959" width="11.140625" bestFit="1" customWidth="1"/>
    <col min="1960" max="1960" width="14.28515625" bestFit="1" customWidth="1"/>
    <col min="1961" max="1961" width="75.42578125" bestFit="1" customWidth="1"/>
    <col min="1962" max="1962" width="78.5703125" bestFit="1" customWidth="1"/>
    <col min="1963" max="1963" width="48.28515625" bestFit="1" customWidth="1"/>
    <col min="1964" max="1964" width="51.42578125" bestFit="1" customWidth="1"/>
    <col min="1965" max="1965" width="59.85546875" bestFit="1" customWidth="1"/>
    <col min="1966" max="1966" width="63.140625" bestFit="1" customWidth="1"/>
    <col min="1967" max="1967" width="16.28515625" bestFit="1" customWidth="1"/>
    <col min="1968" max="1968" width="19.42578125" bestFit="1" customWidth="1"/>
    <col min="1969" max="1969" width="42" bestFit="1" customWidth="1"/>
    <col min="1970" max="1970" width="45.140625" bestFit="1" customWidth="1"/>
    <col min="1971" max="1971" width="33.85546875" bestFit="1" customWidth="1"/>
    <col min="1972" max="1972" width="37" bestFit="1" customWidth="1"/>
    <col min="1973" max="1973" width="36.140625" bestFit="1" customWidth="1"/>
    <col min="1974" max="1974" width="39.28515625" bestFit="1" customWidth="1"/>
    <col min="1975" max="1975" width="50.28515625" bestFit="1" customWidth="1"/>
    <col min="1976" max="1976" width="53.42578125" bestFit="1" customWidth="1"/>
    <col min="1977" max="1977" width="11.5703125" bestFit="1" customWidth="1"/>
    <col min="1978" max="1978" width="14.7109375" bestFit="1" customWidth="1"/>
    <col min="1979" max="1979" width="36.140625" bestFit="1" customWidth="1"/>
    <col min="1980" max="1980" width="39.28515625" bestFit="1" customWidth="1"/>
    <col min="1981" max="1981" width="38" bestFit="1" customWidth="1"/>
    <col min="1982" max="1982" width="41.140625" bestFit="1" customWidth="1"/>
    <col min="1983" max="1983" width="19.85546875" bestFit="1" customWidth="1"/>
    <col min="1984" max="1984" width="23" bestFit="1" customWidth="1"/>
    <col min="1985" max="1985" width="37.7109375" bestFit="1" customWidth="1"/>
    <col min="1986" max="1986" width="40.85546875" bestFit="1" customWidth="1"/>
    <col min="1987" max="1987" width="43.140625" bestFit="1" customWidth="1"/>
    <col min="1988" max="1988" width="46.42578125" bestFit="1" customWidth="1"/>
    <col min="1989" max="1989" width="58.28515625" bestFit="1" customWidth="1"/>
    <col min="1990" max="1990" width="61.42578125" bestFit="1" customWidth="1"/>
    <col min="1991" max="1991" width="45" bestFit="1" customWidth="1"/>
    <col min="1992" max="1992" width="48.140625" bestFit="1" customWidth="1"/>
    <col min="1993" max="1993" width="22" bestFit="1" customWidth="1"/>
    <col min="1994" max="1994" width="25.140625" bestFit="1" customWidth="1"/>
    <col min="1995" max="1995" width="22.42578125" bestFit="1" customWidth="1"/>
    <col min="1996" max="1996" width="25.7109375" bestFit="1" customWidth="1"/>
    <col min="1997" max="1997" width="30" bestFit="1" customWidth="1"/>
    <col min="1998" max="1998" width="33.140625" bestFit="1" customWidth="1"/>
    <col min="1999" max="1999" width="54" bestFit="1" customWidth="1"/>
    <col min="2000" max="2000" width="57.140625" bestFit="1" customWidth="1"/>
    <col min="2001" max="2001" width="41.85546875" bestFit="1" customWidth="1"/>
    <col min="2002" max="2002" width="45" bestFit="1" customWidth="1"/>
    <col min="2003" max="2003" width="41.42578125" bestFit="1" customWidth="1"/>
    <col min="2004" max="2004" width="44.5703125" bestFit="1" customWidth="1"/>
    <col min="2005" max="2005" width="39.42578125" bestFit="1" customWidth="1"/>
    <col min="2006" max="2006" width="42.7109375" bestFit="1" customWidth="1"/>
    <col min="2007" max="2007" width="54.85546875" bestFit="1" customWidth="1"/>
    <col min="2008" max="2008" width="58" bestFit="1" customWidth="1"/>
    <col min="2009" max="2009" width="32.5703125" bestFit="1" customWidth="1"/>
    <col min="2010" max="2010" width="35.7109375" bestFit="1" customWidth="1"/>
    <col min="2011" max="2011" width="28.5703125" bestFit="1" customWidth="1"/>
    <col min="2012" max="2012" width="31.7109375" bestFit="1" customWidth="1"/>
    <col min="2013" max="2013" width="13.85546875" bestFit="1" customWidth="1"/>
    <col min="2014" max="2014" width="17" bestFit="1" customWidth="1"/>
    <col min="2015" max="2015" width="41" bestFit="1" customWidth="1"/>
    <col min="2016" max="2016" width="44.140625" bestFit="1" customWidth="1"/>
    <col min="2017" max="2017" width="46.7109375" bestFit="1" customWidth="1"/>
    <col min="2018" max="2018" width="49.85546875" bestFit="1" customWidth="1"/>
    <col min="2019" max="2019" width="59.140625" bestFit="1" customWidth="1"/>
    <col min="2020" max="2020" width="62.28515625" bestFit="1" customWidth="1"/>
    <col min="2021" max="2021" width="20.28515625" bestFit="1" customWidth="1"/>
    <col min="2022" max="2022" width="23.42578125" bestFit="1" customWidth="1"/>
    <col min="2023" max="2023" width="27.7109375" bestFit="1" customWidth="1"/>
    <col min="2024" max="2024" width="30.85546875" bestFit="1" customWidth="1"/>
    <col min="2025" max="2025" width="10.42578125" bestFit="1" customWidth="1"/>
    <col min="2026" max="2026" width="13.5703125" bestFit="1" customWidth="1"/>
    <col min="2027" max="2027" width="31" bestFit="1" customWidth="1"/>
    <col min="2028" max="2028" width="34.28515625" bestFit="1" customWidth="1"/>
    <col min="2029" max="2029" width="16.5703125" bestFit="1" customWidth="1"/>
    <col min="2030" max="2030" width="19.7109375" bestFit="1" customWidth="1"/>
    <col min="2031" max="2031" width="45.7109375" bestFit="1" customWidth="1"/>
    <col min="2032" max="2032" width="48.85546875" bestFit="1" customWidth="1"/>
    <col min="2033" max="2033" width="44.140625" bestFit="1" customWidth="1"/>
    <col min="2034" max="2034" width="47.28515625" bestFit="1" customWidth="1"/>
    <col min="2035" max="2035" width="15.42578125" bestFit="1" customWidth="1"/>
    <col min="2036" max="2036" width="18.5703125" bestFit="1" customWidth="1"/>
    <col min="2037" max="2037" width="51.28515625" bestFit="1" customWidth="1"/>
    <col min="2038" max="2038" width="54.5703125" bestFit="1" customWidth="1"/>
    <col min="2039" max="2039" width="23" bestFit="1" customWidth="1"/>
    <col min="2040" max="2040" width="26.28515625" bestFit="1" customWidth="1"/>
    <col min="2041" max="2041" width="10.5703125" bestFit="1" customWidth="1"/>
    <col min="2042" max="2042" width="13.7109375" bestFit="1" customWidth="1"/>
    <col min="2043" max="2043" width="53.7109375" bestFit="1" customWidth="1"/>
    <col min="2044" max="2044" width="56.85546875" bestFit="1" customWidth="1"/>
    <col min="2045" max="2045" width="45" bestFit="1" customWidth="1"/>
    <col min="2046" max="2046" width="48.140625" bestFit="1" customWidth="1"/>
    <col min="2047" max="2047" width="58.5703125" bestFit="1" customWidth="1"/>
    <col min="2048" max="2048" width="61.7109375" bestFit="1" customWidth="1"/>
    <col min="2049" max="2049" width="61.85546875" bestFit="1" customWidth="1"/>
    <col min="2050" max="2050" width="65" bestFit="1" customWidth="1"/>
    <col min="2051" max="2051" width="58.42578125" bestFit="1" customWidth="1"/>
    <col min="2052" max="2052" width="61.5703125" bestFit="1" customWidth="1"/>
    <col min="2053" max="2053" width="29" bestFit="1" customWidth="1"/>
    <col min="2054" max="2054" width="32.140625" bestFit="1" customWidth="1"/>
    <col min="2055" max="2055" width="43.7109375" bestFit="1" customWidth="1"/>
    <col min="2056" max="2056" width="47" bestFit="1" customWidth="1"/>
    <col min="2057" max="2057" width="12" bestFit="1" customWidth="1"/>
    <col min="2058" max="2058" width="11.7109375" bestFit="1" customWidth="1"/>
    <col min="2059" max="2059" width="10.85546875" bestFit="1" customWidth="1"/>
    <col min="2060" max="2060" width="14" bestFit="1" customWidth="1"/>
    <col min="2061" max="2061" width="63" bestFit="1" customWidth="1"/>
    <col min="2062" max="2062" width="66.140625" bestFit="1" customWidth="1"/>
    <col min="2063" max="2063" width="15.28515625" bestFit="1" customWidth="1"/>
    <col min="2064" max="2064" width="18.42578125" bestFit="1" customWidth="1"/>
    <col min="2065" max="2065" width="32.85546875" bestFit="1" customWidth="1"/>
    <col min="2066" max="2066" width="36" bestFit="1" customWidth="1"/>
    <col min="2067" max="2067" width="22.85546875" bestFit="1" customWidth="1"/>
    <col min="2068" max="2068" width="26.140625" bestFit="1" customWidth="1"/>
    <col min="2069" max="2069" width="34.140625" bestFit="1" customWidth="1"/>
    <col min="2070" max="2070" width="37.28515625" bestFit="1" customWidth="1"/>
    <col min="2071" max="2071" width="29" bestFit="1" customWidth="1"/>
    <col min="2072" max="2072" width="32.140625" bestFit="1" customWidth="1"/>
    <col min="2073" max="2073" width="42.7109375" bestFit="1" customWidth="1"/>
    <col min="2074" max="2074" width="45.85546875" bestFit="1" customWidth="1"/>
    <col min="2075" max="2075" width="34.7109375" bestFit="1" customWidth="1"/>
    <col min="2076" max="2076" width="38" bestFit="1" customWidth="1"/>
    <col min="2077" max="2077" width="42" bestFit="1" customWidth="1"/>
    <col min="2078" max="2078" width="45.140625" bestFit="1" customWidth="1"/>
    <col min="2079" max="2079" width="51" bestFit="1" customWidth="1"/>
    <col min="2080" max="2080" width="54.140625" bestFit="1" customWidth="1"/>
    <col min="2081" max="2081" width="41.7109375" bestFit="1" customWidth="1"/>
    <col min="2082" max="2082" width="44.85546875" bestFit="1" customWidth="1"/>
    <col min="2083" max="2083" width="47.42578125" bestFit="1" customWidth="1"/>
    <col min="2084" max="2084" width="50.7109375" bestFit="1" customWidth="1"/>
    <col min="2085" max="2085" width="55.7109375" bestFit="1" customWidth="1"/>
    <col min="2086" max="2086" width="59" bestFit="1" customWidth="1"/>
    <col min="2087" max="2087" width="17.140625" bestFit="1" customWidth="1"/>
    <col min="2088" max="2088" width="20.28515625" bestFit="1" customWidth="1"/>
    <col min="2089" max="2089" width="16" bestFit="1" customWidth="1"/>
    <col min="2090" max="2090" width="19.140625" bestFit="1" customWidth="1"/>
    <col min="2091" max="2091" width="47.42578125" bestFit="1" customWidth="1"/>
    <col min="2092" max="2092" width="50.7109375" bestFit="1" customWidth="1"/>
    <col min="2093" max="2093" width="13" bestFit="1" customWidth="1"/>
    <col min="2094" max="2094" width="16.140625" bestFit="1" customWidth="1"/>
    <col min="2095" max="2095" width="25.42578125" bestFit="1" customWidth="1"/>
    <col min="2096" max="2096" width="28.5703125" bestFit="1" customWidth="1"/>
    <col min="2097" max="2097" width="59.140625" bestFit="1" customWidth="1"/>
    <col min="2098" max="2098" width="62.28515625" bestFit="1" customWidth="1"/>
    <col min="2099" max="2099" width="18.28515625" bestFit="1" customWidth="1"/>
    <col min="2100" max="2100" width="21.5703125" bestFit="1" customWidth="1"/>
    <col min="2101" max="2101" width="53" bestFit="1" customWidth="1"/>
    <col min="2102" max="2102" width="56.140625" bestFit="1" customWidth="1"/>
    <col min="2103" max="2103" width="59" bestFit="1" customWidth="1"/>
    <col min="2104" max="2104" width="62.140625" bestFit="1" customWidth="1"/>
    <col min="2105" max="2105" width="37.5703125" bestFit="1" customWidth="1"/>
    <col min="2106" max="2106" width="40.7109375" bestFit="1" customWidth="1"/>
    <col min="2107" max="2107" width="24.140625" bestFit="1" customWidth="1"/>
    <col min="2108" max="2108" width="27.28515625" bestFit="1" customWidth="1"/>
    <col min="2109" max="2109" width="51" bestFit="1" customWidth="1"/>
    <col min="2110" max="2110" width="54.140625" bestFit="1" customWidth="1"/>
    <col min="2111" max="2111" width="15.85546875" bestFit="1" customWidth="1"/>
    <col min="2112" max="2112" width="19" bestFit="1" customWidth="1"/>
    <col min="2113" max="2113" width="57.140625" bestFit="1" customWidth="1"/>
    <col min="2114" max="2114" width="60.28515625" bestFit="1" customWidth="1"/>
    <col min="2115" max="2115" width="62.42578125" bestFit="1" customWidth="1"/>
    <col min="2116" max="2116" width="65.5703125" bestFit="1" customWidth="1"/>
    <col min="2117" max="2117" width="16.42578125" bestFit="1" customWidth="1"/>
    <col min="2118" max="2118" width="19.5703125" bestFit="1" customWidth="1"/>
    <col min="2119" max="2119" width="38" bestFit="1" customWidth="1"/>
    <col min="2120" max="2120" width="41.140625" bestFit="1" customWidth="1"/>
    <col min="2121" max="2121" width="41.5703125" bestFit="1" customWidth="1"/>
    <col min="2122" max="2122" width="44.7109375" bestFit="1" customWidth="1"/>
    <col min="2123" max="2123" width="29.7109375" bestFit="1" customWidth="1"/>
    <col min="2124" max="2124" width="32.85546875" bestFit="1" customWidth="1"/>
    <col min="2125" max="2125" width="42" bestFit="1" customWidth="1"/>
    <col min="2126" max="2126" width="45.140625" bestFit="1" customWidth="1"/>
    <col min="2127" max="2127" width="29.85546875" bestFit="1" customWidth="1"/>
    <col min="2128" max="2128" width="33" bestFit="1" customWidth="1"/>
    <col min="2129" max="2129" width="18.7109375" bestFit="1" customWidth="1"/>
    <col min="2130" max="2130" width="22" bestFit="1" customWidth="1"/>
    <col min="2131" max="2131" width="19.42578125" bestFit="1" customWidth="1"/>
    <col min="2132" max="2132" width="22.5703125" bestFit="1" customWidth="1"/>
    <col min="2133" max="2133" width="32" bestFit="1" customWidth="1"/>
    <col min="2134" max="2134" width="35.140625" bestFit="1" customWidth="1"/>
    <col min="2135" max="2135" width="23.85546875" bestFit="1" customWidth="1"/>
    <col min="2136" max="2136" width="27" bestFit="1" customWidth="1"/>
    <col min="2137" max="2137" width="18.7109375" bestFit="1" customWidth="1"/>
    <col min="2138" max="2138" width="22" bestFit="1" customWidth="1"/>
    <col min="2139" max="2139" width="18.42578125" bestFit="1" customWidth="1"/>
    <col min="2140" max="2140" width="21.7109375" bestFit="1" customWidth="1"/>
    <col min="2141" max="2141" width="45.85546875" bestFit="1" customWidth="1"/>
    <col min="2142" max="2142" width="49" bestFit="1" customWidth="1"/>
    <col min="2143" max="2143" width="44" bestFit="1" customWidth="1"/>
    <col min="2144" max="2144" width="47.140625" bestFit="1" customWidth="1"/>
    <col min="2145" max="2145" width="17.42578125" bestFit="1" customWidth="1"/>
    <col min="2146" max="2146" width="20.5703125" bestFit="1" customWidth="1"/>
    <col min="2147" max="2147" width="17.42578125" bestFit="1" customWidth="1"/>
    <col min="2148" max="2148" width="20.5703125" bestFit="1" customWidth="1"/>
    <col min="2149" max="2149" width="48.5703125" bestFit="1" customWidth="1"/>
    <col min="2150" max="2150" width="51.7109375" bestFit="1" customWidth="1"/>
    <col min="2151" max="2151" width="25.7109375" bestFit="1" customWidth="1"/>
    <col min="2152" max="2152" width="28.85546875" bestFit="1" customWidth="1"/>
    <col min="2153" max="2153" width="12" bestFit="1" customWidth="1"/>
    <col min="2154" max="2154" width="9.28515625" bestFit="1" customWidth="1"/>
    <col min="2155" max="2155" width="37" bestFit="1" customWidth="1"/>
    <col min="2156" max="2156" width="40.140625" bestFit="1" customWidth="1"/>
    <col min="2157" max="2157" width="48.7109375" bestFit="1" customWidth="1"/>
    <col min="2158" max="2158" width="51.85546875" bestFit="1" customWidth="1"/>
    <col min="2159" max="2159" width="44" bestFit="1" customWidth="1"/>
    <col min="2160" max="2160" width="47.140625" bestFit="1" customWidth="1"/>
    <col min="2161" max="2161" width="56.5703125" bestFit="1" customWidth="1"/>
    <col min="2162" max="2162" width="59.7109375" bestFit="1" customWidth="1"/>
    <col min="2163" max="2163" width="29.42578125" bestFit="1" customWidth="1"/>
    <col min="2164" max="2164" width="32.5703125" bestFit="1" customWidth="1"/>
    <col min="2165" max="2165" width="42.7109375" bestFit="1" customWidth="1"/>
    <col min="2166" max="2166" width="45.85546875" bestFit="1" customWidth="1"/>
    <col min="2167" max="2167" width="43.5703125" bestFit="1" customWidth="1"/>
    <col min="2168" max="2168" width="46.85546875" bestFit="1" customWidth="1"/>
    <col min="2169" max="2169" width="17.5703125" bestFit="1" customWidth="1"/>
    <col min="2170" max="2170" width="20.7109375" bestFit="1" customWidth="1"/>
    <col min="2171" max="2171" width="12" bestFit="1" customWidth="1"/>
    <col min="2172" max="2172" width="13.85546875" bestFit="1" customWidth="1"/>
    <col min="2173" max="2173" width="40.85546875" bestFit="1" customWidth="1"/>
    <col min="2174" max="2174" width="44" bestFit="1" customWidth="1"/>
    <col min="2175" max="2175" width="31.5703125" bestFit="1" customWidth="1"/>
    <col min="2176" max="2176" width="34.7109375" bestFit="1" customWidth="1"/>
    <col min="2177" max="2177" width="15.85546875" bestFit="1" customWidth="1"/>
    <col min="2178" max="2178" width="19" bestFit="1" customWidth="1"/>
    <col min="2179" max="2179" width="49" bestFit="1" customWidth="1"/>
    <col min="2180" max="2180" width="52.140625" bestFit="1" customWidth="1"/>
    <col min="2181" max="2181" width="22.7109375" bestFit="1" customWidth="1"/>
    <col min="2182" max="2182" width="26" bestFit="1" customWidth="1"/>
    <col min="2183" max="2183" width="11.85546875" bestFit="1" customWidth="1"/>
    <col min="2184" max="2184" width="15" bestFit="1" customWidth="1"/>
    <col min="2185" max="2185" width="15.5703125" bestFit="1" customWidth="1"/>
    <col min="2186" max="2186" width="18.7109375" bestFit="1" customWidth="1"/>
    <col min="2187" max="2187" width="39.42578125" bestFit="1" customWidth="1"/>
    <col min="2188" max="2188" width="42.7109375" bestFit="1" customWidth="1"/>
    <col min="2189" max="2189" width="27.85546875" bestFit="1" customWidth="1"/>
    <col min="2190" max="2190" width="31" bestFit="1" customWidth="1"/>
    <col min="2191" max="2191" width="45.7109375" bestFit="1" customWidth="1"/>
    <col min="2192" max="2192" width="48.85546875" bestFit="1" customWidth="1"/>
    <col min="2193" max="2193" width="46.28515625" bestFit="1" customWidth="1"/>
    <col min="2194" max="2194" width="49.42578125" bestFit="1" customWidth="1"/>
    <col min="2195" max="2195" width="34.5703125" bestFit="1" customWidth="1"/>
    <col min="2196" max="2196" width="37.7109375" bestFit="1" customWidth="1"/>
    <col min="2197" max="2197" width="20.5703125" bestFit="1" customWidth="1"/>
    <col min="2198" max="2198" width="23.7109375" bestFit="1" customWidth="1"/>
    <col min="2199" max="2199" width="54.28515625" bestFit="1" customWidth="1"/>
    <col min="2200" max="2200" width="57.42578125" bestFit="1" customWidth="1"/>
    <col min="2201" max="2201" width="39.85546875" bestFit="1" customWidth="1"/>
    <col min="2202" max="2202" width="43" bestFit="1" customWidth="1"/>
    <col min="2203" max="2203" width="31.85546875" bestFit="1" customWidth="1"/>
    <col min="2204" max="2204" width="35" bestFit="1" customWidth="1"/>
    <col min="2205" max="2205" width="20.7109375" bestFit="1" customWidth="1"/>
    <col min="2206" max="2206" width="23.85546875" bestFit="1" customWidth="1"/>
    <col min="2207" max="2207" width="50" bestFit="1" customWidth="1"/>
    <col min="2208" max="2208" width="53.140625" bestFit="1" customWidth="1"/>
    <col min="2209" max="2209" width="52.7109375" bestFit="1" customWidth="1"/>
    <col min="2210" max="2210" width="55.85546875" bestFit="1" customWidth="1"/>
    <col min="2211" max="2211" width="28" bestFit="1" customWidth="1"/>
    <col min="2212" max="2212" width="31.140625" bestFit="1" customWidth="1"/>
    <col min="2213" max="2213" width="15.7109375" bestFit="1" customWidth="1"/>
    <col min="2214" max="2214" width="18.85546875" bestFit="1" customWidth="1"/>
    <col min="2215" max="2215" width="49.85546875" bestFit="1" customWidth="1"/>
    <col min="2216" max="2216" width="53" bestFit="1" customWidth="1"/>
    <col min="2217" max="2217" width="32.7109375" bestFit="1" customWidth="1"/>
    <col min="2218" max="2218" width="35.85546875" bestFit="1" customWidth="1"/>
    <col min="2219" max="2219" width="58.140625" bestFit="1" customWidth="1"/>
    <col min="2220" max="2220" width="61.28515625" bestFit="1" customWidth="1"/>
    <col min="2221" max="2221" width="52" bestFit="1" customWidth="1"/>
    <col min="2222" max="2222" width="55.28515625" bestFit="1" customWidth="1"/>
    <col min="2223" max="2223" width="50.5703125" bestFit="1" customWidth="1"/>
    <col min="2224" max="2224" width="53.7109375" bestFit="1" customWidth="1"/>
    <col min="2225" max="2225" width="42.85546875" bestFit="1" customWidth="1"/>
    <col min="2226" max="2226" width="46" bestFit="1" customWidth="1"/>
    <col min="2227" max="2227" width="40.28515625" bestFit="1" customWidth="1"/>
    <col min="2228" max="2228" width="43.42578125" bestFit="1" customWidth="1"/>
    <col min="2229" max="2229" width="21" bestFit="1" customWidth="1"/>
    <col min="2230" max="2230" width="24.140625" bestFit="1" customWidth="1"/>
    <col min="2231" max="2231" width="51.7109375" bestFit="1" customWidth="1"/>
    <col min="2232" max="2232" width="55" bestFit="1" customWidth="1"/>
    <col min="2233" max="2233" width="10.28515625" bestFit="1" customWidth="1"/>
    <col min="2234" max="2234" width="13.42578125" bestFit="1" customWidth="1"/>
    <col min="2235" max="2235" width="42.42578125" bestFit="1" customWidth="1"/>
    <col min="2236" max="2236" width="45.5703125" bestFit="1" customWidth="1"/>
    <col min="2237" max="2237" width="22.140625" bestFit="1" customWidth="1"/>
    <col min="2238" max="2238" width="25.28515625" bestFit="1" customWidth="1"/>
    <col min="2239" max="2239" width="47.140625" bestFit="1" customWidth="1"/>
    <col min="2240" max="2240" width="50.42578125" bestFit="1" customWidth="1"/>
    <col min="2241" max="2241" width="38.7109375" bestFit="1" customWidth="1"/>
    <col min="2242" max="2242" width="41.85546875" bestFit="1" customWidth="1"/>
    <col min="2243" max="2243" width="12" bestFit="1" customWidth="1"/>
    <col min="2244" max="2244" width="11.7109375" bestFit="1" customWidth="1"/>
    <col min="2245" max="2245" width="31.140625" bestFit="1" customWidth="1"/>
    <col min="2246" max="2246" width="34.42578125" bestFit="1" customWidth="1"/>
    <col min="2247" max="2247" width="29" bestFit="1" customWidth="1"/>
    <col min="2248" max="2248" width="32.140625" bestFit="1" customWidth="1"/>
    <col min="2249" max="2249" width="32.42578125" bestFit="1" customWidth="1"/>
    <col min="2250" max="2250" width="35.5703125" bestFit="1" customWidth="1"/>
    <col min="2251" max="2251" width="17.140625" bestFit="1" customWidth="1"/>
    <col min="2252" max="2252" width="20.28515625" bestFit="1" customWidth="1"/>
    <col min="2253" max="2253" width="46.7109375" bestFit="1" customWidth="1"/>
    <col min="2254" max="2254" width="49.85546875" bestFit="1" customWidth="1"/>
    <col min="2255" max="2255" width="9.42578125" bestFit="1" customWidth="1"/>
    <col min="2256" max="2256" width="12.42578125" bestFit="1" customWidth="1"/>
    <col min="2257" max="2257" width="40.7109375" bestFit="1" customWidth="1"/>
    <col min="2258" max="2258" width="43.85546875" bestFit="1" customWidth="1"/>
    <col min="2259" max="2259" width="63.140625" bestFit="1" customWidth="1"/>
    <col min="2260" max="2260" width="66.28515625" bestFit="1" customWidth="1"/>
    <col min="2261" max="2261" width="62.7109375" bestFit="1" customWidth="1"/>
    <col min="2262" max="2262" width="65.85546875" bestFit="1" customWidth="1"/>
    <col min="2263" max="2263" width="70.5703125" bestFit="1" customWidth="1"/>
    <col min="2264" max="2264" width="73.7109375" bestFit="1" customWidth="1"/>
    <col min="2265" max="2265" width="46.5703125" bestFit="1" customWidth="1"/>
    <col min="2266" max="2266" width="49.7109375" bestFit="1" customWidth="1"/>
    <col min="2267" max="2267" width="25.28515625" bestFit="1" customWidth="1"/>
    <col min="2268" max="2268" width="28.42578125" bestFit="1" customWidth="1"/>
    <col min="2269" max="2269" width="18" bestFit="1" customWidth="1"/>
    <col min="2270" max="2270" width="21.140625" bestFit="1" customWidth="1"/>
    <col min="2271" max="2271" width="33.7109375" bestFit="1" customWidth="1"/>
    <col min="2272" max="2272" width="36.85546875" bestFit="1" customWidth="1"/>
    <col min="2273" max="2273" width="42.5703125" bestFit="1" customWidth="1"/>
    <col min="2274" max="2274" width="45.7109375" bestFit="1" customWidth="1"/>
    <col min="2275" max="2275" width="40.42578125" bestFit="1" customWidth="1"/>
    <col min="2276" max="2276" width="43.5703125" bestFit="1" customWidth="1"/>
    <col min="2277" max="2277" width="21.28515625" bestFit="1" customWidth="1"/>
    <col min="2278" max="2278" width="24.42578125" bestFit="1" customWidth="1"/>
    <col min="2279" max="2279" width="9.5703125" bestFit="1" customWidth="1"/>
    <col min="2280" max="2280" width="12.5703125" bestFit="1" customWidth="1"/>
    <col min="2281" max="2281" width="56.42578125" bestFit="1" customWidth="1"/>
    <col min="2282" max="2282" width="59.5703125" bestFit="1" customWidth="1"/>
    <col min="2283" max="2283" width="11.28515625" bestFit="1" customWidth="1"/>
    <col min="2284" max="2284" width="14.42578125" bestFit="1" customWidth="1"/>
    <col min="2285" max="2285" width="57.28515625" bestFit="1" customWidth="1"/>
    <col min="2286" max="2286" width="60.42578125" bestFit="1" customWidth="1"/>
    <col min="2287" max="2287" width="25.5703125" bestFit="1" customWidth="1"/>
    <col min="2288" max="2288" width="28.7109375" bestFit="1" customWidth="1"/>
    <col min="2289" max="2289" width="7.5703125" bestFit="1" customWidth="1"/>
    <col min="2290" max="2290" width="10.140625" bestFit="1" customWidth="1"/>
    <col min="2291" max="2291" width="50.140625" bestFit="1" customWidth="1"/>
    <col min="2292" max="2292" width="53.28515625" bestFit="1" customWidth="1"/>
    <col min="2293" max="2293" width="29.42578125" bestFit="1" customWidth="1"/>
    <col min="2294" max="2294" width="32.5703125" bestFit="1" customWidth="1"/>
    <col min="2295" max="2295" width="21.42578125" bestFit="1" customWidth="1"/>
    <col min="2296" max="2296" width="24.5703125" bestFit="1" customWidth="1"/>
    <col min="2297" max="2297" width="34.85546875" bestFit="1" customWidth="1"/>
    <col min="2298" max="2298" width="38.140625" bestFit="1" customWidth="1"/>
    <col min="2299" max="2299" width="49.7109375" bestFit="1" customWidth="1"/>
    <col min="2300" max="2300" width="52.85546875" bestFit="1" customWidth="1"/>
    <col min="2301" max="2301" width="47.28515625" bestFit="1" customWidth="1"/>
    <col min="2302" max="2302" width="50.5703125" bestFit="1" customWidth="1"/>
    <col min="2303" max="2303" width="30.28515625" bestFit="1" customWidth="1"/>
    <col min="2304" max="2304" width="33.42578125" bestFit="1" customWidth="1"/>
    <col min="2305" max="2305" width="60.28515625" bestFit="1" customWidth="1"/>
    <col min="2306" max="2306" width="63.5703125" bestFit="1" customWidth="1"/>
    <col min="2307" max="2307" width="8.28515625" bestFit="1" customWidth="1"/>
    <col min="2308" max="2308" width="11.28515625" bestFit="1" customWidth="1"/>
    <col min="2309" max="2309" width="35" bestFit="1" customWidth="1"/>
    <col min="2310" max="2310" width="38.28515625" bestFit="1" customWidth="1"/>
    <col min="2311" max="2311" width="49.140625" bestFit="1" customWidth="1"/>
    <col min="2312" max="2312" width="52.28515625" bestFit="1" customWidth="1"/>
    <col min="2313" max="2313" width="12.7109375" bestFit="1" customWidth="1"/>
    <col min="2314" max="2314" width="15.85546875" bestFit="1" customWidth="1"/>
    <col min="2315" max="2315" width="57.42578125" bestFit="1" customWidth="1"/>
    <col min="2316" max="2316" width="60.5703125" bestFit="1" customWidth="1"/>
    <col min="2317" max="2317" width="18.5703125" bestFit="1" customWidth="1"/>
    <col min="2318" max="2318" width="21.85546875" bestFit="1" customWidth="1"/>
    <col min="2319" max="2319" width="60.140625" bestFit="1" customWidth="1"/>
    <col min="2320" max="2320" width="63.42578125" bestFit="1" customWidth="1"/>
    <col min="2321" max="2321" width="12.42578125" bestFit="1" customWidth="1"/>
    <col min="2322" max="2322" width="15.5703125" bestFit="1" customWidth="1"/>
    <col min="2323" max="2323" width="35.7109375" bestFit="1" customWidth="1"/>
    <col min="2324" max="2324" width="38.85546875" bestFit="1" customWidth="1"/>
    <col min="2325" max="2325" width="55.85546875" bestFit="1" customWidth="1"/>
    <col min="2326" max="2326" width="59.140625" bestFit="1" customWidth="1"/>
    <col min="2327" max="2327" width="28.85546875" bestFit="1" customWidth="1"/>
    <col min="2328" max="2328" width="32" bestFit="1" customWidth="1"/>
    <col min="2329" max="2329" width="29.140625" bestFit="1" customWidth="1"/>
    <col min="2330" max="2330" width="32.28515625" bestFit="1" customWidth="1"/>
    <col min="2331" max="2331" width="47.7109375" bestFit="1" customWidth="1"/>
    <col min="2332" max="2332" width="51" bestFit="1" customWidth="1"/>
    <col min="2333" max="2333" width="17.7109375" bestFit="1" customWidth="1"/>
    <col min="2334" max="2334" width="20.85546875" bestFit="1" customWidth="1"/>
    <col min="2335" max="2335" width="32.85546875" bestFit="1" customWidth="1"/>
    <col min="2336" max="2336" width="36" bestFit="1" customWidth="1"/>
    <col min="2337" max="2337" width="55.140625" bestFit="1" customWidth="1"/>
    <col min="2338" max="2338" width="58.28515625" bestFit="1" customWidth="1"/>
    <col min="2339" max="2339" width="34" bestFit="1" customWidth="1"/>
    <col min="2340" max="2340" width="37.140625" bestFit="1" customWidth="1"/>
    <col min="2341" max="2341" width="57" bestFit="1" customWidth="1"/>
    <col min="2342" max="2342" width="60.140625" bestFit="1" customWidth="1"/>
    <col min="2343" max="2343" width="27.140625" bestFit="1" customWidth="1"/>
    <col min="2344" max="2344" width="30.42578125" bestFit="1" customWidth="1"/>
    <col min="2345" max="2345" width="44.140625" bestFit="1" customWidth="1"/>
    <col min="2346" max="2346" width="47.28515625" bestFit="1" customWidth="1"/>
    <col min="2347" max="2347" width="56.140625" bestFit="1" customWidth="1"/>
    <col min="2348" max="2348" width="59.42578125" bestFit="1" customWidth="1"/>
    <col min="2349" max="2349" width="45.7109375" bestFit="1" customWidth="1"/>
    <col min="2350" max="2350" width="48.85546875" bestFit="1" customWidth="1"/>
    <col min="2351" max="2351" width="19.140625" bestFit="1" customWidth="1"/>
    <col min="2352" max="2352" width="22.28515625" bestFit="1" customWidth="1"/>
    <col min="2353" max="2353" width="53.5703125" bestFit="1" customWidth="1"/>
    <col min="2354" max="2354" width="56.7109375" bestFit="1" customWidth="1"/>
    <col min="2355" max="2355" width="35" bestFit="1" customWidth="1"/>
    <col min="2356" max="2356" width="38.28515625" bestFit="1" customWidth="1"/>
    <col min="2357" max="2357" width="25.42578125" bestFit="1" customWidth="1"/>
    <col min="2358" max="2358" width="28.5703125" bestFit="1" customWidth="1"/>
    <col min="2359" max="2359" width="49.85546875" bestFit="1" customWidth="1"/>
    <col min="2360" max="2360" width="53" bestFit="1" customWidth="1"/>
    <col min="2361" max="2361" width="11.28515625" bestFit="1" customWidth="1"/>
    <col min="2362" max="2362" width="14.42578125" bestFit="1" customWidth="1"/>
    <col min="2363" max="2363" width="53.42578125" bestFit="1" customWidth="1"/>
    <col min="2364" max="2364" width="56.5703125" bestFit="1" customWidth="1"/>
    <col min="2365" max="2365" width="13.28515625" bestFit="1" customWidth="1"/>
    <col min="2366" max="2366" width="16.42578125" bestFit="1" customWidth="1"/>
    <col min="2367" max="2367" width="45.7109375" bestFit="1" customWidth="1"/>
    <col min="2368" max="2368" width="48.85546875" bestFit="1" customWidth="1"/>
    <col min="2369" max="2369" width="40.5703125" bestFit="1" customWidth="1"/>
    <col min="2370" max="2370" width="43.7109375" bestFit="1" customWidth="1"/>
    <col min="2371" max="2371" width="46.85546875" bestFit="1" customWidth="1"/>
    <col min="2372" max="2372" width="50" bestFit="1" customWidth="1"/>
    <col min="2373" max="2373" width="47.28515625" bestFit="1" customWidth="1"/>
    <col min="2374" max="2374" width="50.5703125" bestFit="1" customWidth="1"/>
    <col min="2375" max="2375" width="10.7109375" bestFit="1" customWidth="1"/>
    <col min="2376" max="2376" width="13.85546875" bestFit="1" customWidth="1"/>
    <col min="2377" max="2377" width="13.42578125" bestFit="1" customWidth="1"/>
    <col min="2378" max="2378" width="16.5703125" bestFit="1" customWidth="1"/>
    <col min="2379" max="2379" width="58.28515625" bestFit="1" customWidth="1"/>
    <col min="2380" max="2380" width="61.42578125" bestFit="1" customWidth="1"/>
    <col min="2381" max="2381" width="32.28515625" bestFit="1" customWidth="1"/>
    <col min="2382" max="2382" width="35.42578125" bestFit="1" customWidth="1"/>
    <col min="2383" max="2383" width="42.42578125" bestFit="1" customWidth="1"/>
    <col min="2384" max="2384" width="45.5703125" bestFit="1" customWidth="1"/>
    <col min="2385" max="2385" width="47" bestFit="1" customWidth="1"/>
    <col min="2386" max="2386" width="50.140625" bestFit="1" customWidth="1"/>
    <col min="2387" max="2387" width="18.28515625" bestFit="1" customWidth="1"/>
    <col min="2388" max="2388" width="21.5703125" bestFit="1" customWidth="1"/>
    <col min="2389" max="2389" width="47.5703125" bestFit="1" customWidth="1"/>
    <col min="2390" max="2390" width="50.85546875" bestFit="1" customWidth="1"/>
    <col min="2391" max="2391" width="50" bestFit="1" customWidth="1"/>
    <col min="2392" max="2392" width="53.140625" bestFit="1" customWidth="1"/>
    <col min="2393" max="2393" width="31" bestFit="1" customWidth="1"/>
    <col min="2394" max="2394" width="34.28515625" bestFit="1" customWidth="1"/>
    <col min="2395" max="2395" width="20.28515625" bestFit="1" customWidth="1"/>
    <col min="2396" max="2396" width="23.42578125" bestFit="1" customWidth="1"/>
    <col min="2397" max="2397" width="11.7109375" bestFit="1" customWidth="1"/>
    <col min="2398" max="2398" width="14.85546875" bestFit="1" customWidth="1"/>
    <col min="2399" max="2399" width="48.42578125" bestFit="1" customWidth="1"/>
    <col min="2400" max="2400" width="51.5703125" bestFit="1" customWidth="1"/>
    <col min="2401" max="2401" width="50.85546875" bestFit="1" customWidth="1"/>
    <col min="2402" max="2402" width="54" bestFit="1" customWidth="1"/>
    <col min="2403" max="2403" width="51.7109375" bestFit="1" customWidth="1"/>
    <col min="2404" max="2404" width="55" bestFit="1" customWidth="1"/>
    <col min="2405" max="2405" width="31.85546875" bestFit="1" customWidth="1"/>
    <col min="2406" max="2406" width="35" bestFit="1" customWidth="1"/>
    <col min="2407" max="2407" width="52.85546875" bestFit="1" customWidth="1"/>
    <col min="2408" max="2408" width="56" bestFit="1" customWidth="1"/>
    <col min="2409" max="2409" width="10.42578125" bestFit="1" customWidth="1"/>
    <col min="2410" max="2410" width="13.5703125" bestFit="1" customWidth="1"/>
    <col min="2411" max="2411" width="17.85546875" bestFit="1" customWidth="1"/>
    <col min="2412" max="2412" width="21" bestFit="1" customWidth="1"/>
    <col min="2413" max="2413" width="55.85546875" bestFit="1" customWidth="1"/>
    <col min="2414" max="2414" width="59.140625" bestFit="1" customWidth="1"/>
    <col min="2415" max="2415" width="11.140625" bestFit="1" customWidth="1"/>
    <col min="2416" max="2416" width="14.28515625" bestFit="1" customWidth="1"/>
    <col min="2417" max="2417" width="35.28515625" bestFit="1" customWidth="1"/>
    <col min="2418" max="2418" width="38.5703125" bestFit="1" customWidth="1"/>
    <col min="2419" max="2419" width="61.140625" bestFit="1" customWidth="1"/>
    <col min="2420" max="2420" width="64.28515625" bestFit="1" customWidth="1"/>
    <col min="2421" max="2421" width="17.7109375" bestFit="1" customWidth="1"/>
    <col min="2422" max="2422" width="20.85546875" bestFit="1" customWidth="1"/>
    <col min="2423" max="2423" width="28.5703125" bestFit="1" customWidth="1"/>
    <col min="2424" max="2424" width="31.7109375" bestFit="1" customWidth="1"/>
    <col min="2425" max="2425" width="48.28515625" bestFit="1" customWidth="1"/>
    <col min="2426" max="2426" width="51.42578125" bestFit="1" customWidth="1"/>
    <col min="2427" max="2427" width="29.5703125" bestFit="1" customWidth="1"/>
    <col min="2428" max="2428" width="32.7109375" bestFit="1" customWidth="1"/>
    <col min="2429" max="2429" width="26" bestFit="1" customWidth="1"/>
    <col min="2430" max="2430" width="29.140625" bestFit="1" customWidth="1"/>
    <col min="2431" max="2431" width="52.42578125" bestFit="1" customWidth="1"/>
    <col min="2432" max="2432" width="55.5703125" bestFit="1" customWidth="1"/>
    <col min="2433" max="2433" width="27.42578125" bestFit="1" customWidth="1"/>
    <col min="2434" max="2434" width="30.5703125" bestFit="1" customWidth="1"/>
    <col min="2435" max="2435" width="49.7109375" bestFit="1" customWidth="1"/>
    <col min="2436" max="2436" width="52.85546875" bestFit="1" customWidth="1"/>
    <col min="2437" max="2437" width="36.140625" bestFit="1" customWidth="1"/>
    <col min="2438" max="2438" width="39.28515625" bestFit="1" customWidth="1"/>
    <col min="2439" max="2439" width="45" bestFit="1" customWidth="1"/>
    <col min="2440" max="2440" width="48.140625" bestFit="1" customWidth="1"/>
    <col min="2441" max="2441" width="38.5703125" bestFit="1" customWidth="1"/>
    <col min="2442" max="2442" width="41.7109375" bestFit="1" customWidth="1"/>
    <col min="2443" max="2443" width="15.85546875" bestFit="1" customWidth="1"/>
    <col min="2444" max="2444" width="19" bestFit="1" customWidth="1"/>
    <col min="2445" max="2445" width="26" bestFit="1" customWidth="1"/>
    <col min="2446" max="2446" width="29.140625" bestFit="1" customWidth="1"/>
    <col min="2447" max="2447" width="46.7109375" bestFit="1" customWidth="1"/>
    <col min="2448" max="2448" width="49.85546875" bestFit="1" customWidth="1"/>
    <col min="2449" max="2449" width="35.85546875" bestFit="1" customWidth="1"/>
    <col min="2450" max="2450" width="39" bestFit="1" customWidth="1"/>
    <col min="2451" max="2451" width="55.5703125" bestFit="1" customWidth="1"/>
    <col min="2452" max="2452" width="58.85546875" bestFit="1" customWidth="1"/>
    <col min="2453" max="2453" width="29.140625" bestFit="1" customWidth="1"/>
    <col min="2454" max="2454" width="32.28515625" bestFit="1" customWidth="1"/>
    <col min="2455" max="2455" width="26" bestFit="1" customWidth="1"/>
    <col min="2456" max="2456" width="29.140625" bestFit="1" customWidth="1"/>
    <col min="2457" max="2457" width="31.85546875" bestFit="1" customWidth="1"/>
    <col min="2458" max="2458" width="35" bestFit="1" customWidth="1"/>
    <col min="2459" max="2459" width="42.140625" bestFit="1" customWidth="1"/>
    <col min="2460" max="2460" width="45.28515625" bestFit="1" customWidth="1"/>
    <col min="2461" max="2461" width="48.42578125" bestFit="1" customWidth="1"/>
    <col min="2462" max="2462" width="51.5703125" bestFit="1" customWidth="1"/>
    <col min="2463" max="2463" width="50.85546875" bestFit="1" customWidth="1"/>
    <col min="2464" max="2464" width="54" bestFit="1" customWidth="1"/>
    <col min="2465" max="2465" width="21.85546875" bestFit="1" customWidth="1"/>
    <col min="2466" max="2466" width="25" bestFit="1" customWidth="1"/>
    <col min="2467" max="2467" width="53" bestFit="1" customWidth="1"/>
    <col min="2468" max="2468" width="56.140625" bestFit="1" customWidth="1"/>
    <col min="2469" max="2469" width="27.7109375" bestFit="1" customWidth="1"/>
    <col min="2470" max="2470" width="30.85546875" bestFit="1" customWidth="1"/>
    <col min="2471" max="2471" width="30.28515625" bestFit="1" customWidth="1"/>
    <col min="2472" max="2472" width="33.42578125" bestFit="1" customWidth="1"/>
    <col min="2473" max="2473" width="56.42578125" bestFit="1" customWidth="1"/>
    <col min="2474" max="2474" width="59.5703125" bestFit="1" customWidth="1"/>
    <col min="2475" max="2475" width="46" bestFit="1" customWidth="1"/>
    <col min="2476" max="2476" width="49.140625" bestFit="1" customWidth="1"/>
    <col min="2477" max="2477" width="24" bestFit="1" customWidth="1"/>
    <col min="2478" max="2478" width="27.140625" bestFit="1" customWidth="1"/>
    <col min="2479" max="2479" width="20.28515625" bestFit="1" customWidth="1"/>
    <col min="2480" max="2480" width="23.42578125" bestFit="1" customWidth="1"/>
    <col min="2481" max="2481" width="35.140625" bestFit="1" customWidth="1"/>
    <col min="2482" max="2482" width="38.42578125" bestFit="1" customWidth="1"/>
    <col min="2483" max="2483" width="49.7109375" bestFit="1" customWidth="1"/>
    <col min="2484" max="2484" width="52.85546875" bestFit="1" customWidth="1"/>
    <col min="2485" max="2485" width="41.140625" bestFit="1" customWidth="1"/>
    <col min="2486" max="2486" width="44.28515625" bestFit="1" customWidth="1"/>
    <col min="2487" max="2487" width="55.42578125" bestFit="1" customWidth="1"/>
    <col min="2488" max="2488" width="58.7109375" bestFit="1" customWidth="1"/>
    <col min="2489" max="2489" width="52.5703125" bestFit="1" customWidth="1"/>
    <col min="2490" max="2490" width="55.7109375" bestFit="1" customWidth="1"/>
    <col min="2491" max="2491" width="22.7109375" bestFit="1" customWidth="1"/>
    <col min="2492" max="2492" width="26" bestFit="1" customWidth="1"/>
    <col min="2493" max="2493" width="55.7109375" bestFit="1" customWidth="1"/>
    <col min="2494" max="2494" width="59" bestFit="1" customWidth="1"/>
    <col min="2495" max="2495" width="52" bestFit="1" customWidth="1"/>
    <col min="2496" max="2496" width="55.28515625" bestFit="1" customWidth="1"/>
    <col min="2497" max="2497" width="27.5703125" bestFit="1" customWidth="1"/>
    <col min="2498" max="2498" width="30.7109375" bestFit="1" customWidth="1"/>
    <col min="2499" max="2499" width="58.140625" bestFit="1" customWidth="1"/>
    <col min="2500" max="2500" width="61.28515625" bestFit="1" customWidth="1"/>
    <col min="2501" max="2501" width="29.85546875" bestFit="1" customWidth="1"/>
    <col min="2502" max="2502" width="33" bestFit="1" customWidth="1"/>
    <col min="2503" max="2503" width="31.85546875" bestFit="1" customWidth="1"/>
    <col min="2504" max="2504" width="35" bestFit="1" customWidth="1"/>
    <col min="2505" max="2505" width="33.7109375" bestFit="1" customWidth="1"/>
    <col min="2506" max="2506" width="36.85546875" bestFit="1" customWidth="1"/>
    <col min="2507" max="2507" width="31.7109375" bestFit="1" customWidth="1"/>
    <col min="2508" max="2508" width="34.85546875" bestFit="1" customWidth="1"/>
    <col min="2509" max="2509" width="23" bestFit="1" customWidth="1"/>
    <col min="2510" max="2510" width="26.28515625" bestFit="1" customWidth="1"/>
    <col min="2511" max="2511" width="31" bestFit="1" customWidth="1"/>
    <col min="2512" max="2512" width="34.28515625" bestFit="1" customWidth="1"/>
    <col min="2513" max="2513" width="25.42578125" bestFit="1" customWidth="1"/>
    <col min="2514" max="2514" width="28.5703125" bestFit="1" customWidth="1"/>
    <col min="2515" max="2515" width="18.85546875" bestFit="1" customWidth="1"/>
    <col min="2516" max="2516" width="22.140625" bestFit="1" customWidth="1"/>
    <col min="2517" max="2517" width="34.7109375" bestFit="1" customWidth="1"/>
    <col min="2518" max="2518" width="38" bestFit="1" customWidth="1"/>
    <col min="2519" max="2519" width="48.28515625" bestFit="1" customWidth="1"/>
    <col min="2520" max="2520" width="51.42578125" bestFit="1" customWidth="1"/>
    <col min="2521" max="2521" width="26.7109375" bestFit="1" customWidth="1"/>
    <col min="2522" max="2522" width="30" bestFit="1" customWidth="1"/>
    <col min="2523" max="2523" width="20.140625" bestFit="1" customWidth="1"/>
    <col min="2524" max="2524" width="23.28515625" bestFit="1" customWidth="1"/>
    <col min="2525" max="2525" width="57" bestFit="1" customWidth="1"/>
    <col min="2526" max="2526" width="60.140625" bestFit="1" customWidth="1"/>
    <col min="2527" max="2527" width="48.42578125" bestFit="1" customWidth="1"/>
    <col min="2528" max="2528" width="51.5703125" bestFit="1" customWidth="1"/>
    <col min="2529" max="2529" width="53.140625" bestFit="1" customWidth="1"/>
    <col min="2530" max="2530" width="56.28515625" bestFit="1" customWidth="1"/>
    <col min="2531" max="2531" width="50.42578125" bestFit="1" customWidth="1"/>
    <col min="2532" max="2532" width="53.5703125" bestFit="1" customWidth="1"/>
    <col min="2533" max="2533" width="41.5703125" bestFit="1" customWidth="1"/>
    <col min="2534" max="2534" width="44.7109375" bestFit="1" customWidth="1"/>
    <col min="2535" max="2535" width="32" bestFit="1" customWidth="1"/>
    <col min="2536" max="2536" width="35.140625" bestFit="1" customWidth="1"/>
    <col min="2537" max="2537" width="31.7109375" bestFit="1" customWidth="1"/>
    <col min="2538" max="2538" width="34.85546875" bestFit="1" customWidth="1"/>
    <col min="2539" max="2539" width="36.7109375" bestFit="1" customWidth="1"/>
    <col min="2540" max="2540" width="39.85546875" bestFit="1" customWidth="1"/>
    <col min="2541" max="2541" width="36.85546875" bestFit="1" customWidth="1"/>
    <col min="2542" max="2542" width="40" bestFit="1" customWidth="1"/>
    <col min="2543" max="2543" width="36" bestFit="1" customWidth="1"/>
    <col min="2544" max="2544" width="39.140625" bestFit="1" customWidth="1"/>
    <col min="2545" max="2545" width="45.140625" bestFit="1" customWidth="1"/>
    <col min="2546" max="2546" width="48.28515625" bestFit="1" customWidth="1"/>
    <col min="2547" max="2547" width="26.140625" bestFit="1" customWidth="1"/>
    <col min="2548" max="2548" width="29.28515625" bestFit="1" customWidth="1"/>
    <col min="2549" max="2549" width="22.140625" bestFit="1" customWidth="1"/>
    <col min="2550" max="2550" width="25.28515625" bestFit="1" customWidth="1"/>
    <col min="2551" max="2551" width="54.7109375" bestFit="1" customWidth="1"/>
    <col min="2552" max="2552" width="57.85546875" bestFit="1" customWidth="1"/>
    <col min="2553" max="2553" width="28.7109375" bestFit="1" customWidth="1"/>
    <col min="2554" max="2554" width="31.85546875" bestFit="1" customWidth="1"/>
    <col min="2555" max="2555" width="49.140625" bestFit="1" customWidth="1"/>
    <col min="2556" max="2556" width="52.28515625" bestFit="1" customWidth="1"/>
    <col min="2557" max="2557" width="40.140625" bestFit="1" customWidth="1"/>
    <col min="2558" max="2558" width="43.28515625" bestFit="1" customWidth="1"/>
    <col min="2559" max="2559" width="32.5703125" bestFit="1" customWidth="1"/>
    <col min="2560" max="2560" width="35.7109375" bestFit="1" customWidth="1"/>
    <col min="2561" max="2561" width="25.7109375" bestFit="1" customWidth="1"/>
    <col min="2562" max="2562" width="28.85546875" bestFit="1" customWidth="1"/>
    <col min="2563" max="2563" width="55.7109375" bestFit="1" customWidth="1"/>
    <col min="2564" max="2564" width="59" bestFit="1" customWidth="1"/>
    <col min="2565" max="2565" width="28" bestFit="1" customWidth="1"/>
    <col min="2566" max="2566" width="31.140625" bestFit="1" customWidth="1"/>
    <col min="2567" max="2567" width="56.85546875" bestFit="1" customWidth="1"/>
    <col min="2568" max="2568" width="60" bestFit="1" customWidth="1"/>
    <col min="2569" max="2569" width="34" bestFit="1" customWidth="1"/>
    <col min="2570" max="2570" width="37.140625" bestFit="1" customWidth="1"/>
    <col min="2571" max="2571" width="61.42578125" bestFit="1" customWidth="1"/>
    <col min="2572" max="2572" width="64.5703125" bestFit="1" customWidth="1"/>
    <col min="2573" max="2573" width="40.85546875" bestFit="1" customWidth="1"/>
    <col min="2574" max="2574" width="44" bestFit="1" customWidth="1"/>
    <col min="2575" max="2575" width="16.5703125" bestFit="1" customWidth="1"/>
    <col min="2576" max="2576" width="19.7109375" bestFit="1" customWidth="1"/>
    <col min="2577" max="2577" width="56.7109375" bestFit="1" customWidth="1"/>
    <col min="2578" max="2578" width="59.85546875" bestFit="1" customWidth="1"/>
    <col min="2579" max="2579" width="54.85546875" bestFit="1" customWidth="1"/>
    <col min="2580" max="2580" width="58" bestFit="1" customWidth="1"/>
    <col min="2581" max="2581" width="55.28515625" bestFit="1" customWidth="1"/>
    <col min="2582" max="2582" width="58.42578125" bestFit="1" customWidth="1"/>
    <col min="2583" max="2583" width="20" bestFit="1" customWidth="1"/>
    <col min="2584" max="2584" width="23.140625" bestFit="1" customWidth="1"/>
    <col min="2585" max="2585" width="19.140625" bestFit="1" customWidth="1"/>
    <col min="2586" max="2586" width="22.28515625" bestFit="1" customWidth="1"/>
    <col min="2587" max="2587" width="50.5703125" bestFit="1" customWidth="1"/>
    <col min="2588" max="2588" width="53.7109375" bestFit="1" customWidth="1"/>
    <col min="2589" max="2589" width="54.5703125" bestFit="1" customWidth="1"/>
    <col min="2590" max="2590" width="57.7109375" bestFit="1" customWidth="1"/>
    <col min="2591" max="2591" width="22.5703125" bestFit="1" customWidth="1"/>
    <col min="2592" max="2592" width="25.85546875" bestFit="1" customWidth="1"/>
    <col min="2593" max="2593" width="22.28515625" bestFit="1" customWidth="1"/>
    <col min="2594" max="2594" width="25.5703125" bestFit="1" customWidth="1"/>
    <col min="2595" max="2595" width="42.42578125" bestFit="1" customWidth="1"/>
    <col min="2596" max="2596" width="45.5703125" bestFit="1" customWidth="1"/>
    <col min="2597" max="2597" width="40.7109375" bestFit="1" customWidth="1"/>
    <col min="2598" max="2598" width="43.85546875" bestFit="1" customWidth="1"/>
    <col min="2599" max="2599" width="33.5703125" bestFit="1" customWidth="1"/>
    <col min="2600" max="2600" width="36.7109375" bestFit="1" customWidth="1"/>
    <col min="2601" max="2601" width="13.5703125" bestFit="1" customWidth="1"/>
    <col min="2602" max="2602" width="16.7109375" bestFit="1" customWidth="1"/>
    <col min="2603" max="2603" width="47.42578125" bestFit="1" customWidth="1"/>
    <col min="2604" max="2604" width="50.7109375" bestFit="1" customWidth="1"/>
    <col min="2605" max="2605" width="33.140625" bestFit="1" customWidth="1"/>
    <col min="2606" max="2606" width="36.28515625" bestFit="1" customWidth="1"/>
    <col min="2607" max="2607" width="38.85546875" bestFit="1" customWidth="1"/>
    <col min="2608" max="2608" width="42.140625" bestFit="1" customWidth="1"/>
    <col min="2609" max="2609" width="22.7109375" bestFit="1" customWidth="1"/>
    <col min="2610" max="2610" width="26" bestFit="1" customWidth="1"/>
    <col min="2611" max="2611" width="26.140625" bestFit="1" customWidth="1"/>
    <col min="2612" max="2612" width="29.28515625" bestFit="1" customWidth="1"/>
    <col min="2613" max="2613" width="44.42578125" bestFit="1" customWidth="1"/>
    <col min="2614" max="2614" width="47.5703125" bestFit="1" customWidth="1"/>
    <col min="2615" max="2615" width="41.5703125" bestFit="1" customWidth="1"/>
    <col min="2616" max="2616" width="44.7109375" bestFit="1" customWidth="1"/>
    <col min="2617" max="2617" width="22" bestFit="1" customWidth="1"/>
    <col min="2618" max="2618" width="25.140625" bestFit="1" customWidth="1"/>
    <col min="2619" max="2619" width="40.5703125" bestFit="1" customWidth="1"/>
    <col min="2620" max="2620" width="43.7109375" bestFit="1" customWidth="1"/>
    <col min="2621" max="2621" width="24.140625" bestFit="1" customWidth="1"/>
    <col min="2622" max="2622" width="27.28515625" bestFit="1" customWidth="1"/>
    <col min="2623" max="2623" width="35.140625" bestFit="1" customWidth="1"/>
    <col min="2624" max="2624" width="38.42578125" bestFit="1" customWidth="1"/>
    <col min="2625" max="2625" width="46.7109375" bestFit="1" customWidth="1"/>
    <col min="2626" max="2626" width="49.85546875" bestFit="1" customWidth="1"/>
    <col min="2627" max="2627" width="24.85546875" bestFit="1" customWidth="1"/>
    <col min="2628" max="2628" width="28" bestFit="1" customWidth="1"/>
    <col min="2629" max="2629" width="25.28515625" bestFit="1" customWidth="1"/>
    <col min="2630" max="2630" width="28.42578125" bestFit="1" customWidth="1"/>
    <col min="2631" max="2631" width="36.5703125" bestFit="1" customWidth="1"/>
    <col min="2632" max="2632" width="39.7109375" bestFit="1" customWidth="1"/>
    <col min="2633" max="2633" width="20.5703125" bestFit="1" customWidth="1"/>
    <col min="2634" max="2634" width="23.7109375" bestFit="1" customWidth="1"/>
    <col min="2635" max="2635" width="44" bestFit="1" customWidth="1"/>
    <col min="2636" max="2636" width="47.140625" bestFit="1" customWidth="1"/>
    <col min="2637" max="2637" width="29.5703125" bestFit="1" customWidth="1"/>
    <col min="2638" max="2638" width="32.7109375" bestFit="1" customWidth="1"/>
    <col min="2639" max="2639" width="57.7109375" bestFit="1" customWidth="1"/>
    <col min="2640" max="2640" width="60.85546875" bestFit="1" customWidth="1"/>
    <col min="2641" max="2641" width="12" bestFit="1" customWidth="1"/>
    <col min="2642" max="2642" width="14.5703125" bestFit="1" customWidth="1"/>
    <col min="2643" max="2643" width="32.140625" bestFit="1" customWidth="1"/>
    <col min="2644" max="2644" width="35.28515625" bestFit="1" customWidth="1"/>
    <col min="2645" max="2645" width="57.7109375" bestFit="1" customWidth="1"/>
    <col min="2646" max="2646" width="60.85546875" bestFit="1" customWidth="1"/>
    <col min="2647" max="2647" width="52.7109375" bestFit="1" customWidth="1"/>
    <col min="2648" max="2648" width="55.85546875" bestFit="1" customWidth="1"/>
    <col min="2649" max="2649" width="38.140625" bestFit="1" customWidth="1"/>
    <col min="2650" max="2650" width="41.28515625" bestFit="1" customWidth="1"/>
    <col min="2651" max="2651" width="32.140625" bestFit="1" customWidth="1"/>
    <col min="2652" max="2652" width="35.28515625" bestFit="1" customWidth="1"/>
    <col min="2653" max="2653" width="14.7109375" bestFit="1" customWidth="1"/>
    <col min="2654" max="2654" width="18" bestFit="1" customWidth="1"/>
    <col min="2655" max="2655" width="17.7109375" bestFit="1" customWidth="1"/>
    <col min="2656" max="2656" width="20.85546875" bestFit="1" customWidth="1"/>
    <col min="2657" max="2657" width="14.7109375" bestFit="1" customWidth="1"/>
    <col min="2658" max="2658" width="18" bestFit="1" customWidth="1"/>
    <col min="2659" max="2659" width="10" bestFit="1" customWidth="1"/>
    <col min="2660" max="2660" width="13.140625" bestFit="1" customWidth="1"/>
    <col min="2661" max="2661" width="53.5703125" bestFit="1" customWidth="1"/>
    <col min="2662" max="2662" width="56.7109375" bestFit="1" customWidth="1"/>
    <col min="2663" max="2663" width="17.7109375" bestFit="1" customWidth="1"/>
    <col min="2664" max="2664" width="20.85546875" bestFit="1" customWidth="1"/>
    <col min="2665" max="2665" width="22.5703125" bestFit="1" customWidth="1"/>
    <col min="2666" max="2666" width="25.85546875" bestFit="1" customWidth="1"/>
    <col min="2667" max="2667" width="29.42578125" bestFit="1" customWidth="1"/>
    <col min="2668" max="2668" width="32.5703125" bestFit="1" customWidth="1"/>
    <col min="2669" max="2669" width="39.28515625" bestFit="1" customWidth="1"/>
    <col min="2670" max="2670" width="42.5703125" bestFit="1" customWidth="1"/>
    <col min="2671" max="2671" width="30" bestFit="1" customWidth="1"/>
    <col min="2672" max="2672" width="33.140625" bestFit="1" customWidth="1"/>
    <col min="2673" max="2673" width="45.7109375" bestFit="1" customWidth="1"/>
    <col min="2674" max="2674" width="48.85546875" bestFit="1" customWidth="1"/>
    <col min="2675" max="2675" width="18.42578125" bestFit="1" customWidth="1"/>
    <col min="2676" max="2676" width="21.7109375" bestFit="1" customWidth="1"/>
    <col min="2677" max="2677" width="33" bestFit="1" customWidth="1"/>
    <col min="2678" max="2678" width="36.140625" bestFit="1" customWidth="1"/>
    <col min="2679" max="2679" width="45.5703125" bestFit="1" customWidth="1"/>
    <col min="2680" max="2680" width="48.7109375" bestFit="1" customWidth="1"/>
    <col min="2681" max="2681" width="66.28515625" bestFit="1" customWidth="1"/>
    <col min="2682" max="2682" width="69.42578125" bestFit="1" customWidth="1"/>
    <col min="2683" max="2683" width="30.85546875" bestFit="1" customWidth="1"/>
    <col min="2684" max="2684" width="34.140625" bestFit="1" customWidth="1"/>
    <col min="2685" max="2685" width="44.5703125" bestFit="1" customWidth="1"/>
    <col min="2686" max="2686" width="47.7109375" bestFit="1" customWidth="1"/>
    <col min="2687" max="2687" width="21.42578125" bestFit="1" customWidth="1"/>
    <col min="2688" max="2688" width="24.5703125" bestFit="1" customWidth="1"/>
    <col min="2689" max="2689" width="18.85546875" bestFit="1" customWidth="1"/>
    <col min="2690" max="2690" width="22.140625" bestFit="1" customWidth="1"/>
    <col min="2691" max="2691" width="41" bestFit="1" customWidth="1"/>
    <col min="2692" max="2692" width="44.140625" bestFit="1" customWidth="1"/>
    <col min="2693" max="2693" width="59.7109375" bestFit="1" customWidth="1"/>
    <col min="2694" max="2694" width="63" bestFit="1" customWidth="1"/>
    <col min="2695" max="2695" width="36.42578125" bestFit="1" customWidth="1"/>
    <col min="2696" max="2696" width="39.5703125" bestFit="1" customWidth="1"/>
    <col min="2697" max="2697" width="30.85546875" bestFit="1" customWidth="1"/>
    <col min="2698" max="2698" width="34.140625" bestFit="1" customWidth="1"/>
    <col min="2699" max="2699" width="58" bestFit="1" customWidth="1"/>
    <col min="2700" max="2700" width="61.140625" bestFit="1" customWidth="1"/>
    <col min="2701" max="2701" width="44.140625" bestFit="1" customWidth="1"/>
    <col min="2702" max="2702" width="47.28515625" bestFit="1" customWidth="1"/>
    <col min="2703" max="2703" width="32.42578125" bestFit="1" customWidth="1"/>
    <col min="2704" max="2704" width="35.5703125" bestFit="1" customWidth="1"/>
    <col min="2705" max="2705" width="45" bestFit="1" customWidth="1"/>
    <col min="2706" max="2706" width="48.140625" bestFit="1" customWidth="1"/>
    <col min="2707" max="2707" width="48.7109375" bestFit="1" customWidth="1"/>
    <col min="2708" max="2708" width="51.85546875" bestFit="1" customWidth="1"/>
    <col min="2709" max="2709" width="41.28515625" bestFit="1" customWidth="1"/>
    <col min="2710" max="2710" width="44.42578125" bestFit="1" customWidth="1"/>
    <col min="2711" max="2711" width="18.7109375" bestFit="1" customWidth="1"/>
    <col min="2712" max="2712" width="22" bestFit="1" customWidth="1"/>
    <col min="2713" max="2713" width="29" bestFit="1" customWidth="1"/>
    <col min="2714" max="2714" width="32.140625" bestFit="1" customWidth="1"/>
    <col min="2715" max="2715" width="21.5703125" bestFit="1" customWidth="1"/>
    <col min="2716" max="2716" width="24.7109375" bestFit="1" customWidth="1"/>
    <col min="2717" max="2717" width="34" bestFit="1" customWidth="1"/>
    <col min="2718" max="2718" width="37.140625" bestFit="1" customWidth="1"/>
    <col min="2719" max="2719" width="37.85546875" bestFit="1" customWidth="1"/>
    <col min="2720" max="2721" width="41" bestFit="1" customWidth="1"/>
    <col min="2722" max="2722" width="44.140625" bestFit="1" customWidth="1"/>
    <col min="2723" max="2723" width="44.42578125" bestFit="1" customWidth="1"/>
    <col min="2724" max="2724" width="47.5703125" bestFit="1" customWidth="1"/>
    <col min="2725" max="2725" width="58" bestFit="1" customWidth="1"/>
    <col min="2726" max="2726" width="61.140625" bestFit="1" customWidth="1"/>
    <col min="2727" max="2727" width="37.7109375" bestFit="1" customWidth="1"/>
    <col min="2728" max="2728" width="40.85546875" bestFit="1" customWidth="1"/>
    <col min="2729" max="2729" width="58.140625" bestFit="1" customWidth="1"/>
    <col min="2730" max="2730" width="61.28515625" bestFit="1" customWidth="1"/>
    <col min="2731" max="2731" width="55.7109375" bestFit="1" customWidth="1"/>
    <col min="2732" max="2732" width="59" bestFit="1" customWidth="1"/>
    <col min="2733" max="2733" width="40.85546875" bestFit="1" customWidth="1"/>
    <col min="2734" max="2734" width="44" bestFit="1" customWidth="1"/>
    <col min="2735" max="2735" width="58" bestFit="1" customWidth="1"/>
    <col min="2736" max="2736" width="61.140625" bestFit="1" customWidth="1"/>
    <col min="2737" max="2737" width="30.140625" bestFit="1" customWidth="1"/>
    <col min="2738" max="2738" width="33.28515625" bestFit="1" customWidth="1"/>
    <col min="2739" max="2739" width="16.42578125" bestFit="1" customWidth="1"/>
    <col min="2740" max="2740" width="19.5703125" bestFit="1" customWidth="1"/>
    <col min="2741" max="2741" width="50.85546875" bestFit="1" customWidth="1"/>
    <col min="2742" max="2742" width="54" bestFit="1" customWidth="1"/>
    <col min="2743" max="2743" width="56.5703125" bestFit="1" customWidth="1"/>
    <col min="2744" max="2744" width="59.7109375" bestFit="1" customWidth="1"/>
    <col min="2745" max="2745" width="29.140625" bestFit="1" customWidth="1"/>
    <col min="2746" max="2746" width="32.28515625" bestFit="1" customWidth="1"/>
    <col min="2747" max="2747" width="22.140625" bestFit="1" customWidth="1"/>
    <col min="2748" max="2748" width="25.28515625" bestFit="1" customWidth="1"/>
    <col min="2749" max="2749" width="31" bestFit="1" customWidth="1"/>
    <col min="2750" max="2750" width="34.28515625" bestFit="1" customWidth="1"/>
    <col min="2751" max="2751" width="55.5703125" bestFit="1" customWidth="1"/>
    <col min="2752" max="2752" width="58.85546875" bestFit="1" customWidth="1"/>
    <col min="2753" max="2753" width="30.28515625" bestFit="1" customWidth="1"/>
    <col min="2754" max="2754" width="33.42578125" bestFit="1" customWidth="1"/>
    <col min="2755" max="2755" width="25.28515625" bestFit="1" customWidth="1"/>
    <col min="2756" max="2756" width="28.42578125" bestFit="1" customWidth="1"/>
    <col min="2757" max="2757" width="42.42578125" bestFit="1" customWidth="1"/>
    <col min="2758" max="2758" width="45.5703125" bestFit="1" customWidth="1"/>
    <col min="2759" max="2759" width="18.5703125" bestFit="1" customWidth="1"/>
    <col min="2760" max="2760" width="21.85546875" bestFit="1" customWidth="1"/>
    <col min="2761" max="2761" width="31.140625" bestFit="1" customWidth="1"/>
    <col min="2762" max="2762" width="34.42578125" bestFit="1" customWidth="1"/>
    <col min="2763" max="2763" width="37.140625" bestFit="1" customWidth="1"/>
    <col min="2764" max="2764" width="40.28515625" bestFit="1" customWidth="1"/>
    <col min="2765" max="2765" width="21.28515625" bestFit="1" customWidth="1"/>
    <col min="2766" max="2766" width="24.42578125" bestFit="1" customWidth="1"/>
    <col min="2767" max="2767" width="54.140625" bestFit="1" customWidth="1"/>
    <col min="2768" max="2768" width="57.28515625" bestFit="1" customWidth="1"/>
    <col min="2769" max="2769" width="62" bestFit="1" customWidth="1"/>
    <col min="2770" max="2770" width="65.140625" bestFit="1" customWidth="1"/>
    <col min="2771" max="2771" width="34.28515625" bestFit="1" customWidth="1"/>
    <col min="2772" max="2772" width="37.42578125" bestFit="1" customWidth="1"/>
    <col min="2773" max="2773" width="21" bestFit="1" customWidth="1"/>
    <col min="2774" max="2774" width="24.140625" bestFit="1" customWidth="1"/>
    <col min="2775" max="2775" width="52" bestFit="1" customWidth="1"/>
    <col min="2776" max="2776" width="55.28515625" bestFit="1" customWidth="1"/>
    <col min="2777" max="2777" width="32.7109375" bestFit="1" customWidth="1"/>
    <col min="2778" max="2778" width="35.85546875" bestFit="1" customWidth="1"/>
    <col min="2779" max="2779" width="33.85546875" bestFit="1" customWidth="1"/>
    <col min="2780" max="2780" width="37" bestFit="1" customWidth="1"/>
    <col min="2781" max="2781" width="24.5703125" bestFit="1" customWidth="1"/>
    <col min="2782" max="2782" width="27.7109375" bestFit="1" customWidth="1"/>
    <col min="2783" max="2783" width="19.5703125" bestFit="1" customWidth="1"/>
    <col min="2784" max="2784" width="22.7109375" bestFit="1" customWidth="1"/>
    <col min="2785" max="2785" width="74.140625" bestFit="1" customWidth="1"/>
    <col min="2786" max="2786" width="77.28515625" bestFit="1" customWidth="1"/>
    <col min="2787" max="2787" width="41.42578125" bestFit="1" customWidth="1"/>
    <col min="2788" max="2788" width="44.5703125" bestFit="1" customWidth="1"/>
    <col min="2789" max="2789" width="42.7109375" bestFit="1" customWidth="1"/>
    <col min="2790" max="2790" width="45.85546875" bestFit="1" customWidth="1"/>
    <col min="2791" max="2791" width="33.42578125" bestFit="1" customWidth="1"/>
    <col min="2792" max="2792" width="36.5703125" bestFit="1" customWidth="1"/>
    <col min="2793" max="2793" width="54.42578125" bestFit="1" customWidth="1"/>
    <col min="2794" max="2794" width="57.5703125" bestFit="1" customWidth="1"/>
    <col min="2795" max="2795" width="37" bestFit="1" customWidth="1"/>
    <col min="2796" max="2796" width="40.140625" bestFit="1" customWidth="1"/>
    <col min="2797" max="2797" width="56.85546875" bestFit="1" customWidth="1"/>
    <col min="2798" max="2798" width="60" bestFit="1" customWidth="1"/>
    <col min="2799" max="2799" width="37.7109375" bestFit="1" customWidth="1"/>
    <col min="2800" max="2800" width="40.85546875" bestFit="1" customWidth="1"/>
    <col min="2801" max="2801" width="46.140625" bestFit="1" customWidth="1"/>
    <col min="2802" max="2802" width="49.28515625" bestFit="1" customWidth="1"/>
    <col min="2803" max="2803" width="57" bestFit="1" customWidth="1"/>
    <col min="2804" max="2804" width="60.140625" bestFit="1" customWidth="1"/>
    <col min="2805" max="2805" width="42.7109375" bestFit="1" customWidth="1"/>
    <col min="2806" max="2806" width="45.85546875" bestFit="1" customWidth="1"/>
    <col min="2807" max="2807" width="56.7109375" bestFit="1" customWidth="1"/>
    <col min="2808" max="2808" width="59.85546875" bestFit="1" customWidth="1"/>
    <col min="2809" max="2809" width="27.140625" bestFit="1" customWidth="1"/>
    <col min="2810" max="2810" width="30.42578125" bestFit="1" customWidth="1"/>
    <col min="2811" max="2811" width="30.85546875" bestFit="1" customWidth="1"/>
    <col min="2812" max="2812" width="34.140625" bestFit="1" customWidth="1"/>
    <col min="2813" max="2813" width="11.42578125" bestFit="1" customWidth="1"/>
    <col min="2814" max="2814" width="14.5703125" bestFit="1" customWidth="1"/>
    <col min="2815" max="2815" width="28.28515625" bestFit="1" customWidth="1"/>
    <col min="2816" max="2816" width="31.42578125" bestFit="1" customWidth="1"/>
    <col min="2817" max="2817" width="32.42578125" bestFit="1" customWidth="1"/>
    <col min="2818" max="2818" width="35.5703125" bestFit="1" customWidth="1"/>
    <col min="2819" max="2819" width="12.140625" bestFit="1" customWidth="1"/>
    <col min="2820" max="2820" width="15.28515625" bestFit="1" customWidth="1"/>
    <col min="2821" max="2821" width="22.42578125" bestFit="1" customWidth="1"/>
    <col min="2822" max="2822" width="25.7109375" bestFit="1" customWidth="1"/>
    <col min="2823" max="2823" width="32.140625" bestFit="1" customWidth="1"/>
    <col min="2824" max="2824" width="35.28515625" bestFit="1" customWidth="1"/>
    <col min="2825" max="2825" width="41" bestFit="1" customWidth="1"/>
    <col min="2826" max="2826" width="44.140625" bestFit="1" customWidth="1"/>
    <col min="2827" max="2827" width="50.28515625" bestFit="1" customWidth="1"/>
    <col min="2828" max="2828" width="53.42578125" bestFit="1" customWidth="1"/>
    <col min="2829" max="2829" width="56.5703125" bestFit="1" customWidth="1"/>
    <col min="2830" max="2830" width="59.7109375" bestFit="1" customWidth="1"/>
    <col min="2831" max="2831" width="19.28515625" bestFit="1" customWidth="1"/>
    <col min="2832" max="2832" width="22.42578125" bestFit="1" customWidth="1"/>
    <col min="2833" max="2833" width="27.140625" bestFit="1" customWidth="1"/>
    <col min="2834" max="2834" width="30.42578125" bestFit="1" customWidth="1"/>
    <col min="2835" max="2835" width="34" bestFit="1" customWidth="1"/>
    <col min="2836" max="2836" width="37.140625" bestFit="1" customWidth="1"/>
    <col min="2837" max="2837" width="25.140625" bestFit="1" customWidth="1"/>
    <col min="2838" max="2838" width="28.28515625" bestFit="1" customWidth="1"/>
    <col min="2839" max="2839" width="76" bestFit="1" customWidth="1"/>
    <col min="2840" max="2840" width="79.140625" bestFit="1" customWidth="1"/>
    <col min="2841" max="2841" width="53.140625" bestFit="1" customWidth="1"/>
    <col min="2842" max="2842" width="56.28515625" bestFit="1" customWidth="1"/>
    <col min="2843" max="2843" width="52.85546875" bestFit="1" customWidth="1"/>
    <col min="2844" max="2844" width="56" bestFit="1" customWidth="1"/>
    <col min="2845" max="2845" width="57.7109375" bestFit="1" customWidth="1"/>
    <col min="2846" max="2846" width="60.85546875" bestFit="1" customWidth="1"/>
    <col min="2847" max="2847" width="54" bestFit="1" customWidth="1"/>
    <col min="2848" max="2848" width="57.140625" bestFit="1" customWidth="1"/>
    <col min="2849" max="2849" width="9.5703125" bestFit="1" customWidth="1"/>
    <col min="2850" max="2850" width="12.5703125" bestFit="1" customWidth="1"/>
    <col min="2851" max="2851" width="43.28515625" bestFit="1" customWidth="1"/>
    <col min="2852" max="2852" width="46.5703125" bestFit="1" customWidth="1"/>
    <col min="2853" max="2853" width="59.42578125" bestFit="1" customWidth="1"/>
    <col min="2854" max="2854" width="62.5703125" bestFit="1" customWidth="1"/>
    <col min="2855" max="2855" width="29.140625" bestFit="1" customWidth="1"/>
    <col min="2856" max="2856" width="32.28515625" bestFit="1" customWidth="1"/>
    <col min="2857" max="2857" width="16" bestFit="1" customWidth="1"/>
    <col min="2858" max="2858" width="19.140625" bestFit="1" customWidth="1"/>
    <col min="2859" max="2859" width="42.85546875" bestFit="1" customWidth="1"/>
    <col min="2860" max="2860" width="46" bestFit="1" customWidth="1"/>
    <col min="2861" max="2861" width="55.7109375" bestFit="1" customWidth="1"/>
    <col min="2862" max="2862" width="59" bestFit="1" customWidth="1"/>
    <col min="2863" max="2863" width="9" bestFit="1" customWidth="1"/>
    <col min="2864" max="2864" width="12" bestFit="1" customWidth="1"/>
    <col min="2865" max="2865" width="30.85546875" bestFit="1" customWidth="1"/>
    <col min="2866" max="2866" width="34.140625" bestFit="1" customWidth="1"/>
    <col min="2867" max="2867" width="46.28515625" bestFit="1" customWidth="1"/>
    <col min="2868" max="2868" width="49.42578125" bestFit="1" customWidth="1"/>
    <col min="2869" max="2869" width="67.85546875" bestFit="1" customWidth="1"/>
    <col min="2870" max="2870" width="71.140625" bestFit="1" customWidth="1"/>
    <col min="2871" max="2871" width="55.5703125" bestFit="1" customWidth="1"/>
    <col min="2872" max="2872" width="58.85546875" bestFit="1" customWidth="1"/>
    <col min="2873" max="2873" width="46.7109375" bestFit="1" customWidth="1"/>
    <col min="2874" max="2874" width="49.85546875" bestFit="1" customWidth="1"/>
    <col min="2875" max="2875" width="42.42578125" bestFit="1" customWidth="1"/>
    <col min="2876" max="2876" width="45.5703125" bestFit="1" customWidth="1"/>
    <col min="2877" max="2877" width="35.7109375" bestFit="1" customWidth="1"/>
    <col min="2878" max="2878" width="38.85546875" bestFit="1" customWidth="1"/>
    <col min="2879" max="2879" width="35.28515625" bestFit="1" customWidth="1"/>
    <col min="2880" max="2880" width="38.5703125" bestFit="1" customWidth="1"/>
    <col min="2881" max="2881" width="15.85546875" bestFit="1" customWidth="1"/>
    <col min="2882" max="2882" width="19" bestFit="1" customWidth="1"/>
    <col min="2883" max="2883" width="36" bestFit="1" customWidth="1"/>
    <col min="2884" max="2884" width="39.140625" bestFit="1" customWidth="1"/>
    <col min="2885" max="2885" width="43" bestFit="1" customWidth="1"/>
    <col min="2886" max="2886" width="46.28515625" bestFit="1" customWidth="1"/>
    <col min="2887" max="2887" width="52.7109375" bestFit="1" customWidth="1"/>
    <col min="2888" max="2888" width="55.85546875" bestFit="1" customWidth="1"/>
    <col min="2889" max="2889" width="44.85546875" bestFit="1" customWidth="1"/>
    <col min="2890" max="2890" width="48" bestFit="1" customWidth="1"/>
    <col min="2891" max="2891" width="43.5703125" bestFit="1" customWidth="1"/>
    <col min="2892" max="2892" width="46.85546875" bestFit="1" customWidth="1"/>
    <col min="2893" max="2893" width="25.7109375" bestFit="1" customWidth="1"/>
    <col min="2894" max="2894" width="28.85546875" bestFit="1" customWidth="1"/>
    <col min="2895" max="2895" width="33.42578125" bestFit="1" customWidth="1"/>
    <col min="2896" max="2896" width="36.5703125" bestFit="1" customWidth="1"/>
    <col min="2897" max="2897" width="33.28515625" bestFit="1" customWidth="1"/>
    <col min="2898" max="2898" width="36.42578125" bestFit="1" customWidth="1"/>
    <col min="2899" max="2899" width="37.28515625" bestFit="1" customWidth="1"/>
    <col min="2900" max="2900" width="40.42578125" bestFit="1" customWidth="1"/>
    <col min="2901" max="2901" width="50.42578125" bestFit="1" customWidth="1"/>
    <col min="2902" max="2902" width="53.5703125" bestFit="1" customWidth="1"/>
    <col min="2903" max="2903" width="50" bestFit="1" customWidth="1"/>
    <col min="2904" max="2904" width="53.140625" bestFit="1" customWidth="1"/>
    <col min="2905" max="2905" width="42.5703125" bestFit="1" customWidth="1"/>
    <col min="2906" max="2906" width="45.7109375" bestFit="1" customWidth="1"/>
    <col min="2907" max="2907" width="59.7109375" bestFit="1" customWidth="1"/>
    <col min="2908" max="2908" width="63" bestFit="1" customWidth="1"/>
    <col min="2909" max="2909" width="42" bestFit="1" customWidth="1"/>
    <col min="2910" max="2910" width="45.140625" bestFit="1" customWidth="1"/>
    <col min="2911" max="2911" width="49.42578125" bestFit="1" customWidth="1"/>
    <col min="2912" max="2912" width="52.5703125" bestFit="1" customWidth="1"/>
    <col min="2913" max="2913" width="49.85546875" bestFit="1" customWidth="1"/>
    <col min="2914" max="2914" width="53" bestFit="1" customWidth="1"/>
    <col min="2915" max="2915" width="57" bestFit="1" customWidth="1"/>
    <col min="2916" max="2916" width="60.140625" bestFit="1" customWidth="1"/>
    <col min="2917" max="2917" width="24.7109375" bestFit="1" customWidth="1"/>
    <col min="2918" max="2918" width="27.85546875" bestFit="1" customWidth="1"/>
    <col min="2919" max="2919" width="40.85546875" bestFit="1" customWidth="1"/>
    <col min="2920" max="2920" width="44" bestFit="1" customWidth="1"/>
    <col min="2921" max="2921" width="56.85546875" bestFit="1" customWidth="1"/>
    <col min="2922" max="2922" width="60" bestFit="1" customWidth="1"/>
    <col min="2923" max="2923" width="46.5703125" bestFit="1" customWidth="1"/>
    <col min="2924" max="2924" width="49.7109375" bestFit="1" customWidth="1"/>
    <col min="2925" max="2925" width="53" bestFit="1" customWidth="1"/>
    <col min="2926" max="2926" width="56.140625" bestFit="1" customWidth="1"/>
    <col min="2927" max="2927" width="58" bestFit="1" customWidth="1"/>
    <col min="2928" max="2928" width="61.140625" bestFit="1" customWidth="1"/>
    <col min="2929" max="2929" width="54.140625" bestFit="1" customWidth="1"/>
    <col min="2930" max="2930" width="57.28515625" bestFit="1" customWidth="1"/>
    <col min="2931" max="2931" width="42.5703125" bestFit="1" customWidth="1"/>
    <col min="2932" max="2932" width="45.7109375" bestFit="1" customWidth="1"/>
    <col min="2933" max="2933" width="55.7109375" bestFit="1" customWidth="1"/>
    <col min="2934" max="2934" width="59" bestFit="1" customWidth="1"/>
    <col min="2935" max="2935" width="44.140625" bestFit="1" customWidth="1"/>
    <col min="2936" max="2936" width="47.28515625" bestFit="1" customWidth="1"/>
    <col min="2937" max="2937" width="43.42578125" bestFit="1" customWidth="1"/>
    <col min="2938" max="2938" width="46.7109375" bestFit="1" customWidth="1"/>
    <col min="2939" max="2939" width="28.28515625" bestFit="1" customWidth="1"/>
    <col min="2940" max="2940" width="31.42578125" bestFit="1" customWidth="1"/>
    <col min="2941" max="2941" width="38.85546875" bestFit="1" customWidth="1"/>
    <col min="2942" max="2942" width="42.140625" bestFit="1" customWidth="1"/>
    <col min="2943" max="2943" width="42.28515625" bestFit="1" customWidth="1"/>
    <col min="2944" max="2944" width="45.42578125" bestFit="1" customWidth="1"/>
    <col min="2945" max="2945" width="56.7109375" bestFit="1" customWidth="1"/>
    <col min="2946" max="2946" width="59.85546875" bestFit="1" customWidth="1"/>
    <col min="2947" max="2947" width="60.85546875" bestFit="1" customWidth="1"/>
    <col min="2948" max="2948" width="64" bestFit="1" customWidth="1"/>
    <col min="2949" max="2949" width="58.5703125" bestFit="1" customWidth="1"/>
    <col min="2950" max="2950" width="61.7109375" bestFit="1" customWidth="1"/>
    <col min="2951" max="2951" width="38" bestFit="1" customWidth="1"/>
    <col min="2952" max="2952" width="41.140625" bestFit="1" customWidth="1"/>
    <col min="2953" max="2953" width="52.5703125" bestFit="1" customWidth="1"/>
    <col min="2954" max="2954" width="55.7109375" bestFit="1" customWidth="1"/>
    <col min="2955" max="2955" width="35.140625" bestFit="1" customWidth="1"/>
    <col min="2956" max="2956" width="38.42578125" bestFit="1" customWidth="1"/>
    <col min="2957" max="2957" width="43.7109375" bestFit="1" customWidth="1"/>
    <col min="2958" max="2958" width="47" bestFit="1" customWidth="1"/>
    <col min="2959" max="2959" width="52.42578125" bestFit="1" customWidth="1"/>
    <col min="2960" max="2960" width="55.5703125" bestFit="1" customWidth="1"/>
    <col min="2961" max="2961" width="34.7109375" bestFit="1" customWidth="1"/>
    <col min="2962" max="2962" width="38" bestFit="1" customWidth="1"/>
    <col min="2963" max="2963" width="62.42578125" bestFit="1" customWidth="1"/>
    <col min="2964" max="2964" width="65.5703125" bestFit="1" customWidth="1"/>
    <col min="2965" max="2965" width="35.28515625" bestFit="1" customWidth="1"/>
    <col min="2966" max="2966" width="38.5703125" bestFit="1" customWidth="1"/>
    <col min="2967" max="2967" width="36" bestFit="1" customWidth="1"/>
    <col min="2968" max="2968" width="39.140625" bestFit="1" customWidth="1"/>
    <col min="2969" max="2969" width="55.140625" bestFit="1" customWidth="1"/>
    <col min="2970" max="2970" width="58.28515625" bestFit="1" customWidth="1"/>
    <col min="2971" max="2971" width="30.140625" bestFit="1" customWidth="1"/>
    <col min="2972" max="2972" width="33.28515625" bestFit="1" customWidth="1"/>
    <col min="2973" max="2973" width="28.7109375" bestFit="1" customWidth="1"/>
    <col min="2974" max="2974" width="31.85546875" bestFit="1" customWidth="1"/>
    <col min="2975" max="2975" width="54.42578125" bestFit="1" customWidth="1"/>
    <col min="2976" max="2976" width="57.5703125" bestFit="1" customWidth="1"/>
    <col min="2977" max="2977" width="78.85546875" bestFit="1" customWidth="1"/>
    <col min="2978" max="2978" width="82" bestFit="1" customWidth="1"/>
    <col min="2979" max="2979" width="54" bestFit="1" customWidth="1"/>
    <col min="2980" max="2980" width="57.140625" bestFit="1" customWidth="1"/>
    <col min="2981" max="2981" width="38.42578125" bestFit="1" customWidth="1"/>
    <col min="2982" max="2982" width="41.5703125" bestFit="1" customWidth="1"/>
    <col min="2983" max="2983" width="33.28515625" bestFit="1" customWidth="1"/>
    <col min="2984" max="2984" width="36.42578125" bestFit="1" customWidth="1"/>
    <col min="2985" max="2985" width="58.140625" bestFit="1" customWidth="1"/>
    <col min="2986" max="2986" width="61.28515625" bestFit="1" customWidth="1"/>
    <col min="2987" max="2987" width="42.28515625" bestFit="1" customWidth="1"/>
    <col min="2988" max="2988" width="45.42578125" bestFit="1" customWidth="1"/>
    <col min="2989" max="2989" width="55.140625" bestFit="1" customWidth="1"/>
    <col min="2990" max="2990" width="58.28515625" bestFit="1" customWidth="1"/>
    <col min="2991" max="2991" width="46.140625" bestFit="1" customWidth="1"/>
    <col min="2992" max="2992" width="49.28515625" bestFit="1" customWidth="1"/>
    <col min="2993" max="2993" width="59.7109375" bestFit="1" customWidth="1"/>
    <col min="2994" max="2994" width="63" bestFit="1" customWidth="1"/>
    <col min="2995" max="2995" width="25.85546875" bestFit="1" customWidth="1"/>
    <col min="2996" max="2996" width="29" bestFit="1" customWidth="1"/>
    <col min="2997" max="2997" width="41.85546875" bestFit="1" customWidth="1"/>
    <col min="2998" max="2998" width="45" bestFit="1" customWidth="1"/>
    <col min="2999" max="2999" width="46.5703125" bestFit="1" customWidth="1"/>
    <col min="3000" max="3000" width="49.7109375" bestFit="1" customWidth="1"/>
    <col min="3001" max="3001" width="20.7109375" bestFit="1" customWidth="1"/>
    <col min="3002" max="3002" width="23.85546875" bestFit="1" customWidth="1"/>
    <col min="3003" max="3003" width="31" bestFit="1" customWidth="1"/>
    <col min="3004" max="3004" width="34.28515625" bestFit="1" customWidth="1"/>
    <col min="3005" max="3005" width="51.85546875" bestFit="1" customWidth="1"/>
    <col min="3006" max="3006" width="55.140625" bestFit="1" customWidth="1"/>
    <col min="3007" max="3007" width="60" bestFit="1" customWidth="1"/>
    <col min="3008" max="3008" width="63.28515625" bestFit="1" customWidth="1"/>
    <col min="3009" max="3009" width="34.85546875" bestFit="1" customWidth="1"/>
    <col min="3010" max="3010" width="38.140625" bestFit="1" customWidth="1"/>
    <col min="3011" max="3011" width="54.28515625" bestFit="1" customWidth="1"/>
    <col min="3012" max="3012" width="57.42578125" bestFit="1" customWidth="1"/>
    <col min="3013" max="3013" width="52" bestFit="1" customWidth="1"/>
    <col min="3014" max="3014" width="55.28515625" bestFit="1" customWidth="1"/>
    <col min="3015" max="3015" width="45.85546875" bestFit="1" customWidth="1"/>
    <col min="3016" max="3016" width="49" bestFit="1" customWidth="1"/>
    <col min="3017" max="3017" width="30.28515625" bestFit="1" customWidth="1"/>
    <col min="3018" max="3018" width="33.42578125" bestFit="1" customWidth="1"/>
    <col min="3019" max="3019" width="9.85546875" bestFit="1" customWidth="1"/>
    <col min="3020" max="3020" width="12.85546875" bestFit="1" customWidth="1"/>
    <col min="3021" max="3021" width="30.7109375" bestFit="1" customWidth="1"/>
    <col min="3022" max="3022" width="34" bestFit="1" customWidth="1"/>
    <col min="3023" max="3023" width="59.85546875" bestFit="1" customWidth="1"/>
    <col min="3024" max="3024" width="63.140625" bestFit="1" customWidth="1"/>
    <col min="3025" max="3025" width="19.85546875" bestFit="1" customWidth="1"/>
    <col min="3026" max="3026" width="23" bestFit="1" customWidth="1"/>
    <col min="3027" max="3027" width="58.42578125" bestFit="1" customWidth="1"/>
    <col min="3028" max="3028" width="61.5703125" bestFit="1" customWidth="1"/>
    <col min="3029" max="3029" width="19.5703125" bestFit="1" customWidth="1"/>
    <col min="3030" max="3030" width="22.7109375" bestFit="1" customWidth="1"/>
    <col min="3031" max="3031" width="46.7109375" bestFit="1" customWidth="1"/>
    <col min="3032" max="3032" width="49.85546875" bestFit="1" customWidth="1"/>
    <col min="3033" max="3033" width="32.42578125" bestFit="1" customWidth="1"/>
    <col min="3034" max="3034" width="35.5703125" bestFit="1" customWidth="1"/>
    <col min="3035" max="3035" width="10.85546875" bestFit="1" customWidth="1"/>
    <col min="3036" max="3036" width="14" bestFit="1" customWidth="1"/>
    <col min="3037" max="3037" width="62.140625" bestFit="1" customWidth="1"/>
    <col min="3038" max="3038" width="65.28515625" bestFit="1" customWidth="1"/>
    <col min="3039" max="3039" width="45.85546875" bestFit="1" customWidth="1"/>
    <col min="3040" max="3040" width="49" bestFit="1" customWidth="1"/>
    <col min="3041" max="3041" width="36.5703125" bestFit="1" customWidth="1"/>
    <col min="3042" max="3042" width="39.7109375" bestFit="1" customWidth="1"/>
    <col min="3043" max="3043" width="36.5703125" bestFit="1" customWidth="1"/>
    <col min="3044" max="3044" width="39.7109375" bestFit="1" customWidth="1"/>
    <col min="3045" max="3045" width="16.5703125" bestFit="1" customWidth="1"/>
    <col min="3046" max="3046" width="19.7109375" bestFit="1" customWidth="1"/>
    <col min="3047" max="3047" width="23.42578125" bestFit="1" customWidth="1"/>
    <col min="3048" max="3048" width="26.5703125" bestFit="1" customWidth="1"/>
    <col min="3049" max="3049" width="36.28515625" bestFit="1" customWidth="1"/>
    <col min="3050" max="3050" width="39.42578125" bestFit="1" customWidth="1"/>
    <col min="3051" max="3051" width="27.85546875" bestFit="1" customWidth="1"/>
    <col min="3052" max="3052" width="31" bestFit="1" customWidth="1"/>
    <col min="3053" max="3053" width="18" bestFit="1" customWidth="1"/>
    <col min="3054" max="3054" width="21.140625" bestFit="1" customWidth="1"/>
    <col min="3055" max="3055" width="42.7109375" bestFit="1" customWidth="1"/>
    <col min="3056" max="3056" width="45.85546875" bestFit="1" customWidth="1"/>
    <col min="3057" max="3057" width="28.85546875" bestFit="1" customWidth="1"/>
    <col min="3058" max="3058" width="32" bestFit="1" customWidth="1"/>
    <col min="3059" max="3059" width="24.28515625" bestFit="1" customWidth="1"/>
    <col min="3060" max="3060" width="27.42578125" bestFit="1" customWidth="1"/>
    <col min="3061" max="3061" width="32.7109375" bestFit="1" customWidth="1"/>
    <col min="3062" max="3062" width="35.85546875" bestFit="1" customWidth="1"/>
    <col min="3063" max="3063" width="39.140625" bestFit="1" customWidth="1"/>
    <col min="3064" max="3064" width="42.42578125" bestFit="1" customWidth="1"/>
    <col min="3065" max="3065" width="43.42578125" bestFit="1" customWidth="1"/>
    <col min="3066" max="3066" width="46.7109375" bestFit="1" customWidth="1"/>
    <col min="3067" max="3067" width="29.7109375" bestFit="1" customWidth="1"/>
    <col min="3068" max="3068" width="32.85546875" bestFit="1" customWidth="1"/>
    <col min="3069" max="3069" width="62" bestFit="1" customWidth="1"/>
    <col min="3070" max="3070" width="65.140625" bestFit="1" customWidth="1"/>
    <col min="3071" max="3071" width="38" bestFit="1" customWidth="1"/>
    <col min="3072" max="3072" width="41.140625" bestFit="1" customWidth="1"/>
    <col min="3073" max="3073" width="35.42578125" bestFit="1" customWidth="1"/>
    <col min="3074" max="3074" width="38.7109375" bestFit="1" customWidth="1"/>
    <col min="3075" max="3075" width="35.85546875" bestFit="1" customWidth="1"/>
    <col min="3076" max="3076" width="39" bestFit="1" customWidth="1"/>
    <col min="3077" max="3077" width="17.28515625" bestFit="1" customWidth="1"/>
    <col min="3078" max="3078" width="20.42578125" bestFit="1" customWidth="1"/>
    <col min="3079" max="3079" width="11.28515625" bestFit="1" customWidth="1"/>
    <col min="3080" max="3080" width="14.42578125" bestFit="1" customWidth="1"/>
    <col min="3081" max="3081" width="54.28515625" bestFit="1" customWidth="1"/>
    <col min="3082" max="3082" width="57.42578125" bestFit="1" customWidth="1"/>
    <col min="3083" max="3083" width="37.85546875" bestFit="1" customWidth="1"/>
    <col min="3084" max="3084" width="41" bestFit="1" customWidth="1"/>
    <col min="3085" max="3085" width="8.140625" bestFit="1" customWidth="1"/>
    <col min="3086" max="3086" width="11.140625" bestFit="1" customWidth="1"/>
    <col min="3087" max="3087" width="41.28515625" bestFit="1" customWidth="1"/>
    <col min="3088" max="3088" width="44.42578125" bestFit="1" customWidth="1"/>
    <col min="3089" max="3089" width="9.140625" bestFit="1" customWidth="1"/>
    <col min="3090" max="3090" width="12.140625" bestFit="1" customWidth="1"/>
    <col min="3091" max="3091" width="41.85546875" bestFit="1" customWidth="1"/>
    <col min="3092" max="3092" width="45" bestFit="1" customWidth="1"/>
    <col min="3093" max="3093" width="48.140625" bestFit="1" customWidth="1"/>
    <col min="3094" max="3094" width="51.28515625" bestFit="1" customWidth="1"/>
    <col min="3095" max="3095" width="49.28515625" bestFit="1" customWidth="1"/>
    <col min="3096" max="3096" width="52.42578125" bestFit="1" customWidth="1"/>
    <col min="3097" max="3097" width="38.28515625" bestFit="1" customWidth="1"/>
    <col min="3098" max="3098" width="41.42578125" bestFit="1" customWidth="1"/>
    <col min="3099" max="3099" width="49" bestFit="1" customWidth="1"/>
    <col min="3100" max="3100" width="52.140625" bestFit="1" customWidth="1"/>
    <col min="3101" max="3101" width="33.7109375" bestFit="1" customWidth="1"/>
    <col min="3102" max="3102" width="36.85546875" bestFit="1" customWidth="1"/>
    <col min="3103" max="3103" width="32.42578125" bestFit="1" customWidth="1"/>
    <col min="3104" max="3104" width="35.5703125" bestFit="1" customWidth="1"/>
    <col min="3105" max="3105" width="29.42578125" bestFit="1" customWidth="1"/>
    <col min="3106" max="3106" width="32.5703125" bestFit="1" customWidth="1"/>
    <col min="3107" max="3107" width="38.140625" bestFit="1" customWidth="1"/>
    <col min="3108" max="3108" width="41.28515625" bestFit="1" customWidth="1"/>
    <col min="3109" max="3109" width="13.28515625" bestFit="1" customWidth="1"/>
    <col min="3110" max="3110" width="16.42578125" bestFit="1" customWidth="1"/>
    <col min="3111" max="3111" width="40.140625" bestFit="1" customWidth="1"/>
    <col min="3112" max="3112" width="43.28515625" bestFit="1" customWidth="1"/>
    <col min="3113" max="3113" width="32" bestFit="1" customWidth="1"/>
    <col min="3114" max="3114" width="35.140625" bestFit="1" customWidth="1"/>
    <col min="3115" max="3115" width="21.42578125" bestFit="1" customWidth="1"/>
    <col min="3116" max="3116" width="24.5703125" bestFit="1" customWidth="1"/>
    <col min="3117" max="3117" width="61.42578125" bestFit="1" customWidth="1"/>
    <col min="3118" max="3118" width="64.5703125" bestFit="1" customWidth="1"/>
    <col min="3119" max="3119" width="43" bestFit="1" customWidth="1"/>
    <col min="3120" max="3120" width="46.28515625" bestFit="1" customWidth="1"/>
    <col min="3121" max="3121" width="57.85546875" bestFit="1" customWidth="1"/>
    <col min="3122" max="3122" width="61" bestFit="1" customWidth="1"/>
    <col min="3123" max="3123" width="38.28515625" bestFit="1" customWidth="1"/>
    <col min="3124" max="3124" width="41.42578125" bestFit="1" customWidth="1"/>
    <col min="3125" max="3125" width="14.28515625" bestFit="1" customWidth="1"/>
    <col min="3126" max="3126" width="17.5703125" bestFit="1" customWidth="1"/>
    <col min="3127" max="3127" width="44.85546875" bestFit="1" customWidth="1"/>
    <col min="3128" max="3128" width="48" bestFit="1" customWidth="1"/>
    <col min="3129" max="3129" width="33.28515625" bestFit="1" customWidth="1"/>
    <col min="3130" max="3130" width="36.42578125" bestFit="1" customWidth="1"/>
    <col min="3131" max="3131" width="55" bestFit="1" customWidth="1"/>
    <col min="3132" max="3132" width="58.140625" bestFit="1" customWidth="1"/>
    <col min="3133" max="3133" width="55.5703125" bestFit="1" customWidth="1"/>
    <col min="3134" max="3134" width="58.85546875" bestFit="1" customWidth="1"/>
    <col min="3135" max="3135" width="53.28515625" bestFit="1" customWidth="1"/>
    <col min="3136" max="3136" width="56.42578125" bestFit="1" customWidth="1"/>
    <col min="3137" max="3137" width="36.85546875" bestFit="1" customWidth="1"/>
    <col min="3138" max="3138" width="40" bestFit="1" customWidth="1"/>
    <col min="3139" max="3139" width="50.140625" bestFit="1" customWidth="1"/>
    <col min="3140" max="3140" width="53.28515625" bestFit="1" customWidth="1"/>
    <col min="3141" max="3141" width="18" bestFit="1" customWidth="1"/>
    <col min="3142" max="3142" width="21.140625" bestFit="1" customWidth="1"/>
    <col min="3143" max="3143" width="61.7109375" bestFit="1" customWidth="1"/>
    <col min="3144" max="3144" width="64.85546875" bestFit="1" customWidth="1"/>
    <col min="3145" max="3145" width="44.7109375" bestFit="1" customWidth="1"/>
    <col min="3146" max="3146" width="47.85546875" bestFit="1" customWidth="1"/>
    <col min="3147" max="3147" width="55" bestFit="1" customWidth="1"/>
    <col min="3148" max="3148" width="58.140625" bestFit="1" customWidth="1"/>
    <col min="3149" max="3149" width="18.85546875" bestFit="1" customWidth="1"/>
    <col min="3150" max="3150" width="22.140625" bestFit="1" customWidth="1"/>
    <col min="3151" max="3151" width="55.7109375" bestFit="1" customWidth="1"/>
    <col min="3152" max="3152" width="59" bestFit="1" customWidth="1"/>
    <col min="3153" max="3153" width="28.5703125" bestFit="1" customWidth="1"/>
    <col min="3154" max="3154" width="31.7109375" bestFit="1" customWidth="1"/>
    <col min="3155" max="3155" width="28.7109375" bestFit="1" customWidth="1"/>
    <col min="3156" max="3156" width="31.85546875" bestFit="1" customWidth="1"/>
    <col min="3157" max="3157" width="13.140625" bestFit="1" customWidth="1"/>
    <col min="3158" max="3158" width="16.28515625" bestFit="1" customWidth="1"/>
    <col min="3159" max="3159" width="58.85546875" bestFit="1" customWidth="1"/>
    <col min="3160" max="3160" width="62" bestFit="1" customWidth="1"/>
    <col min="3161" max="3161" width="58.7109375" bestFit="1" customWidth="1"/>
    <col min="3162" max="3162" width="61.85546875" bestFit="1" customWidth="1"/>
    <col min="3163" max="3163" width="50.85546875" bestFit="1" customWidth="1"/>
    <col min="3164" max="3164" width="54" bestFit="1" customWidth="1"/>
    <col min="3165" max="3165" width="53.42578125" bestFit="1" customWidth="1"/>
    <col min="3166" max="3166" width="56.5703125" bestFit="1" customWidth="1"/>
    <col min="3167" max="3167" width="22.28515625" bestFit="1" customWidth="1"/>
    <col min="3168" max="3168" width="25.5703125" bestFit="1" customWidth="1"/>
    <col min="3169" max="3169" width="56.7109375" bestFit="1" customWidth="1"/>
    <col min="3170" max="3170" width="59.85546875" bestFit="1" customWidth="1"/>
    <col min="3171" max="3171" width="56.140625" bestFit="1" customWidth="1"/>
    <col min="3172" max="3172" width="59.42578125" bestFit="1" customWidth="1"/>
    <col min="3173" max="3173" width="57.85546875" bestFit="1" customWidth="1"/>
    <col min="3174" max="3174" width="61" bestFit="1" customWidth="1"/>
    <col min="3175" max="3175" width="15.7109375" bestFit="1" customWidth="1"/>
    <col min="3176" max="3176" width="18.85546875" bestFit="1" customWidth="1"/>
    <col min="3177" max="3177" width="13.42578125" bestFit="1" customWidth="1"/>
    <col min="3178" max="3178" width="16.5703125" bestFit="1" customWidth="1"/>
    <col min="3179" max="3179" width="16.140625" bestFit="1" customWidth="1"/>
    <col min="3180" max="3180" width="19.28515625" bestFit="1" customWidth="1"/>
    <col min="3181" max="3181" width="53.7109375" bestFit="1" customWidth="1"/>
    <col min="3182" max="3182" width="56.85546875" bestFit="1" customWidth="1"/>
    <col min="3183" max="3183" width="19.140625" bestFit="1" customWidth="1"/>
    <col min="3184" max="3184" width="22.28515625" bestFit="1" customWidth="1"/>
    <col min="3185" max="3185" width="42.140625" bestFit="1" customWidth="1"/>
    <col min="3186" max="3186" width="45.28515625" bestFit="1" customWidth="1"/>
    <col min="3187" max="3187" width="33.28515625" bestFit="1" customWidth="1"/>
    <col min="3188" max="3188" width="36.42578125" bestFit="1" customWidth="1"/>
    <col min="3189" max="3189" width="14" bestFit="1" customWidth="1"/>
    <col min="3190" max="3190" width="17.28515625" bestFit="1" customWidth="1"/>
    <col min="3191" max="3191" width="38" bestFit="1" customWidth="1"/>
    <col min="3192" max="3192" width="41.140625" bestFit="1" customWidth="1"/>
    <col min="3193" max="3193" width="25.140625" bestFit="1" customWidth="1"/>
    <col min="3194" max="3194" width="28.28515625" bestFit="1" customWidth="1"/>
    <col min="3195" max="3195" width="37.7109375" bestFit="1" customWidth="1"/>
    <col min="3196" max="3196" width="40.85546875" bestFit="1" customWidth="1"/>
    <col min="3197" max="3197" width="23.5703125" bestFit="1" customWidth="1"/>
    <col min="3198" max="3198" width="26.7109375" bestFit="1" customWidth="1"/>
    <col min="3199" max="3199" width="38.28515625" bestFit="1" customWidth="1"/>
    <col min="3200" max="3200" width="41.42578125" bestFit="1" customWidth="1"/>
    <col min="3201" max="3201" width="12.28515625" bestFit="1" customWidth="1"/>
    <col min="3202" max="3202" width="15.42578125" bestFit="1" customWidth="1"/>
    <col min="3203" max="3203" width="52.5703125" bestFit="1" customWidth="1"/>
    <col min="3204" max="3204" width="55.7109375" bestFit="1" customWidth="1"/>
    <col min="3205" max="3205" width="56.85546875" bestFit="1" customWidth="1"/>
    <col min="3206" max="3206" width="60" bestFit="1" customWidth="1"/>
    <col min="3207" max="3207" width="8.42578125" bestFit="1" customWidth="1"/>
    <col min="3208" max="3208" width="11.42578125" bestFit="1" customWidth="1"/>
    <col min="3209" max="3209" width="50" bestFit="1" customWidth="1"/>
    <col min="3210" max="3210" width="53.140625" bestFit="1" customWidth="1"/>
    <col min="3211" max="3211" width="55.42578125" bestFit="1" customWidth="1"/>
    <col min="3212" max="3212" width="58.7109375" bestFit="1" customWidth="1"/>
    <col min="3213" max="3213" width="36.7109375" bestFit="1" customWidth="1"/>
    <col min="3214" max="3214" width="39.85546875" bestFit="1" customWidth="1"/>
    <col min="3215" max="3215" width="13.5703125" bestFit="1" customWidth="1"/>
    <col min="3216" max="3216" width="16.7109375" bestFit="1" customWidth="1"/>
    <col min="3217" max="3217" width="33.140625" bestFit="1" customWidth="1"/>
    <col min="3218" max="3218" width="36.28515625" bestFit="1" customWidth="1"/>
    <col min="3219" max="3219" width="16.140625" bestFit="1" customWidth="1"/>
    <col min="3220" max="3220" width="19.28515625" bestFit="1" customWidth="1"/>
    <col min="3221" max="3221" width="46.140625" bestFit="1" customWidth="1"/>
    <col min="3222" max="3222" width="49.28515625" bestFit="1" customWidth="1"/>
    <col min="3223" max="3223" width="14.28515625" bestFit="1" customWidth="1"/>
    <col min="3224" max="3224" width="17.5703125" bestFit="1" customWidth="1"/>
    <col min="3225" max="3225" width="49.7109375" bestFit="1" customWidth="1"/>
    <col min="3226" max="3226" width="52.85546875" bestFit="1" customWidth="1"/>
    <col min="3227" max="3227" width="48.5703125" bestFit="1" customWidth="1"/>
    <col min="3228" max="3228" width="51.7109375" bestFit="1" customWidth="1"/>
    <col min="3229" max="3229" width="54.7109375" bestFit="1" customWidth="1"/>
    <col min="3230" max="3230" width="57.85546875" bestFit="1" customWidth="1"/>
    <col min="3231" max="3231" width="22.5703125" bestFit="1" customWidth="1"/>
    <col min="3232" max="3232" width="25.85546875" bestFit="1" customWidth="1"/>
    <col min="3233" max="3233" width="25.7109375" bestFit="1" customWidth="1"/>
    <col min="3234" max="3234" width="28.85546875" bestFit="1" customWidth="1"/>
    <col min="3235" max="3235" width="59.5703125" bestFit="1" customWidth="1"/>
    <col min="3236" max="3236" width="62.85546875" bestFit="1" customWidth="1"/>
    <col min="3237" max="3237" width="20.7109375" bestFit="1" customWidth="1"/>
    <col min="3238" max="3238" width="23.85546875" bestFit="1" customWidth="1"/>
    <col min="3239" max="3239" width="59.85546875" bestFit="1" customWidth="1"/>
    <col min="3240" max="3240" width="63.140625" bestFit="1" customWidth="1"/>
    <col min="3241" max="3241" width="31.5703125" bestFit="1" customWidth="1"/>
    <col min="3242" max="3242" width="34.7109375" bestFit="1" customWidth="1"/>
    <col min="3243" max="3243" width="13.7109375" bestFit="1" customWidth="1"/>
    <col min="3244" max="3244" width="16.85546875" bestFit="1" customWidth="1"/>
    <col min="3245" max="3245" width="11" bestFit="1" customWidth="1"/>
    <col min="3246" max="3246" width="14.140625" bestFit="1" customWidth="1"/>
    <col min="3247" max="3247" width="59.42578125" bestFit="1" customWidth="1"/>
    <col min="3248" max="3248" width="62.5703125" bestFit="1" customWidth="1"/>
    <col min="3249" max="3249" width="48.5703125" bestFit="1" customWidth="1"/>
    <col min="3250" max="3250" width="51.7109375" bestFit="1" customWidth="1"/>
    <col min="3251" max="3251" width="56" bestFit="1" customWidth="1"/>
    <col min="3252" max="3252" width="59.28515625" bestFit="1" customWidth="1"/>
    <col min="3253" max="3253" width="19.140625" bestFit="1" customWidth="1"/>
    <col min="3254" max="3254" width="22.28515625" bestFit="1" customWidth="1"/>
    <col min="3255" max="3255" width="32.5703125" bestFit="1" customWidth="1"/>
    <col min="3256" max="3256" width="35.7109375" bestFit="1" customWidth="1"/>
    <col min="3257" max="3257" width="50.5703125" bestFit="1" customWidth="1"/>
    <col min="3258" max="3258" width="53.7109375" bestFit="1" customWidth="1"/>
    <col min="3259" max="3259" width="30.140625" bestFit="1" customWidth="1"/>
    <col min="3260" max="3260" width="33.28515625" bestFit="1" customWidth="1"/>
    <col min="3261" max="3261" width="23.5703125" bestFit="1" customWidth="1"/>
    <col min="3262" max="3262" width="26.7109375" bestFit="1" customWidth="1"/>
    <col min="3263" max="3263" width="16.42578125" bestFit="1" customWidth="1"/>
    <col min="3264" max="3264" width="19.5703125" bestFit="1" customWidth="1"/>
    <col min="3265" max="3265" width="20.5703125" bestFit="1" customWidth="1"/>
    <col min="3266" max="3266" width="23.7109375" bestFit="1" customWidth="1"/>
    <col min="3267" max="3267" width="47.7109375" bestFit="1" customWidth="1"/>
    <col min="3268" max="3268" width="51" bestFit="1" customWidth="1"/>
    <col min="3269" max="3269" width="38.140625" bestFit="1" customWidth="1"/>
    <col min="3270" max="3270" width="41.28515625" bestFit="1" customWidth="1"/>
    <col min="3271" max="3271" width="56.42578125" bestFit="1" customWidth="1"/>
    <col min="3272" max="3272" width="59.5703125" bestFit="1" customWidth="1"/>
    <col min="3273" max="3273" width="51.7109375" bestFit="1" customWidth="1"/>
    <col min="3274" max="3274" width="55" bestFit="1" customWidth="1"/>
    <col min="3275" max="3275" width="56" bestFit="1" customWidth="1"/>
    <col min="3276" max="3276" width="59.28515625" bestFit="1" customWidth="1"/>
    <col min="3277" max="3277" width="19.85546875" bestFit="1" customWidth="1"/>
    <col min="3278" max="3278" width="23" bestFit="1" customWidth="1"/>
    <col min="3279" max="3279" width="43.42578125" bestFit="1" customWidth="1"/>
    <col min="3280" max="3280" width="46.7109375" bestFit="1" customWidth="1"/>
    <col min="3281" max="3281" width="24.85546875" bestFit="1" customWidth="1"/>
    <col min="3282" max="3282" width="28" bestFit="1" customWidth="1"/>
    <col min="3283" max="3283" width="32.28515625" bestFit="1" customWidth="1"/>
    <col min="3284" max="3284" width="35.42578125" bestFit="1" customWidth="1"/>
    <col min="3285" max="3285" width="40.140625" bestFit="1" customWidth="1"/>
    <col min="3286" max="3286" width="43.28515625" bestFit="1" customWidth="1"/>
    <col min="3287" max="3287" width="10.85546875" bestFit="1" customWidth="1"/>
    <col min="3288" max="3288" width="11.28515625" bestFit="1" customWidth="1"/>
    <col min="3289" max="3289" width="21" bestFit="1" customWidth="1"/>
    <col min="3290" max="3290" width="24.140625" bestFit="1" customWidth="1"/>
    <col min="3291" max="3291" width="49.5703125" bestFit="1" customWidth="1"/>
    <col min="3292" max="3292" width="52.7109375" bestFit="1" customWidth="1"/>
    <col min="3293" max="3293" width="26.7109375" bestFit="1" customWidth="1"/>
    <col min="3294" max="3294" width="30" bestFit="1" customWidth="1"/>
    <col min="3295" max="3295" width="23" bestFit="1" customWidth="1"/>
    <col min="3296" max="3296" width="26.28515625" bestFit="1" customWidth="1"/>
    <col min="3297" max="3297" width="39.5703125" bestFit="1" customWidth="1"/>
    <col min="3298" max="3298" width="42.85546875" bestFit="1" customWidth="1"/>
    <col min="3299" max="3299" width="27" bestFit="1" customWidth="1"/>
    <col min="3300" max="3300" width="30.28515625" bestFit="1" customWidth="1"/>
    <col min="3301" max="3301" width="34.7109375" bestFit="1" customWidth="1"/>
    <col min="3302" max="3302" width="38" bestFit="1" customWidth="1"/>
    <col min="3303" max="3303" width="44.7109375" bestFit="1" customWidth="1"/>
    <col min="3304" max="3304" width="47.85546875" bestFit="1" customWidth="1"/>
    <col min="3305" max="3305" width="43" bestFit="1" customWidth="1"/>
    <col min="3306" max="3306" width="46.28515625" bestFit="1" customWidth="1"/>
    <col min="3307" max="3307" width="43.5703125" bestFit="1" customWidth="1"/>
    <col min="3308" max="3308" width="46.85546875" bestFit="1" customWidth="1"/>
    <col min="3309" max="3309" width="46.5703125" bestFit="1" customWidth="1"/>
    <col min="3310" max="3310" width="49.7109375" bestFit="1" customWidth="1"/>
    <col min="3311" max="3311" width="28.42578125" bestFit="1" customWidth="1"/>
    <col min="3312" max="3312" width="31.5703125" bestFit="1" customWidth="1"/>
    <col min="3313" max="3313" width="40.42578125" bestFit="1" customWidth="1"/>
    <col min="3314" max="3314" width="43.5703125" bestFit="1" customWidth="1"/>
    <col min="3315" max="3315" width="44.140625" bestFit="1" customWidth="1"/>
    <col min="3316" max="3316" width="47.28515625" bestFit="1" customWidth="1"/>
    <col min="3317" max="3317" width="22.42578125" bestFit="1" customWidth="1"/>
    <col min="3318" max="3318" width="25.7109375" bestFit="1" customWidth="1"/>
    <col min="3319" max="3319" width="58" bestFit="1" customWidth="1"/>
    <col min="3320" max="3320" width="61.140625" bestFit="1" customWidth="1"/>
    <col min="3321" max="3321" width="23" bestFit="1" customWidth="1"/>
    <col min="3322" max="3322" width="26.28515625" bestFit="1" customWidth="1"/>
    <col min="3323" max="3323" width="43.140625" bestFit="1" customWidth="1"/>
    <col min="3324" max="3324" width="46.42578125" bestFit="1" customWidth="1"/>
    <col min="3325" max="3325" width="54.7109375" bestFit="1" customWidth="1"/>
    <col min="3326" max="3326" width="57.85546875" bestFit="1" customWidth="1"/>
    <col min="3327" max="3327" width="45" bestFit="1" customWidth="1"/>
    <col min="3328" max="3328" width="48.140625" bestFit="1" customWidth="1"/>
    <col min="3329" max="3329" width="45.42578125" bestFit="1" customWidth="1"/>
    <col min="3330" max="3330" width="48.5703125" bestFit="1" customWidth="1"/>
    <col min="3331" max="3331" width="55.5703125" bestFit="1" customWidth="1"/>
    <col min="3332" max="3332" width="58.85546875" bestFit="1" customWidth="1"/>
    <col min="3333" max="3333" width="27.7109375" bestFit="1" customWidth="1"/>
    <col min="3334" max="3334" width="30.85546875" bestFit="1" customWidth="1"/>
    <col min="3335" max="3335" width="61.7109375" bestFit="1" customWidth="1"/>
    <col min="3336" max="3336" width="64.85546875" bestFit="1" customWidth="1"/>
    <col min="3337" max="3337" width="22.42578125" bestFit="1" customWidth="1"/>
    <col min="3338" max="3338" width="25.7109375" bestFit="1" customWidth="1"/>
    <col min="3339" max="3339" width="39" bestFit="1" customWidth="1"/>
    <col min="3340" max="3341" width="42.28515625" bestFit="1" customWidth="1"/>
    <col min="3342" max="3342" width="45.42578125" bestFit="1" customWidth="1"/>
    <col min="3343" max="3343" width="54.140625" bestFit="1" customWidth="1"/>
    <col min="3344" max="3344" width="57.28515625" bestFit="1" customWidth="1"/>
    <col min="3345" max="3345" width="26.85546875" bestFit="1" customWidth="1"/>
    <col min="3346" max="3346" width="30.140625" bestFit="1" customWidth="1"/>
    <col min="3347" max="3347" width="52.7109375" bestFit="1" customWidth="1"/>
    <col min="3348" max="3348" width="55.85546875" bestFit="1" customWidth="1"/>
    <col min="3349" max="3349" width="15.42578125" bestFit="1" customWidth="1"/>
    <col min="3350" max="3350" width="18.5703125" bestFit="1" customWidth="1"/>
    <col min="3351" max="3351" width="18.28515625" bestFit="1" customWidth="1"/>
    <col min="3352" max="3352" width="21.5703125" bestFit="1" customWidth="1"/>
    <col min="3353" max="3353" width="58.85546875" bestFit="1" customWidth="1"/>
    <col min="3354" max="3354" width="62" bestFit="1" customWidth="1"/>
    <col min="3355" max="3355" width="10.85546875" bestFit="1" customWidth="1"/>
    <col min="3356" max="3356" width="13.140625" bestFit="1" customWidth="1"/>
    <col min="3357" max="3357" width="58.42578125" bestFit="1" customWidth="1"/>
    <col min="3358" max="3358" width="61.5703125" bestFit="1" customWidth="1"/>
    <col min="3359" max="3359" width="55.5703125" bestFit="1" customWidth="1"/>
    <col min="3360" max="3360" width="58.85546875" bestFit="1" customWidth="1"/>
    <col min="3361" max="3361" width="46.140625" bestFit="1" customWidth="1"/>
    <col min="3362" max="3362" width="49.28515625" bestFit="1" customWidth="1"/>
    <col min="3363" max="3363" width="18.85546875" bestFit="1" customWidth="1"/>
    <col min="3364" max="3364" width="22.140625" bestFit="1" customWidth="1"/>
    <col min="3365" max="3365" width="49.42578125" bestFit="1" customWidth="1"/>
    <col min="3366" max="3366" width="52.5703125" bestFit="1" customWidth="1"/>
    <col min="3367" max="3367" width="56.140625" bestFit="1" customWidth="1"/>
    <col min="3368" max="3368" width="59.42578125" bestFit="1" customWidth="1"/>
    <col min="3369" max="3369" width="44" bestFit="1" customWidth="1"/>
    <col min="3370" max="3370" width="47.140625" bestFit="1" customWidth="1"/>
    <col min="3371" max="3371" width="41.85546875" bestFit="1" customWidth="1"/>
    <col min="3372" max="3372" width="45" bestFit="1" customWidth="1"/>
    <col min="3373" max="3373" width="51.7109375" bestFit="1" customWidth="1"/>
    <col min="3374" max="3374" width="55" bestFit="1" customWidth="1"/>
    <col min="3375" max="3375" width="42.85546875" bestFit="1" customWidth="1"/>
    <col min="3376" max="3376" width="46" bestFit="1" customWidth="1"/>
    <col min="3377" max="3377" width="51.7109375" bestFit="1" customWidth="1"/>
    <col min="3378" max="3378" width="55" bestFit="1" customWidth="1"/>
    <col min="3379" max="3379" width="11.85546875" bestFit="1" customWidth="1"/>
    <col min="3380" max="3380" width="15" bestFit="1" customWidth="1"/>
    <col min="3381" max="3381" width="55.28515625" bestFit="1" customWidth="1"/>
    <col min="3382" max="3382" width="58.42578125" bestFit="1" customWidth="1"/>
    <col min="3383" max="3383" width="55" bestFit="1" customWidth="1"/>
    <col min="3384" max="3384" width="58.140625" bestFit="1" customWidth="1"/>
    <col min="3385" max="3385" width="12.28515625" bestFit="1" customWidth="1"/>
    <col min="3386" max="3386" width="14.28515625" bestFit="1" customWidth="1"/>
    <col min="3387" max="3387" width="37.140625" bestFit="1" customWidth="1"/>
    <col min="3388" max="3388" width="40.28515625" bestFit="1" customWidth="1"/>
    <col min="3389" max="3389" width="35" bestFit="1" customWidth="1"/>
    <col min="3390" max="3390" width="38.28515625" bestFit="1" customWidth="1"/>
    <col min="3391" max="3391" width="15.42578125" bestFit="1" customWidth="1"/>
    <col min="3392" max="3392" width="18.5703125" bestFit="1" customWidth="1"/>
    <col min="3393" max="3393" width="50" bestFit="1" customWidth="1"/>
    <col min="3394" max="3394" width="53.140625" bestFit="1" customWidth="1"/>
    <col min="3395" max="3395" width="18" bestFit="1" customWidth="1"/>
    <col min="3396" max="3396" width="21.140625" bestFit="1" customWidth="1"/>
    <col min="3397" max="3397" width="43.42578125" bestFit="1" customWidth="1"/>
    <col min="3398" max="3398" width="46.7109375" bestFit="1" customWidth="1"/>
    <col min="3399" max="3399" width="44.5703125" bestFit="1" customWidth="1"/>
    <col min="3400" max="3400" width="47.7109375" bestFit="1" customWidth="1"/>
    <col min="3401" max="3401" width="17.85546875" bestFit="1" customWidth="1"/>
    <col min="3402" max="3402" width="21" bestFit="1" customWidth="1"/>
    <col min="3403" max="3403" width="25.28515625" bestFit="1" customWidth="1"/>
    <col min="3404" max="3404" width="28.42578125" bestFit="1" customWidth="1"/>
    <col min="3405" max="3405" width="22.42578125" bestFit="1" customWidth="1"/>
    <col min="3406" max="3406" width="25.7109375" bestFit="1" customWidth="1"/>
    <col min="3407" max="3407" width="49.7109375" bestFit="1" customWidth="1"/>
    <col min="3408" max="3408" width="52.85546875" bestFit="1" customWidth="1"/>
    <col min="3409" max="3409" width="34.7109375" bestFit="1" customWidth="1"/>
    <col min="3410" max="3410" width="38" bestFit="1" customWidth="1"/>
    <col min="3411" max="3411" width="41.28515625" bestFit="1" customWidth="1"/>
    <col min="3412" max="3412" width="44.42578125" bestFit="1" customWidth="1"/>
    <col min="3413" max="3413" width="25.42578125" bestFit="1" customWidth="1"/>
    <col min="3414" max="3414" width="28.5703125" bestFit="1" customWidth="1"/>
    <col min="3415" max="3415" width="14.5703125" bestFit="1" customWidth="1"/>
    <col min="3416" max="3416" width="17.85546875" bestFit="1" customWidth="1"/>
    <col min="3417" max="3417" width="59.42578125" bestFit="1" customWidth="1"/>
    <col min="3418" max="3418" width="62.5703125" bestFit="1" customWidth="1"/>
    <col min="3419" max="3419" width="46.42578125" bestFit="1" customWidth="1"/>
    <col min="3420" max="3420" width="49.5703125" bestFit="1" customWidth="1"/>
    <col min="3421" max="3421" width="13.28515625" bestFit="1" customWidth="1"/>
    <col min="3422" max="3422" width="16.42578125" bestFit="1" customWidth="1"/>
    <col min="3423" max="3423" width="24" bestFit="1" customWidth="1"/>
    <col min="3424" max="3424" width="27.140625" bestFit="1" customWidth="1"/>
    <col min="3425" max="3425" width="28.140625" bestFit="1" customWidth="1"/>
    <col min="3426" max="3426" width="31.28515625" bestFit="1" customWidth="1"/>
    <col min="3427" max="3427" width="54.140625" bestFit="1" customWidth="1"/>
    <col min="3428" max="3428" width="57.28515625" bestFit="1" customWidth="1"/>
    <col min="3429" max="3429" width="10.28515625" bestFit="1" customWidth="1"/>
    <col min="3430" max="3430" width="12.140625" bestFit="1" customWidth="1"/>
    <col min="3431" max="3431" width="28.28515625" bestFit="1" customWidth="1"/>
    <col min="3432" max="3432" width="31.42578125" bestFit="1" customWidth="1"/>
    <col min="3433" max="3433" width="31.7109375" bestFit="1" customWidth="1"/>
    <col min="3434" max="3434" width="34.85546875" bestFit="1" customWidth="1"/>
    <col min="3435" max="3435" width="33.5703125" bestFit="1" customWidth="1"/>
    <col min="3436" max="3436" width="36.7109375" bestFit="1" customWidth="1"/>
    <col min="3437" max="3437" width="51.85546875" bestFit="1" customWidth="1"/>
    <col min="3438" max="3438" width="55.140625" bestFit="1" customWidth="1"/>
    <col min="3439" max="3439" width="19.7109375" bestFit="1" customWidth="1"/>
    <col min="3440" max="3440" width="22.85546875" bestFit="1" customWidth="1"/>
    <col min="3441" max="3441" width="40.5703125" bestFit="1" customWidth="1"/>
    <col min="3442" max="3442" width="43.7109375" bestFit="1" customWidth="1"/>
    <col min="3443" max="3443" width="34.7109375" bestFit="1" customWidth="1"/>
    <col min="3444" max="3444" width="38" bestFit="1" customWidth="1"/>
    <col min="3445" max="3445" width="28.28515625" bestFit="1" customWidth="1"/>
    <col min="3446" max="3446" width="31.42578125" bestFit="1" customWidth="1"/>
    <col min="3447" max="3447" width="39.28515625" bestFit="1" customWidth="1"/>
    <col min="3448" max="3448" width="42.5703125" bestFit="1" customWidth="1"/>
    <col min="3449" max="3449" width="20" bestFit="1" customWidth="1"/>
    <col min="3450" max="3450" width="23.140625" bestFit="1" customWidth="1"/>
    <col min="3451" max="3451" width="58.5703125" bestFit="1" customWidth="1"/>
    <col min="3452" max="3452" width="61.7109375" bestFit="1" customWidth="1"/>
    <col min="3453" max="3453" width="57" bestFit="1" customWidth="1"/>
    <col min="3454" max="3454" width="60.140625" bestFit="1" customWidth="1"/>
    <col min="3455" max="3455" width="50.140625" bestFit="1" customWidth="1"/>
    <col min="3456" max="3456" width="53.28515625" bestFit="1" customWidth="1"/>
    <col min="3457" max="3457" width="24.7109375" bestFit="1" customWidth="1"/>
    <col min="3458" max="3458" width="27.85546875" bestFit="1" customWidth="1"/>
    <col min="3459" max="3459" width="19.28515625" bestFit="1" customWidth="1"/>
    <col min="3460" max="3460" width="22.42578125" bestFit="1" customWidth="1"/>
    <col min="3461" max="3461" width="51.28515625" bestFit="1" customWidth="1"/>
    <col min="3462" max="3462" width="54.5703125" bestFit="1" customWidth="1"/>
    <col min="3463" max="3463" width="25.42578125" bestFit="1" customWidth="1"/>
    <col min="3464" max="3464" width="28.5703125" bestFit="1" customWidth="1"/>
    <col min="3465" max="3465" width="48.5703125" bestFit="1" customWidth="1"/>
    <col min="3466" max="3466" width="51.7109375" bestFit="1" customWidth="1"/>
    <col min="3467" max="3467" width="34.7109375" bestFit="1" customWidth="1"/>
    <col min="3468" max="3468" width="38" bestFit="1" customWidth="1"/>
    <col min="3469" max="3469" width="63.28515625" bestFit="1" customWidth="1"/>
    <col min="3470" max="3470" width="66.42578125" bestFit="1" customWidth="1"/>
    <col min="3471" max="3471" width="24.28515625" bestFit="1" customWidth="1"/>
    <col min="3472" max="3472" width="27.42578125" bestFit="1" customWidth="1"/>
    <col min="3473" max="3473" width="14.7109375" bestFit="1" customWidth="1"/>
    <col min="3474" max="3474" width="18" bestFit="1" customWidth="1"/>
    <col min="3475" max="3475" width="29.5703125" bestFit="1" customWidth="1"/>
    <col min="3476" max="3476" width="32.7109375" bestFit="1" customWidth="1"/>
    <col min="3477" max="3477" width="43.7109375" bestFit="1" customWidth="1"/>
    <col min="3478" max="3478" width="47" bestFit="1" customWidth="1"/>
    <col min="3479" max="3479" width="18.85546875" bestFit="1" customWidth="1"/>
    <col min="3480" max="3481" width="22.140625" bestFit="1" customWidth="1"/>
    <col min="3482" max="3482" width="25.28515625" bestFit="1" customWidth="1"/>
    <col min="3483" max="3483" width="30.5703125" bestFit="1" customWidth="1"/>
    <col min="3484" max="3484" width="33.85546875" bestFit="1" customWidth="1"/>
    <col min="3485" max="3485" width="59.5703125" bestFit="1" customWidth="1"/>
    <col min="3486" max="3486" width="62.85546875" bestFit="1" customWidth="1"/>
    <col min="3487" max="3487" width="55.140625" bestFit="1" customWidth="1"/>
    <col min="3488" max="3488" width="58.28515625" bestFit="1" customWidth="1"/>
    <col min="3489" max="3489" width="46.5703125" bestFit="1" customWidth="1"/>
    <col min="3490" max="3490" width="49.7109375" bestFit="1" customWidth="1"/>
    <col min="3491" max="3491" width="70.42578125" bestFit="1" customWidth="1"/>
    <col min="3492" max="3492" width="73.5703125" bestFit="1" customWidth="1"/>
    <col min="3493" max="3493" width="34.140625" bestFit="1" customWidth="1"/>
    <col min="3494" max="3494" width="37.28515625" bestFit="1" customWidth="1"/>
    <col min="3495" max="3495" width="26.28515625" bestFit="1" customWidth="1"/>
    <col min="3496" max="3496" width="29.42578125" bestFit="1" customWidth="1"/>
    <col min="3497" max="3497" width="30.28515625" bestFit="1" customWidth="1"/>
    <col min="3498" max="3498" width="33.42578125" bestFit="1" customWidth="1"/>
    <col min="3499" max="3499" width="44.42578125" bestFit="1" customWidth="1"/>
    <col min="3500" max="3500" width="47.5703125" bestFit="1" customWidth="1"/>
    <col min="3501" max="3501" width="32.85546875" bestFit="1" customWidth="1"/>
    <col min="3502" max="3502" width="36" bestFit="1" customWidth="1"/>
    <col min="3503" max="3503" width="57.42578125" bestFit="1" customWidth="1"/>
    <col min="3504" max="3504" width="60.5703125" bestFit="1" customWidth="1"/>
    <col min="3505" max="3505" width="50.42578125" bestFit="1" customWidth="1"/>
    <col min="3506" max="3506" width="53.42578125" bestFit="1" customWidth="1"/>
    <col min="3507" max="3507" width="49.28515625" bestFit="1" customWidth="1"/>
    <col min="3508" max="3508" width="52.42578125" bestFit="1" customWidth="1"/>
    <col min="3509" max="3509" width="41" bestFit="1" customWidth="1"/>
    <col min="3510" max="3510" width="44.140625" bestFit="1" customWidth="1"/>
    <col min="3511" max="3511" width="50" bestFit="1" customWidth="1"/>
    <col min="3512" max="3512" width="53.140625" bestFit="1" customWidth="1"/>
    <col min="3513" max="3513" width="37.7109375" bestFit="1" customWidth="1"/>
    <col min="3514" max="3514" width="40.85546875" bestFit="1" customWidth="1"/>
    <col min="3515" max="3515" width="23.5703125" bestFit="1" customWidth="1"/>
    <col min="3516" max="3516" width="26.7109375" bestFit="1" customWidth="1"/>
    <col min="3517" max="3517" width="53" bestFit="1" customWidth="1"/>
    <col min="3518" max="3518" width="56.140625" bestFit="1" customWidth="1"/>
    <col min="3519" max="3519" width="50.42578125" bestFit="1" customWidth="1"/>
    <col min="3520" max="3520" width="53.5703125" bestFit="1" customWidth="1"/>
    <col min="3521" max="3521" width="54.140625" bestFit="1" customWidth="1"/>
    <col min="3522" max="3522" width="57.28515625" bestFit="1" customWidth="1"/>
    <col min="3523" max="3523" width="37.5703125" bestFit="1" customWidth="1"/>
    <col min="3524" max="3524" width="40.7109375" bestFit="1" customWidth="1"/>
    <col min="3525" max="3525" width="47.140625" bestFit="1" customWidth="1"/>
    <col min="3526" max="3526" width="50.42578125" bestFit="1" customWidth="1"/>
    <col min="3527" max="3527" width="19.140625" bestFit="1" customWidth="1"/>
    <col min="3528" max="3528" width="22.28515625" bestFit="1" customWidth="1"/>
    <col min="3529" max="3529" width="54.85546875" bestFit="1" customWidth="1"/>
    <col min="3530" max="3530" width="58" bestFit="1" customWidth="1"/>
    <col min="3531" max="3531" width="37.85546875" bestFit="1" customWidth="1"/>
    <col min="3532" max="3532" width="41" bestFit="1" customWidth="1"/>
    <col min="3533" max="3533" width="43.140625" bestFit="1" customWidth="1"/>
    <col min="3534" max="3534" width="46.42578125" bestFit="1" customWidth="1"/>
    <col min="3535" max="3535" width="20.7109375" bestFit="1" customWidth="1"/>
    <col min="3536" max="3536" width="23.85546875" bestFit="1" customWidth="1"/>
    <col min="3537" max="3537" width="19.85546875" bestFit="1" customWidth="1"/>
    <col min="3538" max="3538" width="23" bestFit="1" customWidth="1"/>
    <col min="3539" max="3539" width="42.7109375" bestFit="1" customWidth="1"/>
    <col min="3540" max="3540" width="45.85546875" bestFit="1" customWidth="1"/>
    <col min="3541" max="3541" width="34.5703125" bestFit="1" customWidth="1"/>
    <col min="3542" max="3542" width="37.7109375" bestFit="1" customWidth="1"/>
    <col min="3543" max="3543" width="61.28515625" bestFit="1" customWidth="1"/>
    <col min="3544" max="3544" width="64.42578125" bestFit="1" customWidth="1"/>
    <col min="3545" max="3545" width="17.7109375" bestFit="1" customWidth="1"/>
    <col min="3546" max="3546" width="20.85546875" bestFit="1" customWidth="1"/>
    <col min="3547" max="3547" width="50.85546875" bestFit="1" customWidth="1"/>
    <col min="3548" max="3548" width="54" bestFit="1" customWidth="1"/>
    <col min="3549" max="3549" width="15.85546875" bestFit="1" customWidth="1"/>
    <col min="3550" max="3550" width="19" bestFit="1" customWidth="1"/>
    <col min="3551" max="3551" width="21.28515625" bestFit="1" customWidth="1"/>
    <col min="3552" max="3552" width="24.42578125" bestFit="1" customWidth="1"/>
    <col min="3553" max="3553" width="28" bestFit="1" customWidth="1"/>
    <col min="3554" max="3554" width="31.140625" bestFit="1" customWidth="1"/>
    <col min="3555" max="3555" width="14.140625" bestFit="1" customWidth="1"/>
    <col min="3556" max="3556" width="17.42578125" bestFit="1" customWidth="1"/>
    <col min="3557" max="3557" width="41.7109375" bestFit="1" customWidth="1"/>
    <col min="3558" max="3558" width="44.85546875" bestFit="1" customWidth="1"/>
    <col min="3559" max="3559" width="36" bestFit="1" customWidth="1"/>
    <col min="3560" max="3560" width="39.140625" bestFit="1" customWidth="1"/>
    <col min="3561" max="3561" width="54.7109375" bestFit="1" customWidth="1"/>
    <col min="3562" max="3562" width="57.85546875" bestFit="1" customWidth="1"/>
    <col min="3563" max="3563" width="38.140625" bestFit="1" customWidth="1"/>
    <col min="3564" max="3564" width="41.28515625" bestFit="1" customWidth="1"/>
    <col min="3565" max="3565" width="25.140625" bestFit="1" customWidth="1"/>
    <col min="3566" max="3566" width="28.28515625" bestFit="1" customWidth="1"/>
    <col min="3567" max="3567" width="30.42578125" bestFit="1" customWidth="1"/>
    <col min="3568" max="3568" width="33.5703125" bestFit="1" customWidth="1"/>
    <col min="3569" max="3569" width="57" bestFit="1" customWidth="1"/>
    <col min="3570" max="3570" width="60.140625" bestFit="1" customWidth="1"/>
    <col min="3571" max="3571" width="36" bestFit="1" customWidth="1"/>
    <col min="3572" max="3572" width="39.140625" bestFit="1" customWidth="1"/>
    <col min="3573" max="3573" width="34.7109375" bestFit="1" customWidth="1"/>
    <col min="3574" max="3574" width="38" bestFit="1" customWidth="1"/>
    <col min="3575" max="3575" width="30.140625" bestFit="1" customWidth="1"/>
    <col min="3576" max="3576" width="33.28515625" bestFit="1" customWidth="1"/>
    <col min="3577" max="3577" width="25.85546875" bestFit="1" customWidth="1"/>
    <col min="3578" max="3578" width="29" bestFit="1" customWidth="1"/>
    <col min="3579" max="3579" width="41.140625" bestFit="1" customWidth="1"/>
    <col min="3580" max="3580" width="44.28515625" bestFit="1" customWidth="1"/>
    <col min="3581" max="3581" width="19.7109375" bestFit="1" customWidth="1"/>
    <col min="3582" max="3582" width="22.85546875" bestFit="1" customWidth="1"/>
    <col min="3583" max="3583" width="46.5703125" bestFit="1" customWidth="1"/>
    <col min="3584" max="3584" width="49.7109375" bestFit="1" customWidth="1"/>
    <col min="3585" max="3585" width="51.7109375" bestFit="1" customWidth="1"/>
    <col min="3586" max="3586" width="55" bestFit="1" customWidth="1"/>
    <col min="3587" max="3587" width="25.140625" bestFit="1" customWidth="1"/>
    <col min="3588" max="3588" width="28.28515625" bestFit="1" customWidth="1"/>
    <col min="3589" max="3589" width="33.42578125" bestFit="1" customWidth="1"/>
    <col min="3590" max="3590" width="36.5703125" bestFit="1" customWidth="1"/>
    <col min="3591" max="3591" width="61.85546875" bestFit="1" customWidth="1"/>
    <col min="3592" max="3592" width="65" bestFit="1" customWidth="1"/>
    <col min="3593" max="3593" width="43.42578125" bestFit="1" customWidth="1"/>
    <col min="3594" max="3594" width="46.7109375" bestFit="1" customWidth="1"/>
    <col min="3595" max="3595" width="28" bestFit="1" customWidth="1"/>
    <col min="3596" max="3596" width="31.140625" bestFit="1" customWidth="1"/>
    <col min="3597" max="3597" width="20.28515625" bestFit="1" customWidth="1"/>
    <col min="3598" max="3598" width="23.42578125" bestFit="1" customWidth="1"/>
    <col min="3599" max="3599" width="23.5703125" bestFit="1" customWidth="1"/>
    <col min="3600" max="3600" width="26.7109375" bestFit="1" customWidth="1"/>
    <col min="3601" max="3601" width="18" bestFit="1" customWidth="1"/>
    <col min="3602" max="3602" width="21.140625" bestFit="1" customWidth="1"/>
    <col min="3603" max="3603" width="26.5703125" bestFit="1" customWidth="1"/>
    <col min="3604" max="3604" width="29.85546875" bestFit="1" customWidth="1"/>
    <col min="3605" max="3605" width="44.140625" bestFit="1" customWidth="1"/>
    <col min="3606" max="3606" width="47.28515625" bestFit="1" customWidth="1"/>
    <col min="3607" max="3607" width="53.7109375" bestFit="1" customWidth="1"/>
    <col min="3608" max="3608" width="56.85546875" bestFit="1" customWidth="1"/>
    <col min="3609" max="3609" width="65.7109375" bestFit="1" customWidth="1"/>
    <col min="3610" max="3610" width="68.85546875" bestFit="1" customWidth="1"/>
    <col min="3611" max="3611" width="28.140625" bestFit="1" customWidth="1"/>
    <col min="3612" max="3612" width="31.28515625" bestFit="1" customWidth="1"/>
    <col min="3613" max="3613" width="57.85546875" bestFit="1" customWidth="1"/>
    <col min="3614" max="3614" width="61" bestFit="1" customWidth="1"/>
    <col min="3615" max="3615" width="23.7109375" bestFit="1" customWidth="1"/>
    <col min="3616" max="3616" width="26.85546875" bestFit="1" customWidth="1"/>
    <col min="3617" max="3617" width="15.5703125" bestFit="1" customWidth="1"/>
    <col min="3618" max="3618" width="18.7109375" bestFit="1" customWidth="1"/>
    <col min="3619" max="3619" width="12.28515625" bestFit="1" customWidth="1"/>
    <col min="3620" max="3620" width="13.28515625" bestFit="1" customWidth="1"/>
    <col min="3621" max="3621" width="23.85546875" bestFit="1" customWidth="1"/>
    <col min="3622" max="3622" width="27" bestFit="1" customWidth="1"/>
    <col min="3623" max="3623" width="37" bestFit="1" customWidth="1"/>
    <col min="3624" max="3624" width="40.140625" bestFit="1" customWidth="1"/>
    <col min="3625" max="3625" width="48.140625" bestFit="1" customWidth="1"/>
    <col min="3626" max="3627" width="51.28515625" bestFit="1" customWidth="1"/>
    <col min="3628" max="3628" width="54.5703125" bestFit="1" customWidth="1"/>
    <col min="3629" max="3629" width="47.42578125" bestFit="1" customWidth="1"/>
    <col min="3630" max="3630" width="50.7109375" bestFit="1" customWidth="1"/>
    <col min="3631" max="3631" width="28.5703125" bestFit="1" customWidth="1"/>
    <col min="3632" max="3632" width="31.7109375" bestFit="1" customWidth="1"/>
    <col min="3633" max="3633" width="58.5703125" bestFit="1" customWidth="1"/>
    <col min="3634" max="3634" width="61.7109375" bestFit="1" customWidth="1"/>
    <col min="3635" max="3635" width="18.28515625" bestFit="1" customWidth="1"/>
    <col min="3636" max="3636" width="21.5703125" bestFit="1" customWidth="1"/>
    <col min="3637" max="3637" width="22" bestFit="1" customWidth="1"/>
    <col min="3638" max="3638" width="25.140625" bestFit="1" customWidth="1"/>
    <col min="3639" max="3639" width="50.5703125" bestFit="1" customWidth="1"/>
    <col min="3640" max="3640" width="53.7109375" bestFit="1" customWidth="1"/>
    <col min="3641" max="3641" width="36.5703125" bestFit="1" customWidth="1"/>
    <col min="3642" max="3642" width="39.7109375" bestFit="1" customWidth="1"/>
    <col min="3643" max="3643" width="44.5703125" bestFit="1" customWidth="1"/>
    <col min="3644" max="3644" width="47.7109375" bestFit="1" customWidth="1"/>
    <col min="3645" max="3645" width="50.42578125" bestFit="1" customWidth="1"/>
    <col min="3646" max="3646" width="53.5703125" bestFit="1" customWidth="1"/>
    <col min="3647" max="3647" width="37.5703125" bestFit="1" customWidth="1"/>
    <col min="3648" max="3648" width="40.7109375" bestFit="1" customWidth="1"/>
    <col min="3649" max="3649" width="20.42578125" bestFit="1" customWidth="1"/>
    <col min="3650" max="3650" width="23.5703125" bestFit="1" customWidth="1"/>
    <col min="3651" max="3651" width="35.28515625" bestFit="1" customWidth="1"/>
    <col min="3652" max="3652" width="38.5703125" bestFit="1" customWidth="1"/>
    <col min="3653" max="3653" width="34.42578125" bestFit="1" customWidth="1"/>
    <col min="3654" max="3654" width="37.5703125" bestFit="1" customWidth="1"/>
    <col min="3655" max="3655" width="51.140625" bestFit="1" customWidth="1"/>
    <col min="3656" max="3656" width="54.28515625" bestFit="1" customWidth="1"/>
    <col min="3657" max="3657" width="53" bestFit="1" customWidth="1"/>
    <col min="3658" max="3658" width="56.140625" bestFit="1" customWidth="1"/>
    <col min="3659" max="3659" width="44" bestFit="1" customWidth="1"/>
    <col min="3660" max="3660" width="47.140625" bestFit="1" customWidth="1"/>
    <col min="3661" max="3661" width="40.7109375" bestFit="1" customWidth="1"/>
    <col min="3662" max="3662" width="43.85546875" bestFit="1" customWidth="1"/>
    <col min="3663" max="3663" width="18.7109375" bestFit="1" customWidth="1"/>
    <col min="3664" max="3664" width="22" bestFit="1" customWidth="1"/>
    <col min="3665" max="3665" width="13.7109375" bestFit="1" customWidth="1"/>
    <col min="3666" max="3666" width="16.85546875" bestFit="1" customWidth="1"/>
    <col min="3667" max="3667" width="15.5703125" bestFit="1" customWidth="1"/>
    <col min="3668" max="3668" width="18.7109375" bestFit="1" customWidth="1"/>
    <col min="3669" max="3669" width="24.140625" bestFit="1" customWidth="1"/>
    <col min="3670" max="3670" width="27.28515625" bestFit="1" customWidth="1"/>
    <col min="3671" max="3671" width="22" bestFit="1" customWidth="1"/>
    <col min="3672" max="3672" width="25.140625" bestFit="1" customWidth="1"/>
    <col min="3673" max="3673" width="53.7109375" bestFit="1" customWidth="1"/>
    <col min="3674" max="3674" width="56.85546875" bestFit="1" customWidth="1"/>
    <col min="3675" max="3675" width="10.85546875" bestFit="1" customWidth="1"/>
    <col min="3676" max="3676" width="14" bestFit="1" customWidth="1"/>
    <col min="3677" max="3677" width="17.5703125" bestFit="1" customWidth="1"/>
    <col min="3678" max="3678" width="20.7109375" bestFit="1" customWidth="1"/>
    <col min="3679" max="3679" width="15" bestFit="1" customWidth="1"/>
    <col min="3680" max="3680" width="18.140625" bestFit="1" customWidth="1"/>
    <col min="3681" max="3681" width="10.7109375" bestFit="1" customWidth="1"/>
    <col min="3682" max="3682" width="13.85546875" bestFit="1" customWidth="1"/>
    <col min="3683" max="3683" width="20.42578125" bestFit="1" customWidth="1"/>
    <col min="3684" max="3684" width="23.5703125" bestFit="1" customWidth="1"/>
    <col min="3685" max="3685" width="61.140625" bestFit="1" customWidth="1"/>
    <col min="3686" max="3686" width="64.28515625" bestFit="1" customWidth="1"/>
    <col min="3687" max="3687" width="20.28515625" bestFit="1" customWidth="1"/>
    <col min="3688" max="3688" width="23.42578125" bestFit="1" customWidth="1"/>
    <col min="3689" max="3689" width="10.28515625" bestFit="1" customWidth="1"/>
    <col min="3690" max="3690" width="13.42578125" bestFit="1" customWidth="1"/>
    <col min="3691" max="3691" width="11" bestFit="1" customWidth="1"/>
    <col min="3692" max="3692" width="14.140625" bestFit="1" customWidth="1"/>
    <col min="3693" max="3693" width="15.42578125" bestFit="1" customWidth="1"/>
    <col min="3694" max="3694" width="18.5703125" bestFit="1" customWidth="1"/>
    <col min="3695" max="3695" width="47.140625" bestFit="1" customWidth="1"/>
    <col min="3696" max="3696" width="50.42578125" bestFit="1" customWidth="1"/>
    <col min="3697" max="3697" width="29.140625" bestFit="1" customWidth="1"/>
    <col min="3698" max="3698" width="32.28515625" bestFit="1" customWidth="1"/>
    <col min="3699" max="3699" width="27.85546875" bestFit="1" customWidth="1"/>
    <col min="3700" max="3700" width="31" bestFit="1" customWidth="1"/>
    <col min="3701" max="3701" width="40.85546875" bestFit="1" customWidth="1"/>
    <col min="3702" max="3702" width="44" bestFit="1" customWidth="1"/>
    <col min="3703" max="3703" width="40.140625" bestFit="1" customWidth="1"/>
    <col min="3704" max="3704" width="43.28515625" bestFit="1" customWidth="1"/>
    <col min="3705" max="3705" width="8.140625" bestFit="1" customWidth="1"/>
    <col min="3706" max="3706" width="11.140625" bestFit="1" customWidth="1"/>
    <col min="3707" max="3707" width="33.5703125" bestFit="1" customWidth="1"/>
    <col min="3708" max="3708" width="36.7109375" bestFit="1" customWidth="1"/>
    <col min="3709" max="3709" width="19.5703125" bestFit="1" customWidth="1"/>
    <col min="3710" max="3711" width="22.7109375" bestFit="1" customWidth="1"/>
    <col min="3712" max="3712" width="26" bestFit="1" customWidth="1"/>
    <col min="3713" max="3713" width="34.28515625" bestFit="1" customWidth="1"/>
    <col min="3714" max="3714" width="37.42578125" bestFit="1" customWidth="1"/>
    <col min="3715" max="3715" width="52.7109375" bestFit="1" customWidth="1"/>
    <col min="3716" max="3716" width="55.85546875" bestFit="1" customWidth="1"/>
    <col min="3717" max="3717" width="23.85546875" bestFit="1" customWidth="1"/>
    <col min="3718" max="3718" width="27" bestFit="1" customWidth="1"/>
    <col min="3719" max="3719" width="12" bestFit="1" customWidth="1"/>
    <col min="3720" max="3720" width="11.28515625" bestFit="1" customWidth="1"/>
    <col min="3721" max="3721" width="36.85546875" bestFit="1" customWidth="1"/>
    <col min="3722" max="3722" width="40" bestFit="1" customWidth="1"/>
    <col min="3723" max="3723" width="20" bestFit="1" customWidth="1"/>
    <col min="3724" max="3724" width="23.140625" bestFit="1" customWidth="1"/>
    <col min="3725" max="3725" width="33.42578125" bestFit="1" customWidth="1"/>
    <col min="3726" max="3726" width="36.5703125" bestFit="1" customWidth="1"/>
    <col min="3727" max="3727" width="17.28515625" bestFit="1" customWidth="1"/>
    <col min="3728" max="3728" width="20.42578125" bestFit="1" customWidth="1"/>
    <col min="3729" max="3729" width="25.5703125" bestFit="1" customWidth="1"/>
    <col min="3730" max="3730" width="28.7109375" bestFit="1" customWidth="1"/>
    <col min="3731" max="3731" width="53.42578125" bestFit="1" customWidth="1"/>
    <col min="3732" max="3732" width="56.5703125" bestFit="1" customWidth="1"/>
    <col min="3733" max="3733" width="45.5703125" bestFit="1" customWidth="1"/>
    <col min="3734" max="3734" width="48.7109375" bestFit="1" customWidth="1"/>
    <col min="3735" max="3735" width="60.5703125" bestFit="1" customWidth="1"/>
    <col min="3736" max="3736" width="63.7109375" bestFit="1" customWidth="1"/>
    <col min="3737" max="3737" width="22.5703125" bestFit="1" customWidth="1"/>
    <col min="3738" max="3738" width="25.85546875" bestFit="1" customWidth="1"/>
    <col min="3739" max="3739" width="51.28515625" bestFit="1" customWidth="1"/>
    <col min="3740" max="3740" width="54.5703125" bestFit="1" customWidth="1"/>
    <col min="3741" max="3741" width="55.85546875" bestFit="1" customWidth="1"/>
    <col min="3742" max="3742" width="59.140625" bestFit="1" customWidth="1"/>
    <col min="3743" max="3743" width="54.5703125" bestFit="1" customWidth="1"/>
    <col min="3744" max="3744" width="57.7109375" bestFit="1" customWidth="1"/>
    <col min="3745" max="3745" width="25.5703125" bestFit="1" customWidth="1"/>
    <col min="3746" max="3746" width="28.7109375" bestFit="1" customWidth="1"/>
    <col min="3747" max="3747" width="21.140625" bestFit="1" customWidth="1"/>
    <col min="3748" max="3748" width="24.28515625" bestFit="1" customWidth="1"/>
    <col min="3749" max="3749" width="27.85546875" bestFit="1" customWidth="1"/>
    <col min="3750" max="3750" width="31" bestFit="1" customWidth="1"/>
    <col min="3751" max="3751" width="28.42578125" bestFit="1" customWidth="1"/>
    <col min="3752" max="3752" width="31.5703125" bestFit="1" customWidth="1"/>
    <col min="3753" max="3753" width="56.140625" bestFit="1" customWidth="1"/>
    <col min="3754" max="3754" width="59.42578125" bestFit="1" customWidth="1"/>
    <col min="3755" max="3755" width="55.28515625" bestFit="1" customWidth="1"/>
    <col min="3756" max="3756" width="58.42578125" bestFit="1" customWidth="1"/>
    <col min="3757" max="3757" width="33.42578125" bestFit="1" customWidth="1"/>
    <col min="3758" max="3758" width="36.5703125" bestFit="1" customWidth="1"/>
    <col min="3759" max="3759" width="13.42578125" bestFit="1" customWidth="1"/>
    <col min="3760" max="3760" width="16.5703125" bestFit="1" customWidth="1"/>
    <col min="3761" max="3761" width="30.140625" bestFit="1" customWidth="1"/>
    <col min="3762" max="3762" width="33.28515625" bestFit="1" customWidth="1"/>
    <col min="3763" max="3763" width="40.7109375" bestFit="1" customWidth="1"/>
    <col min="3764" max="3764" width="43.85546875" bestFit="1" customWidth="1"/>
    <col min="3765" max="3765" width="28" bestFit="1" customWidth="1"/>
    <col min="3766" max="3766" width="31.140625" bestFit="1" customWidth="1"/>
    <col min="3767" max="3767" width="30.42578125" bestFit="1" customWidth="1"/>
    <col min="3768" max="3768" width="33.5703125" bestFit="1" customWidth="1"/>
    <col min="3769" max="3769" width="56.5703125" bestFit="1" customWidth="1"/>
    <col min="3770" max="3770" width="59.7109375" bestFit="1" customWidth="1"/>
    <col min="3771" max="3771" width="53.5703125" bestFit="1" customWidth="1"/>
    <col min="3772" max="3772" width="56.7109375" bestFit="1" customWidth="1"/>
    <col min="3773" max="3773" width="28.28515625" bestFit="1" customWidth="1"/>
    <col min="3774" max="3774" width="31.42578125" bestFit="1" customWidth="1"/>
    <col min="3775" max="3775" width="55" bestFit="1" customWidth="1"/>
    <col min="3776" max="3776" width="58.140625" bestFit="1" customWidth="1"/>
    <col min="3777" max="3777" width="26.5703125" bestFit="1" customWidth="1"/>
    <col min="3778" max="3778" width="29.85546875" bestFit="1" customWidth="1"/>
    <col min="3779" max="3779" width="68" bestFit="1" customWidth="1"/>
    <col min="3780" max="3780" width="71.28515625" bestFit="1" customWidth="1"/>
    <col min="3781" max="3781" width="58" bestFit="1" customWidth="1"/>
    <col min="3782" max="3782" width="61.140625" bestFit="1" customWidth="1"/>
    <col min="3783" max="3783" width="17.42578125" bestFit="1" customWidth="1"/>
    <col min="3784" max="3784" width="20.5703125" bestFit="1" customWidth="1"/>
    <col min="3785" max="3785" width="45.28515625" bestFit="1" customWidth="1"/>
    <col min="3786" max="3786" width="48.42578125" bestFit="1" customWidth="1"/>
    <col min="3787" max="3787" width="42.42578125" bestFit="1" customWidth="1"/>
    <col min="3788" max="3788" width="45.5703125" bestFit="1" customWidth="1"/>
    <col min="3789" max="3789" width="55.7109375" bestFit="1" customWidth="1"/>
    <col min="3790" max="3790" width="59" bestFit="1" customWidth="1"/>
    <col min="3791" max="3791" width="26.28515625" bestFit="1" customWidth="1"/>
    <col min="3792" max="3792" width="29.42578125" bestFit="1" customWidth="1"/>
    <col min="3793" max="3793" width="36.85546875" bestFit="1" customWidth="1"/>
    <col min="3794" max="3794" width="40" bestFit="1" customWidth="1"/>
    <col min="3795" max="3795" width="47.85546875" bestFit="1" customWidth="1"/>
    <col min="3796" max="3796" width="51.140625" bestFit="1" customWidth="1"/>
    <col min="3797" max="3797" width="25.5703125" bestFit="1" customWidth="1"/>
    <col min="3798" max="3798" width="28.7109375" bestFit="1" customWidth="1"/>
    <col min="3799" max="3799" width="35" bestFit="1" customWidth="1"/>
    <col min="3800" max="3800" width="38.28515625" bestFit="1" customWidth="1"/>
    <col min="3801" max="3801" width="29.7109375" bestFit="1" customWidth="1"/>
    <col min="3802" max="3802" width="32.85546875" bestFit="1" customWidth="1"/>
    <col min="3803" max="3803" width="24.5703125" bestFit="1" customWidth="1"/>
    <col min="3804" max="3804" width="27.7109375" bestFit="1" customWidth="1"/>
    <col min="3805" max="3805" width="29.42578125" bestFit="1" customWidth="1"/>
    <col min="3806" max="3806" width="32.5703125" bestFit="1" customWidth="1"/>
    <col min="3807" max="3807" width="30.42578125" bestFit="1" customWidth="1"/>
    <col min="3808" max="3808" width="33.5703125" bestFit="1" customWidth="1"/>
    <col min="3809" max="3809" width="27.85546875" bestFit="1" customWidth="1"/>
    <col min="3810" max="3810" width="31" bestFit="1" customWidth="1"/>
    <col min="3811" max="3811" width="20.7109375" bestFit="1" customWidth="1"/>
    <col min="3812" max="3812" width="23.85546875" bestFit="1" customWidth="1"/>
    <col min="3813" max="3813" width="51.28515625" bestFit="1" customWidth="1"/>
    <col min="3814" max="3814" width="54.5703125" bestFit="1" customWidth="1"/>
    <col min="3815" max="3815" width="56.140625" bestFit="1" customWidth="1"/>
    <col min="3816" max="3816" width="59.42578125" bestFit="1" customWidth="1"/>
    <col min="3817" max="3817" width="33.7109375" bestFit="1" customWidth="1"/>
    <col min="3818" max="3818" width="36.85546875" bestFit="1" customWidth="1"/>
    <col min="3819" max="3819" width="56.85546875" bestFit="1" customWidth="1"/>
    <col min="3820" max="3820" width="60" bestFit="1" customWidth="1"/>
    <col min="3821" max="3821" width="67.85546875" bestFit="1" customWidth="1"/>
    <col min="3822" max="3822" width="71.140625" bestFit="1" customWidth="1"/>
    <col min="3823" max="3823" width="25" bestFit="1" customWidth="1"/>
    <col min="3824" max="3824" width="28.140625" bestFit="1" customWidth="1"/>
    <col min="3825" max="3825" width="36.28515625" bestFit="1" customWidth="1"/>
    <col min="3826" max="3826" width="39.42578125" bestFit="1" customWidth="1"/>
    <col min="3827" max="3827" width="53" bestFit="1" customWidth="1"/>
    <col min="3828" max="3828" width="56.140625" bestFit="1" customWidth="1"/>
    <col min="3829" max="3829" width="24.28515625" bestFit="1" customWidth="1"/>
    <col min="3830" max="3830" width="27.42578125" bestFit="1" customWidth="1"/>
    <col min="3831" max="3831" width="29.85546875" bestFit="1" customWidth="1"/>
    <col min="3832" max="3832" width="33" bestFit="1" customWidth="1"/>
    <col min="3833" max="3833" width="44.42578125" bestFit="1" customWidth="1"/>
    <col min="3834" max="3834" width="47.5703125" bestFit="1" customWidth="1"/>
    <col min="3835" max="3835" width="25.7109375" bestFit="1" customWidth="1"/>
    <col min="3836" max="3836" width="28.85546875" bestFit="1" customWidth="1"/>
    <col min="3837" max="3837" width="42.28515625" bestFit="1" customWidth="1"/>
    <col min="3838" max="3838" width="45.42578125" bestFit="1" customWidth="1"/>
    <col min="3839" max="3839" width="60" bestFit="1" customWidth="1"/>
    <col min="3840" max="3840" width="63.28515625" bestFit="1" customWidth="1"/>
    <col min="3841" max="3841" width="17.5703125" bestFit="1" customWidth="1"/>
    <col min="3842" max="3842" width="20.7109375" bestFit="1" customWidth="1"/>
    <col min="3843" max="3843" width="26" bestFit="1" customWidth="1"/>
    <col min="3844" max="3844" width="29.140625" bestFit="1" customWidth="1"/>
    <col min="3845" max="3845" width="13.85546875" bestFit="1" customWidth="1"/>
    <col min="3846" max="3846" width="17" bestFit="1" customWidth="1"/>
    <col min="3847" max="3847" width="19.7109375" bestFit="1" customWidth="1"/>
    <col min="3848" max="3848" width="22.85546875" bestFit="1" customWidth="1"/>
    <col min="3849" max="3849" width="55.42578125" bestFit="1" customWidth="1"/>
    <col min="3850" max="3850" width="58.7109375" bestFit="1" customWidth="1"/>
    <col min="3851" max="3851" width="21" bestFit="1" customWidth="1"/>
    <col min="3852" max="3852" width="24.140625" bestFit="1" customWidth="1"/>
    <col min="3853" max="3853" width="15.42578125" bestFit="1" customWidth="1"/>
    <col min="3854" max="3854" width="18.5703125" bestFit="1" customWidth="1"/>
    <col min="3855" max="3855" width="14.42578125" bestFit="1" customWidth="1"/>
    <col min="3856" max="3856" width="17.7109375" bestFit="1" customWidth="1"/>
    <col min="3857" max="3857" width="42.42578125" bestFit="1" customWidth="1"/>
    <col min="3858" max="3858" width="45.5703125" bestFit="1" customWidth="1"/>
    <col min="3859" max="3859" width="37.85546875" bestFit="1" customWidth="1"/>
    <col min="3860" max="3860" width="41" bestFit="1" customWidth="1"/>
    <col min="3861" max="3861" width="15.5703125" bestFit="1" customWidth="1"/>
    <col min="3862" max="3862" width="18.7109375" bestFit="1" customWidth="1"/>
    <col min="3863" max="3863" width="37.5703125" bestFit="1" customWidth="1"/>
    <col min="3864" max="3864" width="40.7109375" bestFit="1" customWidth="1"/>
    <col min="3865" max="3865" width="59.28515625" bestFit="1" customWidth="1"/>
    <col min="3866" max="3866" width="62.42578125" bestFit="1" customWidth="1"/>
    <col min="3867" max="3867" width="30.42578125" bestFit="1" customWidth="1"/>
    <col min="3868" max="3868" width="33.5703125" bestFit="1" customWidth="1"/>
    <col min="3869" max="3869" width="40.28515625" bestFit="1" customWidth="1"/>
    <col min="3870" max="3870" width="43.42578125" bestFit="1" customWidth="1"/>
    <col min="3871" max="3871" width="48.85546875" bestFit="1" customWidth="1"/>
    <col min="3872" max="3872" width="52" bestFit="1" customWidth="1"/>
    <col min="3873" max="3873" width="50.28515625" bestFit="1" customWidth="1"/>
    <col min="3874" max="3874" width="53.42578125" bestFit="1" customWidth="1"/>
    <col min="3875" max="3875" width="56.140625" bestFit="1" customWidth="1"/>
    <col min="3876" max="3876" width="59.42578125" bestFit="1" customWidth="1"/>
    <col min="3877" max="3877" width="47" bestFit="1" customWidth="1"/>
    <col min="3878" max="3878" width="50.140625" bestFit="1" customWidth="1"/>
    <col min="3879" max="3879" width="8.7109375" bestFit="1" customWidth="1"/>
    <col min="3880" max="3880" width="11.7109375" bestFit="1" customWidth="1"/>
    <col min="3881" max="3881" width="29.140625" bestFit="1" customWidth="1"/>
    <col min="3882" max="3882" width="32.28515625" bestFit="1" customWidth="1"/>
    <col min="3883" max="3883" width="21.140625" bestFit="1" customWidth="1"/>
    <col min="3884" max="3884" width="24.28515625" bestFit="1" customWidth="1"/>
    <col min="3885" max="3885" width="30.28515625" bestFit="1" customWidth="1"/>
    <col min="3886" max="3886" width="33.42578125" bestFit="1" customWidth="1"/>
    <col min="3887" max="3887" width="18" bestFit="1" customWidth="1"/>
    <col min="3888" max="3888" width="21.140625" bestFit="1" customWidth="1"/>
    <col min="3889" max="3889" width="49" bestFit="1" customWidth="1"/>
    <col min="3890" max="3890" width="52.140625" bestFit="1" customWidth="1"/>
    <col min="3891" max="3891" width="86.85546875" bestFit="1" customWidth="1"/>
    <col min="3892" max="3892" width="89.85546875" bestFit="1" customWidth="1"/>
    <col min="3893" max="3893" width="10.85546875" bestFit="1" customWidth="1"/>
    <col min="3894" max="3894" width="14" bestFit="1" customWidth="1"/>
    <col min="3895" max="3895" width="44.140625" bestFit="1" customWidth="1"/>
    <col min="3896" max="3896" width="47.28515625" bestFit="1" customWidth="1"/>
    <col min="3897" max="3897" width="18.85546875" bestFit="1" customWidth="1"/>
    <col min="3898" max="3898" width="22.140625" bestFit="1" customWidth="1"/>
    <col min="3899" max="3899" width="41.7109375" bestFit="1" customWidth="1"/>
    <col min="3900" max="3900" width="44.85546875" bestFit="1" customWidth="1"/>
    <col min="3901" max="3901" width="24.85546875" bestFit="1" customWidth="1"/>
    <col min="3902" max="3902" width="28" bestFit="1" customWidth="1"/>
    <col min="3903" max="3903" width="25.5703125" bestFit="1" customWidth="1"/>
    <col min="3904" max="3904" width="28.7109375" bestFit="1" customWidth="1"/>
    <col min="3905" max="3905" width="13.85546875" bestFit="1" customWidth="1"/>
    <col min="3906" max="3906" width="17" bestFit="1" customWidth="1"/>
    <col min="3907" max="3907" width="27.7109375" bestFit="1" customWidth="1"/>
    <col min="3908" max="3908" width="30.85546875" bestFit="1" customWidth="1"/>
    <col min="3909" max="3909" width="27.140625" bestFit="1" customWidth="1"/>
    <col min="3910" max="3910" width="30.42578125" bestFit="1" customWidth="1"/>
    <col min="3911" max="3911" width="52.85546875" bestFit="1" customWidth="1"/>
    <col min="3912" max="3912" width="56" bestFit="1" customWidth="1"/>
    <col min="3913" max="3913" width="16.42578125" bestFit="1" customWidth="1"/>
    <col min="3914" max="3914" width="19.5703125" bestFit="1" customWidth="1"/>
    <col min="3915" max="3915" width="20" bestFit="1" customWidth="1"/>
    <col min="3916" max="3916" width="23.140625" bestFit="1" customWidth="1"/>
    <col min="3917" max="3917" width="51.42578125" bestFit="1" customWidth="1"/>
    <col min="3918" max="3918" width="54.7109375" bestFit="1" customWidth="1"/>
    <col min="3919" max="3919" width="22.28515625" bestFit="1" customWidth="1"/>
    <col min="3920" max="3920" width="25.5703125" bestFit="1" customWidth="1"/>
    <col min="3921" max="3921" width="21.85546875" bestFit="1" customWidth="1"/>
    <col min="3922" max="3922" width="25" bestFit="1" customWidth="1"/>
    <col min="3923" max="3923" width="11.42578125" bestFit="1" customWidth="1"/>
    <col min="3924" max="3924" width="14.5703125" bestFit="1" customWidth="1"/>
    <col min="3925" max="3925" width="28.5703125" bestFit="1" customWidth="1"/>
    <col min="3926" max="3926" width="31.7109375" bestFit="1" customWidth="1"/>
    <col min="3927" max="3927" width="40.85546875" bestFit="1" customWidth="1"/>
    <col min="3928" max="3928" width="44" bestFit="1" customWidth="1"/>
    <col min="3929" max="3929" width="34.7109375" bestFit="1" customWidth="1"/>
    <col min="3930" max="3930" width="38" bestFit="1" customWidth="1"/>
    <col min="3931" max="3931" width="50.42578125" bestFit="1" customWidth="1"/>
    <col min="3932" max="3932" width="53.5703125" bestFit="1" customWidth="1"/>
    <col min="3933" max="3933" width="34.5703125" bestFit="1" customWidth="1"/>
    <col min="3934" max="3934" width="37.7109375" bestFit="1" customWidth="1"/>
    <col min="3935" max="3935" width="42.7109375" bestFit="1" customWidth="1"/>
    <col min="3936" max="3936" width="45.85546875" bestFit="1" customWidth="1"/>
    <col min="3937" max="3937" width="57.7109375" bestFit="1" customWidth="1"/>
    <col min="3938" max="3938" width="60.85546875" bestFit="1" customWidth="1"/>
    <col min="3939" max="3939" width="32" bestFit="1" customWidth="1"/>
    <col min="3940" max="3940" width="35.140625" bestFit="1" customWidth="1"/>
    <col min="3941" max="3941" width="52.42578125" bestFit="1" customWidth="1"/>
    <col min="3942" max="3942" width="55.5703125" bestFit="1" customWidth="1"/>
    <col min="3943" max="3943" width="43.28515625" bestFit="1" customWidth="1"/>
    <col min="3944" max="3944" width="46.5703125" bestFit="1" customWidth="1"/>
    <col min="3945" max="3945" width="39.85546875" bestFit="1" customWidth="1"/>
    <col min="3946" max="3946" width="43" bestFit="1" customWidth="1"/>
    <col min="3947" max="3947" width="33.42578125" bestFit="1" customWidth="1"/>
    <col min="3948" max="3948" width="36.5703125" bestFit="1" customWidth="1"/>
    <col min="3949" max="3949" width="60.85546875" bestFit="1" customWidth="1"/>
    <col min="3950" max="3950" width="64" bestFit="1" customWidth="1"/>
    <col min="3951" max="3951" width="8.85546875" bestFit="1" customWidth="1"/>
    <col min="3952" max="3952" width="11.85546875" bestFit="1" customWidth="1"/>
    <col min="3953" max="3953" width="52.85546875" bestFit="1" customWidth="1"/>
    <col min="3954" max="3954" width="56" bestFit="1" customWidth="1"/>
    <col min="3955" max="3955" width="26.28515625" bestFit="1" customWidth="1"/>
    <col min="3956" max="3956" width="29.42578125" bestFit="1" customWidth="1"/>
    <col min="3957" max="3957" width="50.140625" bestFit="1" customWidth="1"/>
    <col min="3958" max="3958" width="53.28515625" bestFit="1" customWidth="1"/>
    <col min="3959" max="3959" width="51" bestFit="1" customWidth="1"/>
    <col min="3960" max="3960" width="54.140625" bestFit="1" customWidth="1"/>
    <col min="3961" max="3961" width="55.42578125" bestFit="1" customWidth="1"/>
    <col min="3962" max="3962" width="58.7109375" bestFit="1" customWidth="1"/>
    <col min="3963" max="3963" width="20.140625" bestFit="1" customWidth="1"/>
    <col min="3964" max="3964" width="23.28515625" bestFit="1" customWidth="1"/>
    <col min="3965" max="3965" width="36.7109375" bestFit="1" customWidth="1"/>
    <col min="3966" max="3966" width="39.85546875" bestFit="1" customWidth="1"/>
    <col min="3967" max="3967" width="57.28515625" bestFit="1" customWidth="1"/>
    <col min="3968" max="3968" width="60.42578125" bestFit="1" customWidth="1"/>
    <col min="3969" max="3969" width="18" bestFit="1" customWidth="1"/>
    <col min="3970" max="3970" width="21.140625" bestFit="1" customWidth="1"/>
    <col min="3971" max="3971" width="39.85546875" bestFit="1" customWidth="1"/>
    <col min="3972" max="3972" width="43" bestFit="1" customWidth="1"/>
    <col min="3973" max="3973" width="20.5703125" bestFit="1" customWidth="1"/>
    <col min="3974" max="3974" width="23.7109375" bestFit="1" customWidth="1"/>
    <col min="3975" max="3975" width="16.5703125" bestFit="1" customWidth="1"/>
    <col min="3976" max="3976" width="19.7109375" bestFit="1" customWidth="1"/>
    <col min="3977" max="3977" width="11.140625" bestFit="1" customWidth="1"/>
    <col min="3978" max="3978" width="14.28515625" bestFit="1" customWidth="1"/>
    <col min="3979" max="3979" width="13.5703125" bestFit="1" customWidth="1"/>
    <col min="3980" max="3980" width="16.7109375" bestFit="1" customWidth="1"/>
    <col min="3981" max="3981" width="60.28515625" bestFit="1" customWidth="1"/>
    <col min="3982" max="3982" width="63.5703125" bestFit="1" customWidth="1"/>
    <col min="3983" max="3983" width="53.7109375" bestFit="1" customWidth="1"/>
    <col min="3984" max="3984" width="56.85546875" bestFit="1" customWidth="1"/>
    <col min="3985" max="3985" width="34.85546875" bestFit="1" customWidth="1"/>
    <col min="3986" max="3986" width="38.140625" bestFit="1" customWidth="1"/>
    <col min="3987" max="3987" width="17.5703125" bestFit="1" customWidth="1"/>
    <col min="3988" max="3988" width="20.7109375" bestFit="1" customWidth="1"/>
    <col min="3989" max="3989" width="48.85546875" bestFit="1" customWidth="1"/>
    <col min="3990" max="3990" width="52" bestFit="1" customWidth="1"/>
    <col min="3991" max="3991" width="36.85546875" bestFit="1" customWidth="1"/>
    <col min="3992" max="3992" width="40" bestFit="1" customWidth="1"/>
    <col min="3993" max="3993" width="40.42578125" bestFit="1" customWidth="1"/>
    <col min="3994" max="3994" width="43.5703125" bestFit="1" customWidth="1"/>
    <col min="3995" max="3995" width="30" bestFit="1" customWidth="1"/>
    <col min="3996" max="3996" width="33.140625" bestFit="1" customWidth="1"/>
    <col min="3997" max="3997" width="56.85546875" bestFit="1" customWidth="1"/>
    <col min="3998" max="3998" width="60" bestFit="1" customWidth="1"/>
    <col min="3999" max="3999" width="29.5703125" bestFit="1" customWidth="1"/>
    <col min="4000" max="4000" width="32.7109375" bestFit="1" customWidth="1"/>
    <col min="4001" max="4001" width="51.7109375" bestFit="1" customWidth="1"/>
    <col min="4002" max="4002" width="55" bestFit="1" customWidth="1"/>
    <col min="4003" max="4003" width="53" bestFit="1" customWidth="1"/>
    <col min="4004" max="4004" width="56.140625" bestFit="1" customWidth="1"/>
    <col min="4005" max="4005" width="46.85546875" bestFit="1" customWidth="1"/>
    <col min="4006" max="4006" width="50" bestFit="1" customWidth="1"/>
    <col min="4007" max="4007" width="14.42578125" bestFit="1" customWidth="1"/>
    <col min="4008" max="4008" width="17.7109375" bestFit="1" customWidth="1"/>
    <col min="4009" max="4009" width="14.7109375" bestFit="1" customWidth="1"/>
    <col min="4010" max="4010" width="18" bestFit="1" customWidth="1"/>
    <col min="4011" max="4011" width="25.85546875" bestFit="1" customWidth="1"/>
    <col min="4012" max="4012" width="29" bestFit="1" customWidth="1"/>
    <col min="4013" max="4013" width="33.7109375" bestFit="1" customWidth="1"/>
    <col min="4014" max="4014" width="36.85546875" bestFit="1" customWidth="1"/>
    <col min="4015" max="4015" width="11.7109375" bestFit="1" customWidth="1"/>
    <col min="4016" max="4016" width="14.85546875" bestFit="1" customWidth="1"/>
    <col min="4017" max="4017" width="12.7109375" bestFit="1" customWidth="1"/>
    <col min="4018" max="4018" width="15.85546875" bestFit="1" customWidth="1"/>
    <col min="4019" max="4019" width="23.28515625" bestFit="1" customWidth="1"/>
    <col min="4020" max="4020" width="26.42578125" bestFit="1" customWidth="1"/>
    <col min="4021" max="4021" width="15.5703125" bestFit="1" customWidth="1"/>
    <col min="4022" max="4022" width="18.7109375" bestFit="1" customWidth="1"/>
    <col min="4023" max="4023" width="23.7109375" bestFit="1" customWidth="1"/>
    <col min="4024" max="4024" width="26.85546875" bestFit="1" customWidth="1"/>
    <col min="4025" max="4025" width="43.28515625" bestFit="1" customWidth="1"/>
    <col min="4026" max="4026" width="46.5703125" bestFit="1" customWidth="1"/>
    <col min="4027" max="4027" width="46.140625" bestFit="1" customWidth="1"/>
    <col min="4028" max="4028" width="49.28515625" bestFit="1" customWidth="1"/>
    <col min="4029" max="4029" width="51.28515625" bestFit="1" customWidth="1"/>
    <col min="4030" max="4030" width="54.5703125" bestFit="1" customWidth="1"/>
    <col min="4031" max="4031" width="38.5703125" bestFit="1" customWidth="1"/>
    <col min="4032" max="4032" width="41.7109375" bestFit="1" customWidth="1"/>
    <col min="4033" max="4033" width="33.42578125" bestFit="1" customWidth="1"/>
    <col min="4034" max="4034" width="36.5703125" bestFit="1" customWidth="1"/>
    <col min="4035" max="4035" width="44.42578125" bestFit="1" customWidth="1"/>
    <col min="4036" max="4036" width="47.5703125" bestFit="1" customWidth="1"/>
    <col min="4037" max="4037" width="33" bestFit="1" customWidth="1"/>
    <col min="4038" max="4038" width="36.140625" bestFit="1" customWidth="1"/>
    <col min="4039" max="4039" width="25.85546875" bestFit="1" customWidth="1"/>
    <col min="4040" max="4040" width="29" bestFit="1" customWidth="1"/>
    <col min="4041" max="4041" width="33.7109375" bestFit="1" customWidth="1"/>
    <col min="4042" max="4042" width="36.85546875" bestFit="1" customWidth="1"/>
    <col min="4043" max="4043" width="27.85546875" bestFit="1" customWidth="1"/>
    <col min="4044" max="4044" width="31" bestFit="1" customWidth="1"/>
    <col min="4045" max="4045" width="24.7109375" bestFit="1" customWidth="1"/>
    <col min="4046" max="4046" width="27.85546875" bestFit="1" customWidth="1"/>
    <col min="4047" max="4047" width="10.7109375" bestFit="1" customWidth="1"/>
    <col min="4048" max="4048" width="13.85546875" bestFit="1" customWidth="1"/>
    <col min="4049" max="4049" width="28" bestFit="1" customWidth="1"/>
    <col min="4050" max="4050" width="31.140625" bestFit="1" customWidth="1"/>
    <col min="4051" max="4051" width="26" bestFit="1" customWidth="1"/>
    <col min="4052" max="4052" width="29.140625" bestFit="1" customWidth="1"/>
    <col min="4053" max="4053" width="60.5703125" bestFit="1" customWidth="1"/>
    <col min="4054" max="4054" width="63.7109375" bestFit="1" customWidth="1"/>
    <col min="4055" max="4055" width="34.7109375" bestFit="1" customWidth="1"/>
    <col min="4056" max="4056" width="38" bestFit="1" customWidth="1"/>
    <col min="4057" max="4057" width="16.85546875" bestFit="1" customWidth="1"/>
    <col min="4058" max="4058" width="20" bestFit="1" customWidth="1"/>
    <col min="4059" max="4059" width="12.28515625" bestFit="1" customWidth="1"/>
    <col min="4060" max="4060" width="15.42578125" bestFit="1" customWidth="1"/>
    <col min="4061" max="4061" width="50.85546875" bestFit="1" customWidth="1"/>
    <col min="4062" max="4062" width="54" bestFit="1" customWidth="1"/>
    <col min="4063" max="4063" width="35" bestFit="1" customWidth="1"/>
    <col min="4064" max="4064" width="38.28515625" bestFit="1" customWidth="1"/>
    <col min="4065" max="4065" width="49.85546875" bestFit="1" customWidth="1"/>
    <col min="4066" max="4066" width="53" bestFit="1" customWidth="1"/>
    <col min="4067" max="4067" width="30.42578125" bestFit="1" customWidth="1"/>
    <col min="4068" max="4068" width="33.5703125" bestFit="1" customWidth="1"/>
    <col min="4069" max="4069" width="31.85546875" bestFit="1" customWidth="1"/>
    <col min="4070" max="4070" width="35" bestFit="1" customWidth="1"/>
    <col min="4071" max="4071" width="14.7109375" bestFit="1" customWidth="1"/>
    <col min="4072" max="4072" width="18" bestFit="1" customWidth="1"/>
    <col min="4073" max="4073" width="57.42578125" bestFit="1" customWidth="1"/>
    <col min="4074" max="4074" width="60.5703125" bestFit="1" customWidth="1"/>
    <col min="4075" max="4075" width="45.140625" bestFit="1" customWidth="1"/>
    <col min="4076" max="4076" width="48.28515625" bestFit="1" customWidth="1"/>
    <col min="4077" max="4077" width="59.5703125" bestFit="1" customWidth="1"/>
    <col min="4078" max="4078" width="62.85546875" bestFit="1" customWidth="1"/>
    <col min="4079" max="4079" width="54.42578125" bestFit="1" customWidth="1"/>
    <col min="4080" max="4080" width="57.5703125" bestFit="1" customWidth="1"/>
    <col min="4081" max="4081" width="38.140625" bestFit="1" customWidth="1"/>
    <col min="4082" max="4082" width="41.28515625" bestFit="1" customWidth="1"/>
    <col min="4083" max="4083" width="45.85546875" bestFit="1" customWidth="1"/>
    <col min="4084" max="4084" width="49" bestFit="1" customWidth="1"/>
    <col min="4085" max="4085" width="15" bestFit="1" customWidth="1"/>
    <col min="4086" max="4086" width="18.140625" bestFit="1" customWidth="1"/>
    <col min="4087" max="4087" width="46.5703125" bestFit="1" customWidth="1"/>
    <col min="4088" max="4088" width="49.7109375" bestFit="1" customWidth="1"/>
    <col min="4089" max="4089" width="21.42578125" bestFit="1" customWidth="1"/>
    <col min="4090" max="4090" width="24.5703125" bestFit="1" customWidth="1"/>
    <col min="4091" max="4091" width="39" bestFit="1" customWidth="1"/>
    <col min="4092" max="4092" width="42.28515625" bestFit="1" customWidth="1"/>
    <col min="4093" max="4093" width="11.5703125" bestFit="1" customWidth="1"/>
    <col min="4094" max="4094" width="14.7109375" bestFit="1" customWidth="1"/>
    <col min="4095" max="4095" width="17.5703125" bestFit="1" customWidth="1"/>
    <col min="4096" max="4096" width="20.7109375" bestFit="1" customWidth="1"/>
    <col min="4097" max="4097" width="38.5703125" bestFit="1" customWidth="1"/>
    <col min="4098" max="4098" width="41.7109375" bestFit="1" customWidth="1"/>
    <col min="4099" max="4099" width="45.140625" bestFit="1" customWidth="1"/>
    <col min="4100" max="4100" width="48.28515625" bestFit="1" customWidth="1"/>
    <col min="4101" max="4101" width="49.7109375" bestFit="1" customWidth="1"/>
    <col min="4102" max="4102" width="52.85546875" bestFit="1" customWidth="1"/>
    <col min="4103" max="4103" width="46.28515625" bestFit="1" customWidth="1"/>
    <col min="4104" max="4104" width="49.42578125" bestFit="1" customWidth="1"/>
    <col min="4105" max="4105" width="61.5703125" bestFit="1" customWidth="1"/>
    <col min="4106" max="4106" width="64.7109375" bestFit="1" customWidth="1"/>
    <col min="4107" max="4107" width="29" bestFit="1" customWidth="1"/>
    <col min="4108" max="4108" width="32.140625" bestFit="1" customWidth="1"/>
    <col min="4109" max="4109" width="19.85546875" bestFit="1" customWidth="1"/>
    <col min="4110" max="4110" width="23" bestFit="1" customWidth="1"/>
    <col min="4111" max="4111" width="40.28515625" bestFit="1" customWidth="1"/>
    <col min="4112" max="4112" width="43.42578125" bestFit="1" customWidth="1"/>
    <col min="4113" max="4113" width="41.140625" bestFit="1" customWidth="1"/>
    <col min="4114" max="4114" width="44.28515625" bestFit="1" customWidth="1"/>
    <col min="4115" max="4115" width="32.5703125" bestFit="1" customWidth="1"/>
    <col min="4116" max="4116" width="35.7109375" bestFit="1" customWidth="1"/>
    <col min="4117" max="4117" width="28.140625" bestFit="1" customWidth="1"/>
    <col min="4118" max="4118" width="31.28515625" bestFit="1" customWidth="1"/>
    <col min="4119" max="4119" width="42" bestFit="1" customWidth="1"/>
    <col min="4120" max="4120" width="45.140625" bestFit="1" customWidth="1"/>
    <col min="4121" max="4121" width="60" bestFit="1" customWidth="1"/>
    <col min="4122" max="4122" width="63.28515625" bestFit="1" customWidth="1"/>
    <col min="4123" max="4123" width="54.5703125" bestFit="1" customWidth="1"/>
    <col min="4124" max="4124" width="57.7109375" bestFit="1" customWidth="1"/>
    <col min="4125" max="4125" width="36.85546875" bestFit="1" customWidth="1"/>
    <col min="4126" max="4126" width="40" bestFit="1" customWidth="1"/>
    <col min="4127" max="4127" width="29.28515625" bestFit="1" customWidth="1"/>
    <col min="4128" max="4128" width="32.42578125" bestFit="1" customWidth="1"/>
    <col min="4129" max="4129" width="40.7109375" bestFit="1" customWidth="1"/>
    <col min="4130" max="4130" width="43.85546875" bestFit="1" customWidth="1"/>
    <col min="4131" max="4131" width="30.7109375" bestFit="1" customWidth="1"/>
    <col min="4132" max="4132" width="34" bestFit="1" customWidth="1"/>
    <col min="4133" max="4133" width="38.140625" bestFit="1" customWidth="1"/>
    <col min="4134" max="4134" width="41.28515625" bestFit="1" customWidth="1"/>
    <col min="4135" max="4135" width="31.7109375" bestFit="1" customWidth="1"/>
    <col min="4136" max="4136" width="34.85546875" bestFit="1" customWidth="1"/>
    <col min="4137" max="4137" width="50.28515625" bestFit="1" customWidth="1"/>
    <col min="4138" max="4138" width="53.42578125" bestFit="1" customWidth="1"/>
    <col min="4139" max="4139" width="28.42578125" bestFit="1" customWidth="1"/>
    <col min="4140" max="4140" width="31.5703125" bestFit="1" customWidth="1"/>
    <col min="4141" max="4141" width="57.85546875" bestFit="1" customWidth="1"/>
    <col min="4142" max="4142" width="61" bestFit="1" customWidth="1"/>
    <col min="4143" max="4143" width="12.7109375" bestFit="1" customWidth="1"/>
    <col min="4144" max="4144" width="15.85546875" bestFit="1" customWidth="1"/>
    <col min="4145" max="4145" width="59" bestFit="1" customWidth="1"/>
    <col min="4146" max="4146" width="62.140625" bestFit="1" customWidth="1"/>
    <col min="4147" max="4147" width="46.7109375" bestFit="1" customWidth="1"/>
    <col min="4148" max="4148" width="49.85546875" bestFit="1" customWidth="1"/>
    <col min="4149" max="4149" width="52" bestFit="1" customWidth="1"/>
    <col min="4150" max="4150" width="55.28515625" bestFit="1" customWidth="1"/>
    <col min="4151" max="4151" width="24" bestFit="1" customWidth="1"/>
    <col min="4152" max="4152" width="27.140625" bestFit="1" customWidth="1"/>
    <col min="4153" max="4153" width="24" bestFit="1" customWidth="1"/>
    <col min="4154" max="4154" width="27.140625" bestFit="1" customWidth="1"/>
    <col min="4155" max="4155" width="31.5703125" bestFit="1" customWidth="1"/>
    <col min="4156" max="4156" width="34.7109375" bestFit="1" customWidth="1"/>
    <col min="4157" max="4157" width="48.140625" bestFit="1" customWidth="1"/>
    <col min="4158" max="4158" width="51.28515625" bestFit="1" customWidth="1"/>
    <col min="4159" max="4159" width="45.85546875" bestFit="1" customWidth="1"/>
    <col min="4160" max="4160" width="49" bestFit="1" customWidth="1"/>
    <col min="4161" max="4161" width="54.7109375" bestFit="1" customWidth="1"/>
    <col min="4162" max="4162" width="57.85546875" bestFit="1" customWidth="1"/>
    <col min="4163" max="4163" width="31.7109375" bestFit="1" customWidth="1"/>
    <col min="4164" max="4164" width="34.85546875" bestFit="1" customWidth="1"/>
    <col min="4165" max="4165" width="36" bestFit="1" customWidth="1"/>
    <col min="4166" max="4166" width="39.140625" bestFit="1" customWidth="1"/>
    <col min="4167" max="4167" width="54.28515625" bestFit="1" customWidth="1"/>
    <col min="4168" max="4168" width="57.42578125" bestFit="1" customWidth="1"/>
    <col min="4169" max="4169" width="25.140625" bestFit="1" customWidth="1"/>
    <col min="4170" max="4170" width="28.28515625" bestFit="1" customWidth="1"/>
    <col min="4171" max="4171" width="12.5703125" bestFit="1" customWidth="1"/>
    <col min="4172" max="4172" width="15.7109375" bestFit="1" customWidth="1"/>
    <col min="4173" max="4173" width="36" bestFit="1" customWidth="1"/>
    <col min="4174" max="4174" width="39.140625" bestFit="1" customWidth="1"/>
    <col min="4175" max="4175" width="28.85546875" bestFit="1" customWidth="1"/>
    <col min="4176" max="4176" width="32" bestFit="1" customWidth="1"/>
    <col min="4177" max="4177" width="52.28515625" bestFit="1" customWidth="1"/>
    <col min="4178" max="4178" width="55.42578125" bestFit="1" customWidth="1"/>
    <col min="4179" max="4179" width="52.28515625" bestFit="1" customWidth="1"/>
    <col min="4180" max="4180" width="55.42578125" bestFit="1" customWidth="1"/>
    <col min="4181" max="4181" width="59.42578125" bestFit="1" customWidth="1"/>
    <col min="4182" max="4182" width="62.5703125" bestFit="1" customWidth="1"/>
    <col min="4183" max="4183" width="35.42578125" bestFit="1" customWidth="1"/>
    <col min="4184" max="4184" width="38.7109375" bestFit="1" customWidth="1"/>
    <col min="4185" max="4185" width="41.85546875" bestFit="1" customWidth="1"/>
    <col min="4186" max="4186" width="45" bestFit="1" customWidth="1"/>
    <col min="4187" max="4187" width="29.5703125" bestFit="1" customWidth="1"/>
    <col min="4188" max="4188" width="32.7109375" bestFit="1" customWidth="1"/>
    <col min="4189" max="4189" width="50.7109375" bestFit="1" customWidth="1"/>
    <col min="4190" max="4190" width="53.85546875" bestFit="1" customWidth="1"/>
    <col min="4191" max="4191" width="38.42578125" bestFit="1" customWidth="1"/>
    <col min="4192" max="4192" width="41.5703125" bestFit="1" customWidth="1"/>
    <col min="4193" max="4193" width="24.140625" bestFit="1" customWidth="1"/>
    <col min="4194" max="4194" width="27.28515625" bestFit="1" customWidth="1"/>
    <col min="4195" max="4195" width="56.140625" bestFit="1" customWidth="1"/>
    <col min="4196" max="4196" width="59.42578125" bestFit="1" customWidth="1"/>
    <col min="4197" max="4197" width="36.7109375" bestFit="1" customWidth="1"/>
    <col min="4198" max="4198" width="39.85546875" bestFit="1" customWidth="1"/>
    <col min="4199" max="4199" width="45.28515625" bestFit="1" customWidth="1"/>
    <col min="4200" max="4200" width="48.42578125" bestFit="1" customWidth="1"/>
    <col min="4201" max="4201" width="25.140625" bestFit="1" customWidth="1"/>
    <col min="4202" max="4202" width="28.28515625" bestFit="1" customWidth="1"/>
    <col min="4203" max="4203" width="18.5703125" bestFit="1" customWidth="1"/>
    <col min="4204" max="4204" width="21.85546875" bestFit="1" customWidth="1"/>
    <col min="4205" max="4205" width="25.140625" bestFit="1" customWidth="1"/>
    <col min="4206" max="4206" width="28.28515625" bestFit="1" customWidth="1"/>
    <col min="4207" max="4207" width="22.28515625" bestFit="1" customWidth="1"/>
    <col min="4208" max="4208" width="25.5703125" bestFit="1" customWidth="1"/>
    <col min="4209" max="4209" width="48.7109375" bestFit="1" customWidth="1"/>
    <col min="4210" max="4210" width="51.85546875" bestFit="1" customWidth="1"/>
    <col min="4211" max="4211" width="60.28515625" bestFit="1" customWidth="1"/>
    <col min="4212" max="4212" width="63.5703125" bestFit="1" customWidth="1"/>
    <col min="4213" max="4213" width="52.7109375" bestFit="1" customWidth="1"/>
    <col min="4214" max="4214" width="55.85546875" bestFit="1" customWidth="1"/>
    <col min="4215" max="4215" width="23.42578125" bestFit="1" customWidth="1"/>
    <col min="4216" max="4216" width="26.5703125" bestFit="1" customWidth="1"/>
    <col min="4217" max="4217" width="54.85546875" bestFit="1" customWidth="1"/>
    <col min="4218" max="4218" width="58" bestFit="1" customWidth="1"/>
    <col min="4219" max="4219" width="32.28515625" bestFit="1" customWidth="1"/>
    <col min="4220" max="4220" width="35.42578125" bestFit="1" customWidth="1"/>
    <col min="4221" max="4221" width="18" bestFit="1" customWidth="1"/>
    <col min="4222" max="4222" width="21.140625" bestFit="1" customWidth="1"/>
    <col min="4223" max="4223" width="44.85546875" bestFit="1" customWidth="1"/>
    <col min="4224" max="4224" width="48" bestFit="1" customWidth="1"/>
    <col min="4225" max="4225" width="61.28515625" bestFit="1" customWidth="1"/>
    <col min="4226" max="4226" width="64.42578125" bestFit="1" customWidth="1"/>
    <col min="4227" max="4227" width="22.28515625" bestFit="1" customWidth="1"/>
    <col min="4228" max="4228" width="25.5703125" bestFit="1" customWidth="1"/>
    <col min="4229" max="4229" width="59.140625" bestFit="1" customWidth="1"/>
    <col min="4230" max="4230" width="62.28515625" bestFit="1" customWidth="1"/>
    <col min="4231" max="4231" width="22.7109375" bestFit="1" customWidth="1"/>
    <col min="4232" max="4232" width="26" bestFit="1" customWidth="1"/>
    <col min="4233" max="4233" width="33.85546875" bestFit="1" customWidth="1"/>
    <col min="4234" max="4234" width="37" bestFit="1" customWidth="1"/>
    <col min="4235" max="4235" width="53.28515625" bestFit="1" customWidth="1"/>
    <col min="4236" max="4236" width="56.42578125" bestFit="1" customWidth="1"/>
    <col min="4237" max="4237" width="24" bestFit="1" customWidth="1"/>
    <col min="4238" max="4238" width="27.140625" bestFit="1" customWidth="1"/>
    <col min="4239" max="4239" width="27.5703125" bestFit="1" customWidth="1"/>
    <col min="4240" max="4240" width="30.7109375" bestFit="1" customWidth="1"/>
    <col min="4241" max="4241" width="29.28515625" bestFit="1" customWidth="1"/>
    <col min="4242" max="4242" width="32.42578125" bestFit="1" customWidth="1"/>
    <col min="4243" max="4243" width="14.42578125" bestFit="1" customWidth="1"/>
    <col min="4244" max="4244" width="17.7109375" bestFit="1" customWidth="1"/>
    <col min="4245" max="4245" width="29.5703125" bestFit="1" customWidth="1"/>
    <col min="4246" max="4246" width="32.7109375" bestFit="1" customWidth="1"/>
    <col min="4247" max="4247" width="50" bestFit="1" customWidth="1"/>
    <col min="4248" max="4248" width="53.140625" bestFit="1" customWidth="1"/>
    <col min="4249" max="4249" width="45.7109375" bestFit="1" customWidth="1"/>
    <col min="4250" max="4250" width="48.85546875" bestFit="1" customWidth="1"/>
    <col min="4251" max="4251" width="42.140625" bestFit="1" customWidth="1"/>
    <col min="4252" max="4252" width="45.28515625" bestFit="1" customWidth="1"/>
    <col min="4253" max="4253" width="11.5703125" bestFit="1" customWidth="1"/>
    <col min="4254" max="4254" width="14.7109375" bestFit="1" customWidth="1"/>
    <col min="4255" max="4255" width="37.5703125" bestFit="1" customWidth="1"/>
    <col min="4256" max="4256" width="40.7109375" bestFit="1" customWidth="1"/>
    <col min="4257" max="4257" width="36.28515625" bestFit="1" customWidth="1"/>
    <col min="4258" max="4258" width="39.42578125" bestFit="1" customWidth="1"/>
    <col min="4259" max="4259" width="20.140625" bestFit="1" customWidth="1"/>
    <col min="4260" max="4260" width="23.28515625" bestFit="1" customWidth="1"/>
    <col min="4261" max="4261" width="46.28515625" bestFit="1" customWidth="1"/>
    <col min="4262" max="4262" width="49.42578125" bestFit="1" customWidth="1"/>
    <col min="4263" max="4263" width="50.5703125" bestFit="1" customWidth="1"/>
    <col min="4264" max="4264" width="53.7109375" bestFit="1" customWidth="1"/>
    <col min="4265" max="4265" width="48.42578125" bestFit="1" customWidth="1"/>
    <col min="4266" max="4266" width="51.5703125" bestFit="1" customWidth="1"/>
    <col min="4267" max="4267" width="58.140625" bestFit="1" customWidth="1"/>
    <col min="4268" max="4268" width="61.28515625" bestFit="1" customWidth="1"/>
    <col min="4269" max="4269" width="64.7109375" bestFit="1" customWidth="1"/>
    <col min="4270" max="4270" width="67.7109375" bestFit="1" customWidth="1"/>
    <col min="4271" max="4271" width="39.42578125" bestFit="1" customWidth="1"/>
    <col min="4272" max="4272" width="42.7109375" bestFit="1" customWidth="1"/>
    <col min="4273" max="4273" width="26.42578125" bestFit="1" customWidth="1"/>
    <col min="4274" max="4274" width="29.7109375" bestFit="1" customWidth="1"/>
    <col min="4275" max="4275" width="48.7109375" bestFit="1" customWidth="1"/>
    <col min="4276" max="4276" width="51.85546875" bestFit="1" customWidth="1"/>
    <col min="4277" max="4277" width="17.7109375" bestFit="1" customWidth="1"/>
    <col min="4278" max="4278" width="20.85546875" bestFit="1" customWidth="1"/>
    <col min="4279" max="4279" width="28.140625" bestFit="1" customWidth="1"/>
    <col min="4280" max="4280" width="31.28515625" bestFit="1" customWidth="1"/>
    <col min="4281" max="4281" width="40.140625" bestFit="1" customWidth="1"/>
    <col min="4282" max="4282" width="43.28515625" bestFit="1" customWidth="1"/>
    <col min="4283" max="4283" width="27" bestFit="1" customWidth="1"/>
    <col min="4284" max="4284" width="30.28515625" bestFit="1" customWidth="1"/>
    <col min="4285" max="4285" width="28.28515625" bestFit="1" customWidth="1"/>
    <col min="4286" max="4286" width="31.42578125" bestFit="1" customWidth="1"/>
    <col min="4287" max="4287" width="56" bestFit="1" customWidth="1"/>
    <col min="4288" max="4288" width="59.28515625" bestFit="1" customWidth="1"/>
    <col min="4289" max="4289" width="18.7109375" bestFit="1" customWidth="1"/>
    <col min="4290" max="4290" width="22" bestFit="1" customWidth="1"/>
    <col min="4291" max="4291" width="29.5703125" bestFit="1" customWidth="1"/>
    <col min="4292" max="4292" width="32.7109375" bestFit="1" customWidth="1"/>
    <col min="4293" max="4293" width="31.5703125" bestFit="1" customWidth="1"/>
    <col min="4294" max="4294" width="34.7109375" bestFit="1" customWidth="1"/>
    <col min="4295" max="4295" width="38.42578125" bestFit="1" customWidth="1"/>
    <col min="4296" max="4296" width="41.5703125" bestFit="1" customWidth="1"/>
    <col min="4297" max="4297" width="56.5703125" bestFit="1" customWidth="1"/>
    <col min="4298" max="4298" width="59.7109375" bestFit="1" customWidth="1"/>
    <col min="4299" max="4299" width="22.7109375" bestFit="1" customWidth="1"/>
    <col min="4300" max="4300" width="26" bestFit="1" customWidth="1"/>
    <col min="4301" max="4301" width="45" bestFit="1" customWidth="1"/>
    <col min="4302" max="4302" width="48.140625" bestFit="1" customWidth="1"/>
    <col min="4303" max="4303" width="49.140625" bestFit="1" customWidth="1"/>
    <col min="4304" max="4304" width="52.28515625" bestFit="1" customWidth="1"/>
    <col min="4305" max="4305" width="55.42578125" bestFit="1" customWidth="1"/>
    <col min="4306" max="4306" width="58.7109375" bestFit="1" customWidth="1"/>
    <col min="4307" max="4307" width="32.5703125" bestFit="1" customWidth="1"/>
    <col min="4308" max="4308" width="35.7109375" bestFit="1" customWidth="1"/>
    <col min="4309" max="4309" width="59.140625" bestFit="1" customWidth="1"/>
    <col min="4310" max="4310" width="62.28515625" bestFit="1" customWidth="1"/>
    <col min="4311" max="4311" width="19.42578125" bestFit="1" customWidth="1"/>
    <col min="4312" max="4312" width="22.5703125" bestFit="1" customWidth="1"/>
    <col min="4313" max="4313" width="17.42578125" bestFit="1" customWidth="1"/>
    <col min="4314" max="4314" width="20.5703125" bestFit="1" customWidth="1"/>
    <col min="4315" max="4315" width="49.28515625" bestFit="1" customWidth="1"/>
    <col min="4316" max="4316" width="52.42578125" bestFit="1" customWidth="1"/>
    <col min="4317" max="4317" width="10.85546875" bestFit="1" customWidth="1"/>
    <col min="4318" max="4318" width="10.7109375" bestFit="1" customWidth="1"/>
    <col min="4319" max="4319" width="11.85546875" bestFit="1" customWidth="1"/>
    <col min="4320" max="4320" width="15" bestFit="1" customWidth="1"/>
    <col min="4321" max="4321" width="12" bestFit="1" customWidth="1"/>
    <col min="4322" max="4322" width="15.140625" bestFit="1" customWidth="1"/>
    <col min="4323" max="4323" width="15" bestFit="1" customWidth="1"/>
    <col min="4324" max="4324" width="18.140625" bestFit="1" customWidth="1"/>
    <col min="4325" max="4325" width="33.85546875" bestFit="1" customWidth="1"/>
    <col min="4326" max="4326" width="37" bestFit="1" customWidth="1"/>
    <col min="4327" max="4327" width="25.85546875" bestFit="1" customWidth="1"/>
    <col min="4328" max="4328" width="29" bestFit="1" customWidth="1"/>
    <col min="4329" max="4329" width="52.85546875" bestFit="1" customWidth="1"/>
    <col min="4330" max="4330" width="56" bestFit="1" customWidth="1"/>
    <col min="4331" max="4331" width="36.7109375" bestFit="1" customWidth="1"/>
    <col min="4332" max="4332" width="39.85546875" bestFit="1" customWidth="1"/>
    <col min="4333" max="4333" width="35.7109375" bestFit="1" customWidth="1"/>
    <col min="4334" max="4334" width="38.85546875" bestFit="1" customWidth="1"/>
    <col min="4335" max="4335" width="15.5703125" bestFit="1" customWidth="1"/>
    <col min="4336" max="4336" width="18.7109375" bestFit="1" customWidth="1"/>
    <col min="4337" max="4337" width="20.5703125" bestFit="1" customWidth="1"/>
    <col min="4338" max="4338" width="23.7109375" bestFit="1" customWidth="1"/>
    <col min="4339" max="4339" width="38.85546875" bestFit="1" customWidth="1"/>
    <col min="4340" max="4340" width="42.140625" bestFit="1" customWidth="1"/>
    <col min="4341" max="4341" width="17.140625" bestFit="1" customWidth="1"/>
    <col min="4342" max="4342" width="20.28515625" bestFit="1" customWidth="1"/>
    <col min="4343" max="4343" width="22.42578125" bestFit="1" customWidth="1"/>
    <col min="4344" max="4344" width="25.7109375" bestFit="1" customWidth="1"/>
    <col min="4345" max="4345" width="34" bestFit="1" customWidth="1"/>
    <col min="4346" max="4346" width="37.140625" bestFit="1" customWidth="1"/>
    <col min="4347" max="4347" width="37" bestFit="1" customWidth="1"/>
    <col min="4348" max="4348" width="40.140625" bestFit="1" customWidth="1"/>
    <col min="4349" max="4349" width="24.5703125" bestFit="1" customWidth="1"/>
    <col min="4350" max="4350" width="27.7109375" bestFit="1" customWidth="1"/>
    <col min="4351" max="4351" width="19.5703125" bestFit="1" customWidth="1"/>
    <col min="4352" max="4352" width="22.7109375" bestFit="1" customWidth="1"/>
    <col min="4353" max="4353" width="48.28515625" bestFit="1" customWidth="1"/>
    <col min="4354" max="4354" width="51.42578125" bestFit="1" customWidth="1"/>
    <col min="4355" max="4355" width="42.7109375" bestFit="1" customWidth="1"/>
    <col min="4356" max="4356" width="45.85546875" bestFit="1" customWidth="1"/>
    <col min="4357" max="4357" width="40.85546875" bestFit="1" customWidth="1"/>
    <col min="4358" max="4358" width="44" bestFit="1" customWidth="1"/>
    <col min="4359" max="4359" width="14.5703125" bestFit="1" customWidth="1"/>
    <col min="4360" max="4361" width="17.85546875" bestFit="1" customWidth="1"/>
    <col min="4362" max="4362" width="21" bestFit="1" customWidth="1"/>
    <col min="4363" max="4363" width="36.28515625" bestFit="1" customWidth="1"/>
    <col min="4364" max="4364" width="39.42578125" bestFit="1" customWidth="1"/>
    <col min="4365" max="4365" width="21.85546875" bestFit="1" customWidth="1"/>
    <col min="4366" max="4366" width="25" bestFit="1" customWidth="1"/>
    <col min="4367" max="4367" width="21.140625" bestFit="1" customWidth="1"/>
    <col min="4368" max="4368" width="24.28515625" bestFit="1" customWidth="1"/>
    <col min="4369" max="4369" width="18.7109375" bestFit="1" customWidth="1"/>
    <col min="4370" max="4370" width="22" bestFit="1" customWidth="1"/>
    <col min="4371" max="4371" width="8" bestFit="1" customWidth="1"/>
    <col min="4372" max="4372" width="11" bestFit="1" customWidth="1"/>
    <col min="4373" max="4373" width="24.5703125" bestFit="1" customWidth="1"/>
    <col min="4374" max="4374" width="27.7109375" bestFit="1" customWidth="1"/>
    <col min="4375" max="4375" width="10.42578125" bestFit="1" customWidth="1"/>
    <col min="4376" max="4376" width="13.5703125" bestFit="1" customWidth="1"/>
    <col min="4377" max="4377" width="13.85546875" bestFit="1" customWidth="1"/>
    <col min="4378" max="4378" width="17" bestFit="1" customWidth="1"/>
    <col min="4379" max="4379" width="18.7109375" bestFit="1" customWidth="1"/>
    <col min="4380" max="4380" width="22" bestFit="1" customWidth="1"/>
    <col min="4381" max="4381" width="23.5703125" bestFit="1" customWidth="1"/>
    <col min="4382" max="4382" width="26.7109375" bestFit="1" customWidth="1"/>
    <col min="4383" max="4383" width="29.5703125" bestFit="1" customWidth="1"/>
    <col min="4384" max="4384" width="32.7109375" bestFit="1" customWidth="1"/>
    <col min="4385" max="4385" width="57.140625" bestFit="1" customWidth="1"/>
    <col min="4386" max="4386" width="60.28515625" bestFit="1" customWidth="1"/>
    <col min="4387" max="4387" width="60.7109375" bestFit="1" customWidth="1"/>
    <col min="4388" max="4388" width="63.85546875" bestFit="1" customWidth="1"/>
    <col min="4389" max="4389" width="23.5703125" bestFit="1" customWidth="1"/>
    <col min="4390" max="4390" width="26.7109375" bestFit="1" customWidth="1"/>
    <col min="4391" max="4391" width="52.7109375" bestFit="1" customWidth="1"/>
    <col min="4392" max="4392" width="55.85546875" bestFit="1" customWidth="1"/>
    <col min="4393" max="4393" width="13.42578125" bestFit="1" customWidth="1"/>
    <col min="4394" max="4394" width="16.5703125" bestFit="1" customWidth="1"/>
    <col min="4395" max="4395" width="67" bestFit="1" customWidth="1"/>
    <col min="4396" max="4396" width="70.140625" bestFit="1" customWidth="1"/>
    <col min="4397" max="4397" width="38" bestFit="1" customWidth="1"/>
    <col min="4398" max="4398" width="41.140625" bestFit="1" customWidth="1"/>
    <col min="4399" max="4399" width="19.5703125" bestFit="1" customWidth="1"/>
    <col min="4400" max="4400" width="22.7109375" bestFit="1" customWidth="1"/>
    <col min="4401" max="4401" width="41.140625" bestFit="1" customWidth="1"/>
    <col min="4402" max="4402" width="44.28515625" bestFit="1" customWidth="1"/>
    <col min="4403" max="4403" width="15.85546875" bestFit="1" customWidth="1"/>
    <col min="4404" max="4404" width="19" bestFit="1" customWidth="1"/>
    <col min="4405" max="4405" width="32.42578125" bestFit="1" customWidth="1"/>
    <col min="4406" max="4406" width="35.5703125" bestFit="1" customWidth="1"/>
    <col min="4407" max="4407" width="60.5703125" bestFit="1" customWidth="1"/>
    <col min="4408" max="4408" width="63.7109375" bestFit="1" customWidth="1"/>
    <col min="4409" max="4409" width="20.28515625" bestFit="1" customWidth="1"/>
    <col min="4410" max="4410" width="23.42578125" bestFit="1" customWidth="1"/>
    <col min="4411" max="4411" width="60.28515625" bestFit="1" customWidth="1"/>
    <col min="4412" max="4412" width="63.5703125" bestFit="1" customWidth="1"/>
    <col min="4413" max="4413" width="20.140625" bestFit="1" customWidth="1"/>
    <col min="4414" max="4414" width="23.28515625" bestFit="1" customWidth="1"/>
    <col min="4415" max="4415" width="60" bestFit="1" customWidth="1"/>
    <col min="4416" max="4416" width="63.28515625" bestFit="1" customWidth="1"/>
    <col min="4417" max="4417" width="60.140625" bestFit="1" customWidth="1"/>
    <col min="4418" max="4418" width="63.42578125" bestFit="1" customWidth="1"/>
    <col min="4419" max="4419" width="24.7109375" bestFit="1" customWidth="1"/>
    <col min="4420" max="4420" width="27.85546875" bestFit="1" customWidth="1"/>
    <col min="4421" max="4421" width="51.5703125" bestFit="1" customWidth="1"/>
    <col min="4422" max="4422" width="54.85546875" bestFit="1" customWidth="1"/>
    <col min="4423" max="4423" width="58.5703125" bestFit="1" customWidth="1"/>
    <col min="4424" max="4424" width="61.7109375" bestFit="1" customWidth="1"/>
    <col min="4425" max="4425" width="15.28515625" bestFit="1" customWidth="1"/>
    <col min="4426" max="4426" width="18.42578125" bestFit="1" customWidth="1"/>
    <col min="4427" max="4427" width="53.5703125" bestFit="1" customWidth="1"/>
    <col min="4428" max="4428" width="56.7109375" bestFit="1" customWidth="1"/>
    <col min="4429" max="4429" width="11" bestFit="1" customWidth="1"/>
    <col min="4430" max="4430" width="14.140625" bestFit="1" customWidth="1"/>
    <col min="4431" max="4431" width="33.85546875" bestFit="1" customWidth="1"/>
    <col min="4432" max="4432" width="37" bestFit="1" customWidth="1"/>
    <col min="4433" max="4433" width="35.140625" bestFit="1" customWidth="1"/>
    <col min="4434" max="4434" width="38.42578125" bestFit="1" customWidth="1"/>
    <col min="4435" max="4435" width="39" bestFit="1" customWidth="1"/>
    <col min="4436" max="4436" width="42.28515625" bestFit="1" customWidth="1"/>
    <col min="4437" max="4437" width="12.5703125" bestFit="1" customWidth="1"/>
    <col min="4438" max="4438" width="15.7109375" bestFit="1" customWidth="1"/>
    <col min="4439" max="4439" width="54.5703125" bestFit="1" customWidth="1"/>
    <col min="4440" max="4440" width="57.7109375" bestFit="1" customWidth="1"/>
    <col min="4441" max="4441" width="41.85546875" bestFit="1" customWidth="1"/>
    <col min="4442" max="4442" width="45" bestFit="1" customWidth="1"/>
    <col min="4443" max="4443" width="57.5703125" bestFit="1" customWidth="1"/>
    <col min="4444" max="4444" width="60.7109375" bestFit="1" customWidth="1"/>
    <col min="4445" max="4445" width="25.85546875" bestFit="1" customWidth="1"/>
    <col min="4446" max="4446" width="29" bestFit="1" customWidth="1"/>
    <col min="4447" max="4447" width="16.7109375" bestFit="1" customWidth="1"/>
    <col min="4448" max="4448" width="19.85546875" bestFit="1" customWidth="1"/>
    <col min="4449" max="4449" width="37.42578125" bestFit="1" customWidth="1"/>
    <col min="4450" max="4450" width="40.5703125" bestFit="1" customWidth="1"/>
    <col min="4451" max="4451" width="31.5703125" bestFit="1" customWidth="1"/>
    <col min="4452" max="4452" width="34.7109375" bestFit="1" customWidth="1"/>
    <col min="4453" max="4453" width="42.140625" bestFit="1" customWidth="1"/>
    <col min="4454" max="4454" width="45.28515625" bestFit="1" customWidth="1"/>
    <col min="4455" max="4455" width="25.7109375" bestFit="1" customWidth="1"/>
    <col min="4456" max="4456" width="28.85546875" bestFit="1" customWidth="1"/>
    <col min="4457" max="4457" width="58.5703125" bestFit="1" customWidth="1"/>
    <col min="4458" max="4458" width="61.7109375" bestFit="1" customWidth="1"/>
    <col min="4459" max="4459" width="31.5703125" bestFit="1" customWidth="1"/>
    <col min="4460" max="4460" width="34.7109375" bestFit="1" customWidth="1"/>
    <col min="4461" max="4461" width="46.28515625" bestFit="1" customWidth="1"/>
    <col min="4462" max="4462" width="49.42578125" bestFit="1" customWidth="1"/>
    <col min="4463" max="4463" width="29" bestFit="1" customWidth="1"/>
    <col min="4464" max="4464" width="32.140625" bestFit="1" customWidth="1"/>
    <col min="4465" max="4465" width="15.85546875" bestFit="1" customWidth="1"/>
    <col min="4466" max="4466" width="19" bestFit="1" customWidth="1"/>
    <col min="4467" max="4467" width="22" bestFit="1" customWidth="1"/>
    <col min="4468" max="4468" width="25.140625" bestFit="1" customWidth="1"/>
    <col min="4469" max="4469" width="56.5703125" bestFit="1" customWidth="1"/>
    <col min="4470" max="4470" width="59.7109375" bestFit="1" customWidth="1"/>
    <col min="4471" max="4471" width="57.140625" bestFit="1" customWidth="1"/>
    <col min="4472" max="4472" width="60.28515625" bestFit="1" customWidth="1"/>
    <col min="4473" max="4473" width="54" bestFit="1" customWidth="1"/>
    <col min="4474" max="4474" width="57.140625" bestFit="1" customWidth="1"/>
    <col min="4475" max="4475" width="26.85546875" bestFit="1" customWidth="1"/>
    <col min="4476" max="4476" width="30.140625" bestFit="1" customWidth="1"/>
    <col min="4477" max="4477" width="17" bestFit="1" customWidth="1"/>
    <col min="4478" max="4478" width="20.140625" bestFit="1" customWidth="1"/>
    <col min="4479" max="4479" width="22.5703125" bestFit="1" customWidth="1"/>
    <col min="4480" max="4480" width="25.85546875" bestFit="1" customWidth="1"/>
    <col min="4481" max="4481" width="18.85546875" bestFit="1" customWidth="1"/>
    <col min="4482" max="4482" width="22.140625" bestFit="1" customWidth="1"/>
    <col min="4483" max="4483" width="21.85546875" bestFit="1" customWidth="1"/>
    <col min="4484" max="4484" width="25" bestFit="1" customWidth="1"/>
    <col min="4485" max="4485" width="32.42578125" bestFit="1" customWidth="1"/>
    <col min="4486" max="4486" width="35.5703125" bestFit="1" customWidth="1"/>
    <col min="4487" max="4487" width="19.28515625" bestFit="1" customWidth="1"/>
    <col min="4488" max="4488" width="22.42578125" bestFit="1" customWidth="1"/>
    <col min="4489" max="4489" width="24.140625" bestFit="1" customWidth="1"/>
    <col min="4490" max="4490" width="27.28515625" bestFit="1" customWidth="1"/>
    <col min="4491" max="4491" width="40.85546875" bestFit="1" customWidth="1"/>
    <col min="4492" max="4492" width="44" bestFit="1" customWidth="1"/>
    <col min="4493" max="4493" width="17.5703125" bestFit="1" customWidth="1"/>
    <col min="4494" max="4494" width="20.7109375" bestFit="1" customWidth="1"/>
    <col min="4495" max="4495" width="17.28515625" bestFit="1" customWidth="1"/>
    <col min="4496" max="4496" width="20.42578125" bestFit="1" customWidth="1"/>
    <col min="4497" max="4497" width="26.140625" bestFit="1" customWidth="1"/>
    <col min="4498" max="4498" width="29.28515625" bestFit="1" customWidth="1"/>
    <col min="4499" max="4499" width="38.7109375" bestFit="1" customWidth="1"/>
    <col min="4500" max="4500" width="41.85546875" bestFit="1" customWidth="1"/>
    <col min="4501" max="4501" width="54" bestFit="1" customWidth="1"/>
    <col min="4502" max="4502" width="57.140625" bestFit="1" customWidth="1"/>
    <col min="4503" max="4503" width="33.42578125" bestFit="1" customWidth="1"/>
    <col min="4504" max="4504" width="36.5703125" bestFit="1" customWidth="1"/>
    <col min="4505" max="4505" width="20.28515625" bestFit="1" customWidth="1"/>
    <col min="4506" max="4506" width="23.42578125" bestFit="1" customWidth="1"/>
    <col min="4507" max="4507" width="40.85546875" bestFit="1" customWidth="1"/>
    <col min="4508" max="4508" width="44" bestFit="1" customWidth="1"/>
    <col min="4509" max="4509" width="54.140625" bestFit="1" customWidth="1"/>
    <col min="4510" max="4510" width="57.28515625" bestFit="1" customWidth="1"/>
    <col min="4511" max="4511" width="23.42578125" bestFit="1" customWidth="1"/>
    <col min="4512" max="4512" width="26.5703125" bestFit="1" customWidth="1"/>
    <col min="4513" max="4513" width="16.5703125" bestFit="1" customWidth="1"/>
    <col min="4514" max="4514" width="19.7109375" bestFit="1" customWidth="1"/>
    <col min="4515" max="4515" width="59.42578125" bestFit="1" customWidth="1"/>
    <col min="4516" max="4516" width="62.5703125" bestFit="1" customWidth="1"/>
    <col min="4517" max="4517" width="20.28515625" bestFit="1" customWidth="1"/>
    <col min="4518" max="4518" width="23.42578125" bestFit="1" customWidth="1"/>
    <col min="4519" max="4519" width="79.28515625" bestFit="1" customWidth="1"/>
    <col min="4520" max="4520" width="82.42578125" bestFit="1" customWidth="1"/>
    <col min="4521" max="4521" width="32.85546875" bestFit="1" customWidth="1"/>
    <col min="4522" max="4522" width="36" bestFit="1" customWidth="1"/>
    <col min="4523" max="4523" width="17" bestFit="1" customWidth="1"/>
    <col min="4524" max="4524" width="20.140625" bestFit="1" customWidth="1"/>
    <col min="4525" max="4525" width="12.85546875" bestFit="1" customWidth="1"/>
    <col min="4526" max="4526" width="16" bestFit="1" customWidth="1"/>
    <col min="4527" max="4527" width="44.28515625" bestFit="1" customWidth="1"/>
    <col min="4528" max="4528" width="47.42578125" bestFit="1" customWidth="1"/>
    <col min="4529" max="4529" width="55.28515625" bestFit="1" customWidth="1"/>
    <col min="4530" max="4530" width="58.42578125" bestFit="1" customWidth="1"/>
    <col min="4531" max="4531" width="34.7109375" bestFit="1" customWidth="1"/>
    <col min="4532" max="4532" width="38" bestFit="1" customWidth="1"/>
    <col min="4533" max="4533" width="38.140625" bestFit="1" customWidth="1"/>
    <col min="4534" max="4534" width="41.28515625" bestFit="1" customWidth="1"/>
    <col min="4535" max="4535" width="43.140625" bestFit="1" customWidth="1"/>
    <col min="4536" max="4536" width="46.42578125" bestFit="1" customWidth="1"/>
    <col min="4537" max="4537" width="15.28515625" bestFit="1" customWidth="1"/>
    <col min="4538" max="4538" width="18.42578125" bestFit="1" customWidth="1"/>
    <col min="4539" max="4539" width="23.5703125" bestFit="1" customWidth="1"/>
    <col min="4540" max="4540" width="26.7109375" bestFit="1" customWidth="1"/>
    <col min="4541" max="4541" width="22.5703125" bestFit="1" customWidth="1"/>
    <col min="4542" max="4542" width="25.85546875" bestFit="1" customWidth="1"/>
    <col min="4543" max="4543" width="37.85546875" bestFit="1" customWidth="1"/>
    <col min="4544" max="4544" width="41" bestFit="1" customWidth="1"/>
    <col min="4545" max="4545" width="33" bestFit="1" customWidth="1"/>
    <col min="4546" max="4546" width="36.140625" bestFit="1" customWidth="1"/>
    <col min="4547" max="4547" width="47.5703125" bestFit="1" customWidth="1"/>
    <col min="4548" max="4548" width="50.85546875" bestFit="1" customWidth="1"/>
    <col min="4549" max="4549" width="51" bestFit="1" customWidth="1"/>
    <col min="4550" max="4550" width="54.140625" bestFit="1" customWidth="1"/>
    <col min="4551" max="4551" width="59.5703125" bestFit="1" customWidth="1"/>
    <col min="4552" max="4552" width="62.85546875" bestFit="1" customWidth="1"/>
    <col min="4553" max="4553" width="12" bestFit="1" customWidth="1"/>
    <col min="4554" max="4554" width="9.28515625" bestFit="1" customWidth="1"/>
    <col min="4555" max="4555" width="61" bestFit="1" customWidth="1"/>
    <col min="4556" max="4556" width="64.140625" bestFit="1" customWidth="1"/>
    <col min="4557" max="4557" width="39.28515625" bestFit="1" customWidth="1"/>
    <col min="4558" max="4558" width="42.5703125" bestFit="1" customWidth="1"/>
    <col min="4559" max="4559" width="57.7109375" bestFit="1" customWidth="1"/>
    <col min="4560" max="4560" width="60.85546875" bestFit="1" customWidth="1"/>
    <col min="4561" max="4561" width="22.7109375" bestFit="1" customWidth="1"/>
    <col min="4562" max="4562" width="26" bestFit="1" customWidth="1"/>
    <col min="4563" max="4563" width="33.7109375" bestFit="1" customWidth="1"/>
    <col min="4564" max="4564" width="36.85546875" bestFit="1" customWidth="1"/>
    <col min="4565" max="4565" width="28.5703125" bestFit="1" customWidth="1"/>
    <col min="4566" max="4566" width="31.7109375" bestFit="1" customWidth="1"/>
    <col min="4567" max="4567" width="43.42578125" bestFit="1" customWidth="1"/>
    <col min="4568" max="4568" width="46.7109375" bestFit="1" customWidth="1"/>
    <col min="4569" max="4569" width="51.140625" bestFit="1" customWidth="1"/>
    <col min="4570" max="4570" width="54.28515625" bestFit="1" customWidth="1"/>
    <col min="4571" max="4571" width="60.85546875" bestFit="1" customWidth="1"/>
    <col min="4572" max="4572" width="64" bestFit="1" customWidth="1"/>
    <col min="4573" max="4573" width="26" bestFit="1" customWidth="1"/>
    <col min="4574" max="4574" width="29.140625" bestFit="1" customWidth="1"/>
    <col min="4575" max="4575" width="40" bestFit="1" customWidth="1"/>
    <col min="4576" max="4576" width="43.140625" bestFit="1" customWidth="1"/>
    <col min="4577" max="4577" width="20.85546875" bestFit="1" customWidth="1"/>
    <col min="4578" max="4578" width="24" bestFit="1" customWidth="1"/>
    <col min="4579" max="4579" width="32.42578125" bestFit="1" customWidth="1"/>
    <col min="4580" max="4580" width="35.5703125" bestFit="1" customWidth="1"/>
    <col min="4581" max="4581" width="53.140625" bestFit="1" customWidth="1"/>
    <col min="4582" max="4582" width="56.28515625" bestFit="1" customWidth="1"/>
    <col min="4583" max="4583" width="34.5703125" bestFit="1" customWidth="1"/>
    <col min="4584" max="4584" width="37.7109375" bestFit="1" customWidth="1"/>
    <col min="4585" max="4585" width="58.5703125" bestFit="1" customWidth="1"/>
    <col min="4586" max="4586" width="61.7109375" bestFit="1" customWidth="1"/>
    <col min="4587" max="4587" width="25.140625" bestFit="1" customWidth="1"/>
    <col min="4588" max="4588" width="28.28515625" bestFit="1" customWidth="1"/>
    <col min="4589" max="4589" width="28.85546875" bestFit="1" customWidth="1"/>
    <col min="4590" max="4590" width="32" bestFit="1" customWidth="1"/>
    <col min="4591" max="4591" width="51.5703125" bestFit="1" customWidth="1"/>
    <col min="4592" max="4592" width="54.85546875" bestFit="1" customWidth="1"/>
    <col min="4593" max="4593" width="37.5703125" bestFit="1" customWidth="1"/>
    <col min="4594" max="4594" width="40.7109375" bestFit="1" customWidth="1"/>
    <col min="4595" max="4595" width="28" bestFit="1" customWidth="1"/>
    <col min="4596" max="4596" width="31.140625" bestFit="1" customWidth="1"/>
    <col min="4597" max="4597" width="46.140625" bestFit="1" customWidth="1"/>
    <col min="4598" max="4598" width="49.28515625" bestFit="1" customWidth="1"/>
    <col min="4599" max="4599" width="58.5703125" bestFit="1" customWidth="1"/>
    <col min="4600" max="4600" width="61.7109375" bestFit="1" customWidth="1"/>
    <col min="4601" max="4601" width="27.7109375" bestFit="1" customWidth="1"/>
    <col min="4602" max="4602" width="30.85546875" bestFit="1" customWidth="1"/>
    <col min="4603" max="4603" width="17.42578125" bestFit="1" customWidth="1"/>
    <col min="4604" max="4604" width="20.5703125" bestFit="1" customWidth="1"/>
    <col min="4605" max="4605" width="15.85546875" bestFit="1" customWidth="1"/>
    <col min="4606" max="4606" width="19" bestFit="1" customWidth="1"/>
    <col min="4607" max="4607" width="20.5703125" bestFit="1" customWidth="1"/>
    <col min="4608" max="4608" width="23.7109375" bestFit="1" customWidth="1"/>
    <col min="4609" max="4609" width="25.5703125" bestFit="1" customWidth="1"/>
    <col min="4610" max="4610" width="28.7109375" bestFit="1" customWidth="1"/>
    <col min="4611" max="4611" width="6.7109375" bestFit="1" customWidth="1"/>
    <col min="4612" max="4612" width="9" bestFit="1" customWidth="1"/>
    <col min="4613" max="4613" width="12" bestFit="1" customWidth="1"/>
    <col min="4614" max="4614" width="15.140625" bestFit="1" customWidth="1"/>
    <col min="4615" max="4615" width="32.85546875" bestFit="1" customWidth="1"/>
    <col min="4616" max="4616" width="36" bestFit="1" customWidth="1"/>
    <col min="4617" max="4617" width="56.5703125" bestFit="1" customWidth="1"/>
    <col min="4618" max="4618" width="59.7109375" bestFit="1" customWidth="1"/>
    <col min="4619" max="4619" width="17.5703125" bestFit="1" customWidth="1"/>
    <col min="4620" max="4620" width="20.7109375" bestFit="1" customWidth="1"/>
    <col min="4621" max="4621" width="20.140625" bestFit="1" customWidth="1"/>
    <col min="4622" max="4622" width="23.28515625" bestFit="1" customWidth="1"/>
    <col min="4623" max="4623" width="21" bestFit="1" customWidth="1"/>
    <col min="4624" max="4624" width="24.140625" bestFit="1" customWidth="1"/>
    <col min="4625" max="4625" width="52.28515625" bestFit="1" customWidth="1"/>
    <col min="4626" max="4626" width="55.42578125" bestFit="1" customWidth="1"/>
    <col min="4627" max="4627" width="36.5703125" bestFit="1" customWidth="1"/>
    <col min="4628" max="4628" width="39.7109375" bestFit="1" customWidth="1"/>
    <col min="4629" max="4629" width="55.28515625" bestFit="1" customWidth="1"/>
    <col min="4630" max="4630" width="58.42578125" bestFit="1" customWidth="1"/>
    <col min="4631" max="4631" width="49.7109375" bestFit="1" customWidth="1"/>
    <col min="4632" max="4632" width="52.85546875" bestFit="1" customWidth="1"/>
    <col min="4633" max="4633" width="36.28515625" bestFit="1" customWidth="1"/>
    <col min="4634" max="4634" width="39.42578125" bestFit="1" customWidth="1"/>
    <col min="4635" max="4635" width="42.7109375" bestFit="1" customWidth="1"/>
    <col min="4636" max="4636" width="45.85546875" bestFit="1" customWidth="1"/>
    <col min="4637" max="4637" width="43.42578125" bestFit="1" customWidth="1"/>
    <col min="4638" max="4638" width="46.7109375" bestFit="1" customWidth="1"/>
    <col min="4639" max="4639" width="43" bestFit="1" customWidth="1"/>
    <col min="4640" max="4640" width="46.28515625" bestFit="1" customWidth="1"/>
    <col min="4641" max="4641" width="42.28515625" bestFit="1" customWidth="1"/>
    <col min="4642" max="4642" width="45.42578125" bestFit="1" customWidth="1"/>
    <col min="4643" max="4643" width="40" bestFit="1" customWidth="1"/>
    <col min="4644" max="4644" width="43.140625" bestFit="1" customWidth="1"/>
    <col min="4645" max="4645" width="51.7109375" bestFit="1" customWidth="1"/>
    <col min="4646" max="4646" width="55" bestFit="1" customWidth="1"/>
    <col min="4647" max="4647" width="30.140625" bestFit="1" customWidth="1"/>
    <col min="4648" max="4648" width="33.28515625" bestFit="1" customWidth="1"/>
    <col min="4649" max="4649" width="58" bestFit="1" customWidth="1"/>
    <col min="4650" max="4650" width="61.140625" bestFit="1" customWidth="1"/>
    <col min="4651" max="4651" width="32.5703125" bestFit="1" customWidth="1"/>
    <col min="4652" max="4652" width="35.7109375" bestFit="1" customWidth="1"/>
    <col min="4653" max="4653" width="18" bestFit="1" customWidth="1"/>
    <col min="4654" max="4654" width="21.140625" bestFit="1" customWidth="1"/>
    <col min="4655" max="4655" width="28.140625" bestFit="1" customWidth="1"/>
    <col min="4656" max="4656" width="31.28515625" bestFit="1" customWidth="1"/>
    <col min="4657" max="4657" width="41.85546875" bestFit="1" customWidth="1"/>
    <col min="4658" max="4658" width="45" bestFit="1" customWidth="1"/>
    <col min="4659" max="4659" width="57.140625" bestFit="1" customWidth="1"/>
    <col min="4660" max="4660" width="60.28515625" bestFit="1" customWidth="1"/>
    <col min="4661" max="4661" width="34.28515625" bestFit="1" customWidth="1"/>
    <col min="4662" max="4662" width="37.42578125" bestFit="1" customWidth="1"/>
    <col min="4663" max="4663" width="54.28515625" bestFit="1" customWidth="1"/>
    <col min="4664" max="4664" width="57.42578125" bestFit="1" customWidth="1"/>
    <col min="4665" max="4665" width="23.42578125" bestFit="1" customWidth="1"/>
    <col min="4666" max="4666" width="26.5703125" bestFit="1" customWidth="1"/>
    <col min="4667" max="4667" width="28" bestFit="1" customWidth="1"/>
    <col min="4668" max="4668" width="31.140625" bestFit="1" customWidth="1"/>
    <col min="4669" max="4669" width="38.7109375" bestFit="1" customWidth="1"/>
    <col min="4670" max="4670" width="41.85546875" bestFit="1" customWidth="1"/>
    <col min="4671" max="4671" width="29.7109375" bestFit="1" customWidth="1"/>
    <col min="4672" max="4672" width="32.85546875" bestFit="1" customWidth="1"/>
    <col min="4673" max="4673" width="16.5703125" bestFit="1" customWidth="1"/>
    <col min="4674" max="4674" width="19.7109375" bestFit="1" customWidth="1"/>
    <col min="4675" max="4675" width="57.28515625" bestFit="1" customWidth="1"/>
    <col min="4676" max="4676" width="60.42578125" bestFit="1" customWidth="1"/>
    <col min="4677" max="4677" width="48.140625" bestFit="1" customWidth="1"/>
    <col min="4678" max="4678" width="51.28515625" bestFit="1" customWidth="1"/>
    <col min="4679" max="4679" width="52.85546875" bestFit="1" customWidth="1"/>
    <col min="4680" max="4680" width="56" bestFit="1" customWidth="1"/>
    <col min="4681" max="4681" width="20.5703125" bestFit="1" customWidth="1"/>
    <col min="4682" max="4682" width="23.5703125" bestFit="1" customWidth="1"/>
    <col min="4683" max="4683" width="20.42578125" bestFit="1" customWidth="1"/>
    <col min="4684" max="4684" width="23.5703125" bestFit="1" customWidth="1"/>
    <col min="4685" max="4685" width="37.28515625" bestFit="1" customWidth="1"/>
    <col min="4686" max="4686" width="40.42578125" bestFit="1" customWidth="1"/>
    <col min="4687" max="4687" width="53.28515625" bestFit="1" customWidth="1"/>
    <col min="4688" max="4688" width="56.42578125" bestFit="1" customWidth="1"/>
    <col min="4689" max="4689" width="60.140625" bestFit="1" customWidth="1"/>
    <col min="4690" max="4690" width="63.42578125" bestFit="1" customWidth="1"/>
    <col min="4691" max="4691" width="46.85546875" bestFit="1" customWidth="1"/>
    <col min="4692" max="4692" width="50" bestFit="1" customWidth="1"/>
    <col min="4693" max="4693" width="53.7109375" bestFit="1" customWidth="1"/>
    <col min="4694" max="4694" width="56.85546875" bestFit="1" customWidth="1"/>
    <col min="4695" max="4695" width="23" bestFit="1" customWidth="1"/>
    <col min="4696" max="4696" width="26.28515625" bestFit="1" customWidth="1"/>
    <col min="4697" max="4697" width="61" bestFit="1" customWidth="1"/>
    <col min="4698" max="4698" width="64.140625" bestFit="1" customWidth="1"/>
    <col min="4699" max="4699" width="29.85546875" bestFit="1" customWidth="1"/>
    <col min="4700" max="4700" width="33" bestFit="1" customWidth="1"/>
    <col min="4701" max="4701" width="40.140625" bestFit="1" customWidth="1"/>
    <col min="4702" max="4702" width="43.28515625" bestFit="1" customWidth="1"/>
    <col min="4703" max="4703" width="54.28515625" bestFit="1" customWidth="1"/>
    <col min="4704" max="4704" width="57.42578125" bestFit="1" customWidth="1"/>
    <col min="4705" max="4705" width="44.42578125" bestFit="1" customWidth="1"/>
    <col min="4706" max="4706" width="47.5703125" bestFit="1" customWidth="1"/>
    <col min="4707" max="4707" width="56.42578125" bestFit="1" customWidth="1"/>
    <col min="4708" max="4708" width="59.5703125" bestFit="1" customWidth="1"/>
    <col min="4709" max="4709" width="37" bestFit="1" customWidth="1"/>
    <col min="4710" max="4710" width="40.140625" bestFit="1" customWidth="1"/>
    <col min="4711" max="4711" width="36.85546875" bestFit="1" customWidth="1"/>
    <col min="4712" max="4712" width="40" bestFit="1" customWidth="1"/>
    <col min="4713" max="4713" width="15.42578125" bestFit="1" customWidth="1"/>
    <col min="4714" max="4714" width="18.5703125" bestFit="1" customWidth="1"/>
    <col min="4715" max="4715" width="26.85546875" bestFit="1" customWidth="1"/>
    <col min="4716" max="4716" width="30.140625" bestFit="1" customWidth="1"/>
    <col min="4717" max="4717" width="12" bestFit="1" customWidth="1"/>
    <col min="4718" max="4718" width="11.85546875" bestFit="1" customWidth="1"/>
    <col min="4719" max="4719" width="38.28515625" bestFit="1" customWidth="1"/>
    <col min="4720" max="4720" width="41.42578125" bestFit="1" customWidth="1"/>
    <col min="4721" max="4721" width="24.7109375" bestFit="1" customWidth="1"/>
    <col min="4722" max="4722" width="27.85546875" bestFit="1" customWidth="1"/>
    <col min="4723" max="4723" width="54.140625" bestFit="1" customWidth="1"/>
    <col min="4724" max="4724" width="57.28515625" bestFit="1" customWidth="1"/>
    <col min="4725" max="4725" width="18.7109375" bestFit="1" customWidth="1"/>
    <col min="4726" max="4726" width="22" bestFit="1" customWidth="1"/>
    <col min="4727" max="4727" width="22.140625" bestFit="1" customWidth="1"/>
    <col min="4728" max="4728" width="25.28515625" bestFit="1" customWidth="1"/>
    <col min="4729" max="4729" width="75.28515625" bestFit="1" customWidth="1"/>
    <col min="4730" max="4730" width="78.42578125" bestFit="1" customWidth="1"/>
    <col min="4731" max="4731" width="61" bestFit="1" customWidth="1"/>
    <col min="4732" max="4732" width="64.140625" bestFit="1" customWidth="1"/>
    <col min="4733" max="4733" width="24.42578125" bestFit="1" customWidth="1"/>
    <col min="4734" max="4734" width="27.5703125" bestFit="1" customWidth="1"/>
    <col min="4735" max="4735" width="24.7109375" bestFit="1" customWidth="1"/>
    <col min="4736" max="4736" width="27.85546875" bestFit="1" customWidth="1"/>
    <col min="4737" max="4737" width="6.7109375" bestFit="1" customWidth="1"/>
    <col min="4738" max="4738" width="9.5703125" bestFit="1" customWidth="1"/>
    <col min="4739" max="4739" width="34.42578125" bestFit="1" customWidth="1"/>
    <col min="4740" max="4740" width="37.5703125" bestFit="1" customWidth="1"/>
    <col min="4741" max="4741" width="33.7109375" bestFit="1" customWidth="1"/>
    <col min="4742" max="4742" width="36.85546875" bestFit="1" customWidth="1"/>
    <col min="4743" max="4743" width="24.28515625" bestFit="1" customWidth="1"/>
    <col min="4744" max="4744" width="27.42578125" bestFit="1" customWidth="1"/>
    <col min="4745" max="4745" width="60.28515625" bestFit="1" customWidth="1"/>
    <col min="4746" max="4746" width="63.5703125" bestFit="1" customWidth="1"/>
    <col min="4747" max="4747" width="27.5703125" bestFit="1" customWidth="1"/>
    <col min="4748" max="4748" width="30.7109375" bestFit="1" customWidth="1"/>
    <col min="4749" max="4749" width="53.42578125" bestFit="1" customWidth="1"/>
    <col min="4750" max="4750" width="56.5703125" bestFit="1" customWidth="1"/>
    <col min="4751" max="4751" width="45.85546875" bestFit="1" customWidth="1"/>
    <col min="4752" max="4752" width="49" bestFit="1" customWidth="1"/>
    <col min="4753" max="4753" width="49.85546875" bestFit="1" customWidth="1"/>
    <col min="4754" max="4754" width="53" bestFit="1" customWidth="1"/>
    <col min="4755" max="4755" width="65.85546875" bestFit="1" customWidth="1"/>
    <col min="4756" max="4756" width="69" bestFit="1" customWidth="1"/>
    <col min="4757" max="4757" width="53.7109375" bestFit="1" customWidth="1"/>
    <col min="4758" max="4758" width="56.85546875" bestFit="1" customWidth="1"/>
    <col min="4759" max="4759" width="33.28515625" bestFit="1" customWidth="1"/>
    <col min="4760" max="4760" width="36.42578125" bestFit="1" customWidth="1"/>
    <col min="4761" max="4761" width="38.7109375" bestFit="1" customWidth="1"/>
    <col min="4762" max="4762" width="41.85546875" bestFit="1" customWidth="1"/>
    <col min="4763" max="4763" width="51.85546875" bestFit="1" customWidth="1"/>
    <col min="4764" max="4764" width="55.140625" bestFit="1" customWidth="1"/>
    <col min="4765" max="4765" width="49" bestFit="1" customWidth="1"/>
    <col min="4766" max="4766" width="52.140625" bestFit="1" customWidth="1"/>
    <col min="4767" max="4767" width="21.28515625" bestFit="1" customWidth="1"/>
    <col min="4768" max="4768" width="24.42578125" bestFit="1" customWidth="1"/>
    <col min="4769" max="4769" width="49.28515625" bestFit="1" customWidth="1"/>
    <col min="4770" max="4770" width="52.42578125" bestFit="1" customWidth="1"/>
    <col min="4771" max="4771" width="44.85546875" bestFit="1" customWidth="1"/>
    <col min="4772" max="4772" width="48" bestFit="1" customWidth="1"/>
    <col min="4773" max="4773" width="61.42578125" bestFit="1" customWidth="1"/>
    <col min="4774" max="4774" width="64.5703125" bestFit="1" customWidth="1"/>
    <col min="4775" max="4775" width="32.85546875" bestFit="1" customWidth="1"/>
    <col min="4776" max="4776" width="36" bestFit="1" customWidth="1"/>
    <col min="4777" max="4777" width="44.140625" bestFit="1" customWidth="1"/>
    <col min="4778" max="4778" width="47.28515625" bestFit="1" customWidth="1"/>
    <col min="4779" max="4779" width="34.5703125" bestFit="1" customWidth="1"/>
    <col min="4780" max="4780" width="37.7109375" bestFit="1" customWidth="1"/>
    <col min="4781" max="4781" width="54.42578125" bestFit="1" customWidth="1"/>
    <col min="4782" max="4782" width="57.5703125" bestFit="1" customWidth="1"/>
    <col min="4783" max="4783" width="63" bestFit="1" customWidth="1"/>
    <col min="4784" max="4784" width="66.140625" bestFit="1" customWidth="1"/>
    <col min="4785" max="4785" width="24.7109375" bestFit="1" customWidth="1"/>
    <col min="4786" max="4786" width="27.85546875" bestFit="1" customWidth="1"/>
    <col min="4787" max="4787" width="54.7109375" bestFit="1" customWidth="1"/>
    <col min="4788" max="4788" width="57.85546875" bestFit="1" customWidth="1"/>
    <col min="4789" max="4789" width="16.7109375" bestFit="1" customWidth="1"/>
    <col min="4790" max="4790" width="19.85546875" bestFit="1" customWidth="1"/>
    <col min="4791" max="4791" width="55.7109375" bestFit="1" customWidth="1"/>
    <col min="4792" max="4792" width="59" bestFit="1" customWidth="1"/>
    <col min="4793" max="4793" width="51.85546875" bestFit="1" customWidth="1"/>
    <col min="4794" max="4794" width="55.140625" bestFit="1" customWidth="1"/>
    <col min="4795" max="4795" width="45.28515625" bestFit="1" customWidth="1"/>
    <col min="4796" max="4796" width="48.42578125" bestFit="1" customWidth="1"/>
    <col min="4797" max="4797" width="38.5703125" bestFit="1" customWidth="1"/>
    <col min="4798" max="4798" width="41.7109375" bestFit="1" customWidth="1"/>
    <col min="4799" max="4799" width="43" bestFit="1" customWidth="1"/>
    <col min="4800" max="4800" width="46.28515625" bestFit="1" customWidth="1"/>
    <col min="4801" max="4801" width="47.7109375" bestFit="1" customWidth="1"/>
    <col min="4802" max="4802" width="51" bestFit="1" customWidth="1"/>
    <col min="4803" max="4803" width="34" bestFit="1" customWidth="1"/>
    <col min="4804" max="4804" width="37.140625" bestFit="1" customWidth="1"/>
    <col min="4805" max="4805" width="30" bestFit="1" customWidth="1"/>
    <col min="4806" max="4806" width="33.140625" bestFit="1" customWidth="1"/>
    <col min="4807" max="4807" width="60.140625" bestFit="1" customWidth="1"/>
    <col min="4808" max="4808" width="63.42578125" bestFit="1" customWidth="1"/>
    <col min="4809" max="4809" width="38" bestFit="1" customWidth="1"/>
    <col min="4810" max="4810" width="41.140625" bestFit="1" customWidth="1"/>
    <col min="4811" max="4811" width="20.5703125" bestFit="1" customWidth="1"/>
    <col min="4812" max="4812" width="23.7109375" bestFit="1" customWidth="1"/>
    <col min="4813" max="4813" width="59.28515625" bestFit="1" customWidth="1"/>
    <col min="4814" max="4814" width="62.42578125" bestFit="1" customWidth="1"/>
    <col min="4815" max="4815" width="18.7109375" bestFit="1" customWidth="1"/>
    <col min="4816" max="4816" width="22" bestFit="1" customWidth="1"/>
    <col min="4817" max="4817" width="54.42578125" bestFit="1" customWidth="1"/>
    <col min="4818" max="4818" width="57.5703125" bestFit="1" customWidth="1"/>
    <col min="4819" max="4819" width="18.42578125" bestFit="1" customWidth="1"/>
    <col min="4820" max="4820" width="21.7109375" bestFit="1" customWidth="1"/>
    <col min="4821" max="4821" width="41.42578125" bestFit="1" customWidth="1"/>
    <col min="4822" max="4822" width="44.5703125" bestFit="1" customWidth="1"/>
    <col min="4823" max="4823" width="38.28515625" bestFit="1" customWidth="1"/>
    <col min="4824" max="4824" width="41.42578125" bestFit="1" customWidth="1"/>
    <col min="4825" max="4825" width="29.140625" bestFit="1" customWidth="1"/>
    <col min="4826" max="4826" width="32.28515625" bestFit="1" customWidth="1"/>
    <col min="4827" max="4827" width="17" bestFit="1" customWidth="1"/>
    <col min="4828" max="4828" width="20.140625" bestFit="1" customWidth="1"/>
    <col min="4829" max="4829" width="52.5703125" bestFit="1" customWidth="1"/>
    <col min="4830" max="4830" width="55.7109375" bestFit="1" customWidth="1"/>
    <col min="4831" max="4831" width="35.140625" bestFit="1" customWidth="1"/>
    <col min="4832" max="4832" width="38.42578125" bestFit="1" customWidth="1"/>
    <col min="4833" max="4833" width="31" bestFit="1" customWidth="1"/>
    <col min="4834" max="4834" width="34.28515625" bestFit="1" customWidth="1"/>
    <col min="4835" max="4835" width="12.85546875" bestFit="1" customWidth="1"/>
    <col min="4836" max="4836" width="16" bestFit="1" customWidth="1"/>
    <col min="4837" max="4837" width="58.85546875" bestFit="1" customWidth="1"/>
    <col min="4838" max="4838" width="62" bestFit="1" customWidth="1"/>
    <col min="4839" max="4839" width="51.42578125" bestFit="1" customWidth="1"/>
    <col min="4840" max="4840" width="54.7109375" bestFit="1" customWidth="1"/>
    <col min="4841" max="4841" width="56.140625" bestFit="1" customWidth="1"/>
    <col min="4842" max="4842" width="59.42578125" bestFit="1" customWidth="1"/>
    <col min="4843" max="4843" width="28.5703125" bestFit="1" customWidth="1"/>
    <col min="4844" max="4844" width="31.7109375" bestFit="1" customWidth="1"/>
    <col min="4845" max="4845" width="56" bestFit="1" customWidth="1"/>
    <col min="4846" max="4846" width="59.28515625" bestFit="1" customWidth="1"/>
    <col min="4847" max="4847" width="16.5703125" bestFit="1" customWidth="1"/>
    <col min="4848" max="4848" width="19.7109375" bestFit="1" customWidth="1"/>
    <col min="4849" max="4849" width="33.140625" bestFit="1" customWidth="1"/>
    <col min="4850" max="4850" width="36.28515625" bestFit="1" customWidth="1"/>
    <col min="4851" max="4851" width="54.85546875" bestFit="1" customWidth="1"/>
    <col min="4852" max="4852" width="58" bestFit="1" customWidth="1"/>
    <col min="4853" max="4853" width="27" bestFit="1" customWidth="1"/>
    <col min="4854" max="4854" width="30.28515625" bestFit="1" customWidth="1"/>
    <col min="4855" max="4855" width="38.5703125" bestFit="1" customWidth="1"/>
    <col min="4856" max="4856" width="41.7109375" bestFit="1" customWidth="1"/>
    <col min="4857" max="4857" width="57.7109375" bestFit="1" customWidth="1"/>
    <col min="4858" max="4858" width="60.85546875" bestFit="1" customWidth="1"/>
    <col min="4859" max="4859" width="59.140625" bestFit="1" customWidth="1"/>
    <col min="4860" max="4860" width="62.28515625" bestFit="1" customWidth="1"/>
    <col min="4861" max="4861" width="37.28515625" bestFit="1" customWidth="1"/>
    <col min="4862" max="4862" width="40.42578125" bestFit="1" customWidth="1"/>
    <col min="4863" max="4863" width="27.7109375" bestFit="1" customWidth="1"/>
    <col min="4864" max="4864" width="30.85546875" bestFit="1" customWidth="1"/>
    <col min="4865" max="4865" width="26.140625" bestFit="1" customWidth="1"/>
    <col min="4866" max="4866" width="29.28515625" bestFit="1" customWidth="1"/>
    <col min="4867" max="4867" width="26" bestFit="1" customWidth="1"/>
    <col min="4868" max="4868" width="29.140625" bestFit="1" customWidth="1"/>
    <col min="4869" max="4869" width="54.7109375" bestFit="1" customWidth="1"/>
    <col min="4870" max="4870" width="57.85546875" bestFit="1" customWidth="1"/>
    <col min="4871" max="4871" width="58" bestFit="1" customWidth="1"/>
    <col min="4872" max="4872" width="61.140625" bestFit="1" customWidth="1"/>
    <col min="4873" max="4873" width="46" bestFit="1" customWidth="1"/>
    <col min="4874" max="4874" width="49.140625" bestFit="1" customWidth="1"/>
    <col min="4875" max="4875" width="53.42578125" bestFit="1" customWidth="1"/>
    <col min="4876" max="4876" width="56.5703125" bestFit="1" customWidth="1"/>
    <col min="4877" max="4877" width="35.28515625" bestFit="1" customWidth="1"/>
    <col min="4878" max="4878" width="38.5703125" bestFit="1" customWidth="1"/>
    <col min="4879" max="4879" width="40" bestFit="1" customWidth="1"/>
    <col min="4880" max="4880" width="43.140625" bestFit="1" customWidth="1"/>
    <col min="4881" max="4881" width="56.5703125" bestFit="1" customWidth="1"/>
    <col min="4882" max="4882" width="59.7109375" bestFit="1" customWidth="1"/>
    <col min="4883" max="4883" width="37.28515625" bestFit="1" customWidth="1"/>
    <col min="4884" max="4884" width="40.42578125" bestFit="1" customWidth="1"/>
    <col min="4885" max="4885" width="25" bestFit="1" customWidth="1"/>
    <col min="4886" max="4886" width="28.140625" bestFit="1" customWidth="1"/>
    <col min="4887" max="4887" width="49.140625" bestFit="1" customWidth="1"/>
    <col min="4888" max="4888" width="52.28515625" bestFit="1" customWidth="1"/>
    <col min="4889" max="4889" width="8.42578125" bestFit="1" customWidth="1"/>
    <col min="4890" max="4890" width="11.42578125" bestFit="1" customWidth="1"/>
    <col min="4891" max="4891" width="26" bestFit="1" customWidth="1"/>
    <col min="4892" max="4892" width="29.140625" bestFit="1" customWidth="1"/>
    <col min="4893" max="4893" width="16.42578125" bestFit="1" customWidth="1"/>
    <col min="4894" max="4894" width="19.5703125" bestFit="1" customWidth="1"/>
    <col min="4895" max="4895" width="31.28515625" bestFit="1" customWidth="1"/>
    <col min="4896" max="4896" width="34.5703125" bestFit="1" customWidth="1"/>
    <col min="4897" max="4897" width="12" bestFit="1" customWidth="1"/>
    <col min="4898" max="4898" width="9.5703125" bestFit="1" customWidth="1"/>
    <col min="4899" max="4899" width="15.5703125" bestFit="1" customWidth="1"/>
    <col min="4900" max="4900" width="18.7109375" bestFit="1" customWidth="1"/>
    <col min="4901" max="4901" width="30.42578125" bestFit="1" customWidth="1"/>
    <col min="4902" max="4902" width="33.5703125" bestFit="1" customWidth="1"/>
    <col min="4903" max="4903" width="50.140625" bestFit="1" customWidth="1"/>
    <col min="4904" max="4904" width="53.28515625" bestFit="1" customWidth="1"/>
    <col min="4905" max="4905" width="24.5703125" bestFit="1" customWidth="1"/>
    <col min="4906" max="4906" width="27.7109375" bestFit="1" customWidth="1"/>
    <col min="4907" max="4907" width="16.5703125" bestFit="1" customWidth="1"/>
    <col min="4908" max="4908" width="19.7109375" bestFit="1" customWidth="1"/>
    <col min="4909" max="4909" width="21" bestFit="1" customWidth="1"/>
    <col min="4910" max="4910" width="24.140625" bestFit="1" customWidth="1"/>
    <col min="4911" max="4911" width="30.5703125" bestFit="1" customWidth="1"/>
    <col min="4912" max="4912" width="33.85546875" bestFit="1" customWidth="1"/>
    <col min="4913" max="4913" width="40.85546875" bestFit="1" customWidth="1"/>
    <col min="4914" max="4914" width="44" bestFit="1" customWidth="1"/>
    <col min="4915" max="4915" width="45.140625" bestFit="1" customWidth="1"/>
    <col min="4916" max="4916" width="48.28515625" bestFit="1" customWidth="1"/>
    <col min="4917" max="4917" width="47.28515625" bestFit="1" customWidth="1"/>
    <col min="4918" max="4918" width="50.5703125" bestFit="1" customWidth="1"/>
    <col min="4919" max="4919" width="61.7109375" bestFit="1" customWidth="1"/>
    <col min="4920" max="4920" width="64.85546875" bestFit="1" customWidth="1"/>
    <col min="4921" max="4921" width="19.7109375" bestFit="1" customWidth="1"/>
    <col min="4922" max="4922" width="22.85546875" bestFit="1" customWidth="1"/>
    <col min="4923" max="4923" width="36.42578125" bestFit="1" customWidth="1"/>
    <col min="4924" max="4924" width="39.5703125" bestFit="1" customWidth="1"/>
    <col min="4925" max="4925" width="19.140625" bestFit="1" customWidth="1"/>
    <col min="4926" max="4926" width="22.28515625" bestFit="1" customWidth="1"/>
    <col min="4927" max="4927" width="52.28515625" bestFit="1" customWidth="1"/>
    <col min="4928" max="4928" width="55.42578125" bestFit="1" customWidth="1"/>
    <col min="4929" max="4929" width="31.7109375" bestFit="1" customWidth="1"/>
    <col min="4930" max="4930" width="34.85546875" bestFit="1" customWidth="1"/>
    <col min="4931" max="4931" width="60" bestFit="1" customWidth="1"/>
    <col min="4932" max="4932" width="63.28515625" bestFit="1" customWidth="1"/>
    <col min="4933" max="4933" width="32" bestFit="1" customWidth="1"/>
    <col min="4934" max="4934" width="35.140625" bestFit="1" customWidth="1"/>
    <col min="4935" max="4935" width="37.140625" bestFit="1" customWidth="1"/>
    <col min="4936" max="4936" width="40.28515625" bestFit="1" customWidth="1"/>
    <col min="4937" max="4937" width="13.140625" bestFit="1" customWidth="1"/>
    <col min="4938" max="4938" width="16.28515625" bestFit="1" customWidth="1"/>
    <col min="4939" max="4939" width="82.7109375" bestFit="1" customWidth="1"/>
    <col min="4940" max="4940" width="85.85546875" bestFit="1" customWidth="1"/>
    <col min="4941" max="4941" width="44.28515625" bestFit="1" customWidth="1"/>
    <col min="4942" max="4943" width="47.42578125" bestFit="1" customWidth="1"/>
    <col min="4944" max="4944" width="50.7109375" bestFit="1" customWidth="1"/>
    <col min="4945" max="4945" width="56.42578125" bestFit="1" customWidth="1"/>
    <col min="4946" max="4946" width="59.5703125" bestFit="1" customWidth="1"/>
    <col min="4947" max="4947" width="25.42578125" bestFit="1" customWidth="1"/>
    <col min="4948" max="4948" width="28.5703125" bestFit="1" customWidth="1"/>
    <col min="4949" max="4949" width="38.42578125" bestFit="1" customWidth="1"/>
    <col min="4950" max="4950" width="41.5703125" bestFit="1" customWidth="1"/>
    <col min="4951" max="4951" width="42" bestFit="1" customWidth="1"/>
    <col min="4952" max="4952" width="45.140625" bestFit="1" customWidth="1"/>
    <col min="4953" max="4953" width="55.28515625" bestFit="1" customWidth="1"/>
    <col min="4954" max="4954" width="58.42578125" bestFit="1" customWidth="1"/>
    <col min="4955" max="4955" width="21.7109375" bestFit="1" customWidth="1"/>
    <col min="4956" max="4956" width="24.85546875" bestFit="1" customWidth="1"/>
    <col min="4957" max="4957" width="13.85546875" bestFit="1" customWidth="1"/>
    <col min="4958" max="4958" width="17" bestFit="1" customWidth="1"/>
    <col min="4959" max="4959" width="26.7109375" bestFit="1" customWidth="1"/>
    <col min="4960" max="4960" width="30" bestFit="1" customWidth="1"/>
    <col min="4961" max="4961" width="40.28515625" bestFit="1" customWidth="1"/>
    <col min="4962" max="4962" width="43.42578125" bestFit="1" customWidth="1"/>
    <col min="4963" max="4963" width="26.7109375" bestFit="1" customWidth="1"/>
    <col min="4964" max="4964" width="30" bestFit="1" customWidth="1"/>
    <col min="4965" max="4965" width="28.42578125" bestFit="1" customWidth="1"/>
    <col min="4966" max="4966" width="31.5703125" bestFit="1" customWidth="1"/>
    <col min="4967" max="4967" width="39.42578125" bestFit="1" customWidth="1"/>
    <col min="4968" max="4968" width="42.7109375" bestFit="1" customWidth="1"/>
    <col min="4969" max="4969" width="57.85546875" bestFit="1" customWidth="1"/>
    <col min="4970" max="4970" width="61" bestFit="1" customWidth="1"/>
    <col min="4971" max="4971" width="39.5703125" bestFit="1" customWidth="1"/>
    <col min="4972" max="4972" width="42.85546875" bestFit="1" customWidth="1"/>
    <col min="4973" max="4973" width="51.140625" bestFit="1" customWidth="1"/>
    <col min="4974" max="4974" width="54.28515625" bestFit="1" customWidth="1"/>
    <col min="4975" max="4975" width="44.85546875" bestFit="1" customWidth="1"/>
    <col min="4976" max="4976" width="48" bestFit="1" customWidth="1"/>
    <col min="4977" max="4977" width="46.28515625" bestFit="1" customWidth="1"/>
    <col min="4978" max="4978" width="49.42578125" bestFit="1" customWidth="1"/>
    <col min="4979" max="4979" width="47.7109375" bestFit="1" customWidth="1"/>
    <col min="4980" max="4980" width="51" bestFit="1" customWidth="1"/>
    <col min="4981" max="4981" width="25.28515625" bestFit="1" customWidth="1"/>
    <col min="4982" max="4982" width="28.42578125" bestFit="1" customWidth="1"/>
    <col min="4983" max="4983" width="53.85546875" bestFit="1" customWidth="1"/>
    <col min="4984" max="4984" width="57" bestFit="1" customWidth="1"/>
    <col min="4985" max="4985" width="52.42578125" bestFit="1" customWidth="1"/>
    <col min="4986" max="4986" width="55.5703125" bestFit="1" customWidth="1"/>
    <col min="4987" max="4987" width="54.28515625" bestFit="1" customWidth="1"/>
    <col min="4988" max="4988" width="57.42578125" bestFit="1" customWidth="1"/>
    <col min="4989" max="4989" width="50" bestFit="1" customWidth="1"/>
    <col min="4990" max="4990" width="53.140625" bestFit="1" customWidth="1"/>
    <col min="4991" max="4991" width="32.42578125" bestFit="1" customWidth="1"/>
    <col min="4992" max="4992" width="35.5703125" bestFit="1" customWidth="1"/>
    <col min="4993" max="4993" width="51.140625" bestFit="1" customWidth="1"/>
    <col min="4994" max="4994" width="54.28515625" bestFit="1" customWidth="1"/>
    <col min="4995" max="4995" width="47" bestFit="1" customWidth="1"/>
    <col min="4996" max="4996" width="50.140625" bestFit="1" customWidth="1"/>
    <col min="4997" max="4997" width="14.140625" bestFit="1" customWidth="1"/>
    <col min="4998" max="4998" width="17.42578125" bestFit="1" customWidth="1"/>
    <col min="4999" max="4999" width="58.5703125" bestFit="1" customWidth="1"/>
    <col min="5000" max="5000" width="61.7109375" bestFit="1" customWidth="1"/>
    <col min="5001" max="5001" width="53.7109375" bestFit="1" customWidth="1"/>
    <col min="5002" max="5002" width="56.85546875" bestFit="1" customWidth="1"/>
    <col min="5003" max="5003" width="59.5703125" bestFit="1" customWidth="1"/>
    <col min="5004" max="5004" width="62.85546875" bestFit="1" customWidth="1"/>
    <col min="5005" max="5005" width="33.42578125" bestFit="1" customWidth="1"/>
    <col min="5006" max="5006" width="36.5703125" bestFit="1" customWidth="1"/>
    <col min="5007" max="5007" width="47.140625" bestFit="1" customWidth="1"/>
    <col min="5008" max="5008" width="50.42578125" bestFit="1" customWidth="1"/>
    <col min="5009" max="5009" width="15.140625" bestFit="1" customWidth="1"/>
    <col min="5010" max="5010" width="18.28515625" bestFit="1" customWidth="1"/>
    <col min="5011" max="5011" width="50.42578125" bestFit="1" customWidth="1"/>
    <col min="5012" max="5012" width="53.5703125" bestFit="1" customWidth="1"/>
    <col min="5013" max="5013" width="14.140625" bestFit="1" customWidth="1"/>
    <col min="5014" max="5014" width="17.42578125" bestFit="1" customWidth="1"/>
    <col min="5015" max="5015" width="23.5703125" bestFit="1" customWidth="1"/>
    <col min="5016" max="5016" width="26.7109375" bestFit="1" customWidth="1"/>
    <col min="5017" max="5017" width="16.140625" bestFit="1" customWidth="1"/>
    <col min="5018" max="5018" width="19.28515625" bestFit="1" customWidth="1"/>
    <col min="5019" max="5019" width="13.85546875" bestFit="1" customWidth="1"/>
    <col min="5020" max="5020" width="17" bestFit="1" customWidth="1"/>
    <col min="5021" max="5021" width="31" bestFit="1" customWidth="1"/>
    <col min="5022" max="5022" width="34.28515625" bestFit="1" customWidth="1"/>
    <col min="5023" max="5023" width="51.42578125" bestFit="1" customWidth="1"/>
    <col min="5024" max="5024" width="54.7109375" bestFit="1" customWidth="1"/>
    <col min="5025" max="5025" width="25.140625" bestFit="1" customWidth="1"/>
    <col min="5026" max="5026" width="28.28515625" bestFit="1" customWidth="1"/>
    <col min="5027" max="5027" width="53.42578125" bestFit="1" customWidth="1"/>
    <col min="5028" max="5028" width="56.5703125" bestFit="1" customWidth="1"/>
    <col min="5029" max="5029" width="49.28515625" bestFit="1" customWidth="1"/>
    <col min="5030" max="5030" width="52.42578125" bestFit="1" customWidth="1"/>
    <col min="5031" max="5031" width="6.7109375" bestFit="1" customWidth="1"/>
    <col min="5032" max="5032" width="9.7109375" bestFit="1" customWidth="1"/>
    <col min="5033" max="5033" width="45.28515625" bestFit="1" customWidth="1"/>
    <col min="5034" max="5034" width="48.42578125" bestFit="1" customWidth="1"/>
    <col min="5035" max="5035" width="22.5703125" bestFit="1" customWidth="1"/>
    <col min="5036" max="5036" width="25.85546875" bestFit="1" customWidth="1"/>
    <col min="5037" max="5037" width="61" bestFit="1" customWidth="1"/>
    <col min="5038" max="5038" width="64.140625" bestFit="1" customWidth="1"/>
    <col min="5039" max="5039" width="27.42578125" bestFit="1" customWidth="1"/>
    <col min="5040" max="5040" width="30.5703125" bestFit="1" customWidth="1"/>
    <col min="5041" max="5041" width="35.140625" bestFit="1" customWidth="1"/>
    <col min="5042" max="5042" width="38.42578125" bestFit="1" customWidth="1"/>
    <col min="5043" max="5043" width="53" bestFit="1" customWidth="1"/>
    <col min="5044" max="5044" width="56.140625" bestFit="1" customWidth="1"/>
    <col min="5045" max="5045" width="46.28515625" bestFit="1" customWidth="1"/>
    <col min="5046" max="5046" width="49.42578125" bestFit="1" customWidth="1"/>
    <col min="5047" max="5047" width="14.7109375" bestFit="1" customWidth="1"/>
    <col min="5048" max="5048" width="18" bestFit="1" customWidth="1"/>
    <col min="5049" max="5049" width="52.85546875" bestFit="1" customWidth="1"/>
    <col min="5050" max="5050" width="56" bestFit="1" customWidth="1"/>
    <col min="5051" max="5051" width="48.5703125" bestFit="1" customWidth="1"/>
    <col min="5052" max="5052" width="51.7109375" bestFit="1" customWidth="1"/>
    <col min="5053" max="5053" width="25.7109375" bestFit="1" customWidth="1"/>
    <col min="5054" max="5054" width="28.85546875" bestFit="1" customWidth="1"/>
    <col min="5055" max="5055" width="21.7109375" bestFit="1" customWidth="1"/>
    <col min="5056" max="5056" width="24.85546875" bestFit="1" customWidth="1"/>
    <col min="5057" max="5057" width="18.5703125" bestFit="1" customWidth="1"/>
    <col min="5058" max="5058" width="21.85546875" bestFit="1" customWidth="1"/>
    <col min="5059" max="5059" width="55" bestFit="1" customWidth="1"/>
    <col min="5060" max="5060" width="58.140625" bestFit="1" customWidth="1"/>
    <col min="5061" max="5061" width="14.5703125" bestFit="1" customWidth="1"/>
    <col min="5062" max="5062" width="17.85546875" bestFit="1" customWidth="1"/>
    <col min="5063" max="5063" width="52.28515625" bestFit="1" customWidth="1"/>
    <col min="5064" max="5064" width="55.42578125" bestFit="1" customWidth="1"/>
    <col min="5065" max="5065" width="54" bestFit="1" customWidth="1"/>
    <col min="5066" max="5066" width="57.140625" bestFit="1" customWidth="1"/>
    <col min="5067" max="5067" width="45" bestFit="1" customWidth="1"/>
    <col min="5068" max="5068" width="48.140625" bestFit="1" customWidth="1"/>
    <col min="5069" max="5069" width="49.28515625" bestFit="1" customWidth="1"/>
    <col min="5070" max="5070" width="52.42578125" bestFit="1" customWidth="1"/>
    <col min="5071" max="5071" width="27.42578125" bestFit="1" customWidth="1"/>
    <col min="5072" max="5072" width="30.5703125" bestFit="1" customWidth="1"/>
    <col min="5073" max="5073" width="7.5703125" bestFit="1" customWidth="1"/>
    <col min="5074" max="5074" width="10.140625" bestFit="1" customWidth="1"/>
    <col min="5075" max="5075" width="13.7109375" bestFit="1" customWidth="1"/>
    <col min="5076" max="5076" width="16.85546875" bestFit="1" customWidth="1"/>
    <col min="5077" max="5077" width="45.7109375" bestFit="1" customWidth="1"/>
    <col min="5078" max="5078" width="48.85546875" bestFit="1" customWidth="1"/>
    <col min="5079" max="5079" width="49.28515625" bestFit="1" customWidth="1"/>
    <col min="5080" max="5080" width="52.42578125" bestFit="1" customWidth="1"/>
    <col min="5081" max="5081" width="28.28515625" bestFit="1" customWidth="1"/>
    <col min="5082" max="5082" width="31.42578125" bestFit="1" customWidth="1"/>
    <col min="5083" max="5083" width="16" bestFit="1" customWidth="1"/>
    <col min="5084" max="5084" width="19.140625" bestFit="1" customWidth="1"/>
    <col min="5085" max="5085" width="55.5703125" bestFit="1" customWidth="1"/>
    <col min="5086" max="5086" width="58.85546875" bestFit="1" customWidth="1"/>
    <col min="5087" max="5087" width="57.42578125" bestFit="1" customWidth="1"/>
    <col min="5088" max="5088" width="60.5703125" bestFit="1" customWidth="1"/>
    <col min="5089" max="5089" width="39.28515625" bestFit="1" customWidth="1"/>
    <col min="5090" max="5090" width="42.5703125" bestFit="1" customWidth="1"/>
    <col min="5091" max="5091" width="36" bestFit="1" customWidth="1"/>
    <col min="5092" max="5092" width="39.140625" bestFit="1" customWidth="1"/>
    <col min="5093" max="5093" width="40.42578125" bestFit="1" customWidth="1"/>
    <col min="5094" max="5094" width="43.5703125" bestFit="1" customWidth="1"/>
    <col min="5095" max="5095" width="34.42578125" bestFit="1" customWidth="1"/>
    <col min="5096" max="5096" width="37.5703125" bestFit="1" customWidth="1"/>
    <col min="5097" max="5097" width="24.42578125" bestFit="1" customWidth="1"/>
    <col min="5098" max="5098" width="27.5703125" bestFit="1" customWidth="1"/>
    <col min="5099" max="5099" width="26.28515625" bestFit="1" customWidth="1"/>
    <col min="5100" max="5100" width="29.42578125" bestFit="1" customWidth="1"/>
    <col min="5101" max="5101" width="44" bestFit="1" customWidth="1"/>
    <col min="5102" max="5102" width="47.140625" bestFit="1" customWidth="1"/>
    <col min="5103" max="5103" width="57" bestFit="1" customWidth="1"/>
    <col min="5104" max="5104" width="60.140625" bestFit="1" customWidth="1"/>
    <col min="5105" max="5105" width="24.28515625" bestFit="1" customWidth="1"/>
    <col min="5106" max="5106" width="27.42578125" bestFit="1" customWidth="1"/>
    <col min="5107" max="5107" width="22.5703125" bestFit="1" customWidth="1"/>
    <col min="5108" max="5108" width="25.85546875" bestFit="1" customWidth="1"/>
    <col min="5109" max="5109" width="54.85546875" bestFit="1" customWidth="1"/>
    <col min="5110" max="5110" width="58" bestFit="1" customWidth="1"/>
    <col min="5111" max="5111" width="58.28515625" bestFit="1" customWidth="1"/>
    <col min="5112" max="5112" width="61.42578125" bestFit="1" customWidth="1"/>
    <col min="5113" max="5113" width="22.42578125" bestFit="1" customWidth="1"/>
    <col min="5114" max="5114" width="25.7109375" bestFit="1" customWidth="1"/>
    <col min="5115" max="5115" width="46.7109375" bestFit="1" customWidth="1"/>
    <col min="5116" max="5116" width="49.85546875" bestFit="1" customWidth="1"/>
    <col min="5117" max="5117" width="50.42578125" bestFit="1" customWidth="1"/>
    <col min="5118" max="5118" width="53.5703125" bestFit="1" customWidth="1"/>
    <col min="5119" max="5119" width="13.5703125" bestFit="1" customWidth="1"/>
    <col min="5120" max="5120" width="16.7109375" bestFit="1" customWidth="1"/>
    <col min="5121" max="5121" width="38" bestFit="1" customWidth="1"/>
    <col min="5122" max="5122" width="41.140625" bestFit="1" customWidth="1"/>
    <col min="5123" max="5123" width="23" bestFit="1" customWidth="1"/>
    <col min="5124" max="5124" width="26.28515625" bestFit="1" customWidth="1"/>
    <col min="5125" max="5125" width="34.85546875" bestFit="1" customWidth="1"/>
    <col min="5126" max="5126" width="38.140625" bestFit="1" customWidth="1"/>
    <col min="5127" max="5127" width="41.5703125" bestFit="1" customWidth="1"/>
    <col min="5128" max="5128" width="44.7109375" bestFit="1" customWidth="1"/>
    <col min="5129" max="5129" width="60.140625" bestFit="1" customWidth="1"/>
    <col min="5130" max="5130" width="63.42578125" bestFit="1" customWidth="1"/>
    <col min="5131" max="5131" width="33.28515625" bestFit="1" customWidth="1"/>
    <col min="5132" max="5132" width="36.42578125" bestFit="1" customWidth="1"/>
    <col min="5133" max="5133" width="20" bestFit="1" customWidth="1"/>
    <col min="5134" max="5134" width="23.140625" bestFit="1" customWidth="1"/>
    <col min="5135" max="5135" width="18.28515625" bestFit="1" customWidth="1"/>
    <col min="5136" max="5136" width="21.5703125" bestFit="1" customWidth="1"/>
    <col min="5137" max="5137" width="36.85546875" bestFit="1" customWidth="1"/>
    <col min="5138" max="5138" width="40" bestFit="1" customWidth="1"/>
    <col min="5139" max="5139" width="24.140625" bestFit="1" customWidth="1"/>
    <col min="5140" max="5140" width="27.28515625" bestFit="1" customWidth="1"/>
    <col min="5141" max="5141" width="58.85546875" bestFit="1" customWidth="1"/>
    <col min="5142" max="5142" width="62" bestFit="1" customWidth="1"/>
    <col min="5143" max="5143" width="54.42578125" bestFit="1" customWidth="1"/>
    <col min="5144" max="5144" width="57.5703125" bestFit="1" customWidth="1"/>
    <col min="5145" max="5145" width="30.5703125" bestFit="1" customWidth="1"/>
    <col min="5146" max="5146" width="33.85546875" bestFit="1" customWidth="1"/>
    <col min="5147" max="5147" width="55.140625" bestFit="1" customWidth="1"/>
    <col min="5148" max="5148" width="58.28515625" bestFit="1" customWidth="1"/>
    <col min="5149" max="5149" width="52.28515625" bestFit="1" customWidth="1"/>
    <col min="5150" max="5150" width="55.42578125" bestFit="1" customWidth="1"/>
    <col min="5151" max="5151" width="33" bestFit="1" customWidth="1"/>
    <col min="5152" max="5152" width="36.140625" bestFit="1" customWidth="1"/>
    <col min="5153" max="5153" width="12" bestFit="1" customWidth="1"/>
    <col min="5154" max="5155" width="13.7109375" bestFit="1" customWidth="1"/>
    <col min="5156" max="5156" width="16.85546875" bestFit="1" customWidth="1"/>
    <col min="5157" max="5157" width="18.28515625" bestFit="1" customWidth="1"/>
    <col min="5158" max="5158" width="21.5703125" bestFit="1" customWidth="1"/>
    <col min="5159" max="5159" width="47.5703125" bestFit="1" customWidth="1"/>
    <col min="5160" max="5160" width="50.85546875" bestFit="1" customWidth="1"/>
    <col min="5161" max="5161" width="60.5703125" bestFit="1" customWidth="1"/>
    <col min="5162" max="5162" width="63.7109375" bestFit="1" customWidth="1"/>
    <col min="5163" max="5163" width="48.28515625" bestFit="1" customWidth="1"/>
    <col min="5164" max="5164" width="51.42578125" bestFit="1" customWidth="1"/>
    <col min="5165" max="5165" width="27.5703125" bestFit="1" customWidth="1"/>
    <col min="5166" max="5166" width="30.7109375" bestFit="1" customWidth="1"/>
    <col min="5167" max="5167" width="37.28515625" bestFit="1" customWidth="1"/>
    <col min="5168" max="5168" width="40.42578125" bestFit="1" customWidth="1"/>
    <col min="5169" max="5169" width="51.28515625" bestFit="1" customWidth="1"/>
    <col min="5170" max="5170" width="54.5703125" bestFit="1" customWidth="1"/>
    <col min="5171" max="5171" width="53.42578125" bestFit="1" customWidth="1"/>
    <col min="5172" max="5172" width="56.5703125" bestFit="1" customWidth="1"/>
    <col min="5173" max="5173" width="46.5703125" bestFit="1" customWidth="1"/>
    <col min="5174" max="5174" width="49.7109375" bestFit="1" customWidth="1"/>
    <col min="5175" max="5175" width="38.85546875" bestFit="1" customWidth="1"/>
    <col min="5176" max="5176" width="42.140625" bestFit="1" customWidth="1"/>
    <col min="5177" max="5177" width="40" bestFit="1" customWidth="1"/>
    <col min="5178" max="5178" width="43.140625" bestFit="1" customWidth="1"/>
    <col min="5179" max="5179" width="55" bestFit="1" customWidth="1"/>
    <col min="5180" max="5180" width="58.140625" bestFit="1" customWidth="1"/>
    <col min="5181" max="5181" width="37.7109375" bestFit="1" customWidth="1"/>
    <col min="5182" max="5182" width="40.85546875" bestFit="1" customWidth="1"/>
    <col min="5183" max="5183" width="51.42578125" bestFit="1" customWidth="1"/>
    <col min="5184" max="5184" width="54.7109375" bestFit="1" customWidth="1"/>
    <col min="5185" max="5185" width="49.42578125" bestFit="1" customWidth="1"/>
    <col min="5186" max="5186" width="52.5703125" bestFit="1" customWidth="1"/>
    <col min="5187" max="5187" width="37.42578125" bestFit="1" customWidth="1"/>
    <col min="5188" max="5188" width="40.5703125" bestFit="1" customWidth="1"/>
    <col min="5189" max="5189" width="44.42578125" bestFit="1" customWidth="1"/>
    <col min="5190" max="5190" width="47.5703125" bestFit="1" customWidth="1"/>
    <col min="5191" max="5191" width="59.85546875" bestFit="1" customWidth="1"/>
    <col min="5192" max="5192" width="63.140625" bestFit="1" customWidth="1"/>
    <col min="5193" max="5193" width="49.85546875" bestFit="1" customWidth="1"/>
    <col min="5194" max="5194" width="53" bestFit="1" customWidth="1"/>
    <col min="5195" max="5195" width="35.85546875" bestFit="1" customWidth="1"/>
    <col min="5196" max="5196" width="39" bestFit="1" customWidth="1"/>
    <col min="5197" max="5197" width="54.7109375" bestFit="1" customWidth="1"/>
    <col min="5198" max="5198" width="57.85546875" bestFit="1" customWidth="1"/>
    <col min="5199" max="5199" width="53.5703125" bestFit="1" customWidth="1"/>
    <col min="5200" max="5200" width="56.7109375" bestFit="1" customWidth="1"/>
    <col min="5201" max="5201" width="25" bestFit="1" customWidth="1"/>
    <col min="5202" max="5202" width="28.140625" bestFit="1" customWidth="1"/>
    <col min="5203" max="5203" width="46.140625" bestFit="1" customWidth="1"/>
    <col min="5204" max="5204" width="49.28515625" bestFit="1" customWidth="1"/>
    <col min="5205" max="5205" width="35" bestFit="1" customWidth="1"/>
    <col min="5206" max="5206" width="38.28515625" bestFit="1" customWidth="1"/>
    <col min="5207" max="5207" width="61.85546875" bestFit="1" customWidth="1"/>
    <col min="5208" max="5208" width="65" bestFit="1" customWidth="1"/>
    <col min="5209" max="5209" width="34" bestFit="1" customWidth="1"/>
    <col min="5210" max="5210" width="37.140625" bestFit="1" customWidth="1"/>
    <col min="5211" max="5211" width="26" bestFit="1" customWidth="1"/>
    <col min="5212" max="5212" width="29.140625" bestFit="1" customWidth="1"/>
    <col min="5213" max="5213" width="33.85546875" bestFit="1" customWidth="1"/>
    <col min="5214" max="5214" width="37" bestFit="1" customWidth="1"/>
    <col min="5215" max="5215" width="23.28515625" bestFit="1" customWidth="1"/>
    <col min="5216" max="5216" width="26.42578125" bestFit="1" customWidth="1"/>
    <col min="5217" max="5217" width="57.140625" bestFit="1" customWidth="1"/>
    <col min="5218" max="5218" width="60.28515625" bestFit="1" customWidth="1"/>
    <col min="5219" max="5219" width="16" bestFit="1" customWidth="1"/>
    <col min="5220" max="5220" width="19.140625" bestFit="1" customWidth="1"/>
    <col min="5221" max="5221" width="39.85546875" bestFit="1" customWidth="1"/>
    <col min="5222" max="5222" width="43" bestFit="1" customWidth="1"/>
    <col min="5223" max="5223" width="45.7109375" bestFit="1" customWidth="1"/>
    <col min="5224" max="5224" width="48.85546875" bestFit="1" customWidth="1"/>
    <col min="5225" max="5225" width="19.85546875" bestFit="1" customWidth="1"/>
    <col min="5226" max="5226" width="23" bestFit="1" customWidth="1"/>
    <col min="5227" max="5227" width="17.28515625" bestFit="1" customWidth="1"/>
    <col min="5228" max="5228" width="20.42578125" bestFit="1" customWidth="1"/>
    <col min="5229" max="5229" width="22.5703125" bestFit="1" customWidth="1"/>
    <col min="5230" max="5230" width="25.85546875" bestFit="1" customWidth="1"/>
    <col min="5231" max="5231" width="55.140625" bestFit="1" customWidth="1"/>
    <col min="5232" max="5232" width="58.28515625" bestFit="1" customWidth="1"/>
    <col min="5233" max="5233" width="44.5703125" bestFit="1" customWidth="1"/>
    <col min="5234" max="5234" width="47.7109375" bestFit="1" customWidth="1"/>
    <col min="5235" max="5235" width="17.140625" bestFit="1" customWidth="1"/>
    <col min="5236" max="5236" width="20.28515625" bestFit="1" customWidth="1"/>
    <col min="5237" max="5237" width="31" bestFit="1" customWidth="1"/>
    <col min="5238" max="5238" width="34.28515625" bestFit="1" customWidth="1"/>
    <col min="5239" max="5239" width="41.140625" bestFit="1" customWidth="1"/>
    <col min="5240" max="5240" width="44.28515625" bestFit="1" customWidth="1"/>
    <col min="5241" max="5241" width="28.5703125" bestFit="1" customWidth="1"/>
    <col min="5242" max="5242" width="31.7109375" bestFit="1" customWidth="1"/>
    <col min="5243" max="5243" width="28.140625" bestFit="1" customWidth="1"/>
    <col min="5244" max="5244" width="31.28515625" bestFit="1" customWidth="1"/>
    <col min="5245" max="5245" width="16" bestFit="1" customWidth="1"/>
    <col min="5246" max="5246" width="19.140625" bestFit="1" customWidth="1"/>
    <col min="5247" max="5247" width="45" bestFit="1" customWidth="1"/>
    <col min="5248" max="5248" width="48.140625" bestFit="1" customWidth="1"/>
    <col min="5249" max="5249" width="32.140625" bestFit="1" customWidth="1"/>
    <col min="5250" max="5250" width="35.28515625" bestFit="1" customWidth="1"/>
    <col min="5251" max="5251" width="11.140625" bestFit="1" customWidth="1"/>
    <col min="5252" max="5252" width="14.28515625" bestFit="1" customWidth="1"/>
    <col min="5253" max="5253" width="24.42578125" bestFit="1" customWidth="1"/>
    <col min="5254" max="5254" width="27.5703125" bestFit="1" customWidth="1"/>
    <col min="5255" max="5255" width="59.42578125" bestFit="1" customWidth="1"/>
    <col min="5256" max="5256" width="62.5703125" bestFit="1" customWidth="1"/>
    <col min="5257" max="5257" width="9" bestFit="1" customWidth="1"/>
    <col min="5258" max="5258" width="12" bestFit="1" customWidth="1"/>
    <col min="5259" max="5259" width="24.140625" bestFit="1" customWidth="1"/>
    <col min="5260" max="5260" width="27.28515625" bestFit="1" customWidth="1"/>
    <col min="5261" max="5261" width="54.7109375" bestFit="1" customWidth="1"/>
    <col min="5262" max="5262" width="57.85546875" bestFit="1" customWidth="1"/>
    <col min="5263" max="5263" width="52.42578125" bestFit="1" customWidth="1"/>
    <col min="5264" max="5264" width="55.5703125" bestFit="1" customWidth="1"/>
    <col min="5265" max="5265" width="43" bestFit="1" customWidth="1"/>
    <col min="5266" max="5266" width="46.28515625" bestFit="1" customWidth="1"/>
    <col min="5267" max="5267" width="21.7109375" bestFit="1" customWidth="1"/>
    <col min="5268" max="5268" width="24.85546875" bestFit="1" customWidth="1"/>
    <col min="5269" max="5269" width="31" bestFit="1" customWidth="1"/>
    <col min="5270" max="5270" width="34.28515625" bestFit="1" customWidth="1"/>
    <col min="5271" max="5271" width="50.5703125" bestFit="1" customWidth="1"/>
    <col min="5272" max="5272" width="53.7109375" bestFit="1" customWidth="1"/>
    <col min="5273" max="5273" width="29.42578125" bestFit="1" customWidth="1"/>
    <col min="5274" max="5274" width="32.5703125" bestFit="1" customWidth="1"/>
    <col min="5275" max="5275" width="48.42578125" bestFit="1" customWidth="1"/>
    <col min="5276" max="5276" width="51.5703125" bestFit="1" customWidth="1"/>
    <col min="5277" max="5277" width="55.28515625" bestFit="1" customWidth="1"/>
    <col min="5278" max="5278" width="58.42578125" bestFit="1" customWidth="1"/>
    <col min="5279" max="5279" width="46" bestFit="1" customWidth="1"/>
    <col min="5280" max="5280" width="49.140625" bestFit="1" customWidth="1"/>
    <col min="5281" max="5281" width="39.5703125" bestFit="1" customWidth="1"/>
    <col min="5282" max="5282" width="42.85546875" bestFit="1" customWidth="1"/>
    <col min="5283" max="5283" width="49.5703125" bestFit="1" customWidth="1"/>
    <col min="5284" max="5284" width="52.7109375" bestFit="1" customWidth="1"/>
    <col min="5285" max="5285" width="35.28515625" bestFit="1" customWidth="1"/>
    <col min="5286" max="5286" width="38.5703125" bestFit="1" customWidth="1"/>
    <col min="5287" max="5287" width="13.28515625" bestFit="1" customWidth="1"/>
    <col min="5288" max="5288" width="16.42578125" bestFit="1" customWidth="1"/>
    <col min="5289" max="5289" width="42.85546875" bestFit="1" customWidth="1"/>
    <col min="5290" max="5290" width="46" bestFit="1" customWidth="1"/>
    <col min="5291" max="5291" width="25.5703125" bestFit="1" customWidth="1"/>
    <col min="5292" max="5292" width="28.7109375" bestFit="1" customWidth="1"/>
    <col min="5293" max="5293" width="60.7109375" bestFit="1" customWidth="1"/>
    <col min="5294" max="5294" width="63.85546875" bestFit="1" customWidth="1"/>
    <col min="5295" max="5295" width="52.85546875" bestFit="1" customWidth="1"/>
    <col min="5296" max="5296" width="56" bestFit="1" customWidth="1"/>
    <col min="5297" max="5297" width="38.7109375" bestFit="1" customWidth="1"/>
    <col min="5298" max="5298" width="41.85546875" bestFit="1" customWidth="1"/>
    <col min="5299" max="5299" width="9.85546875" bestFit="1" customWidth="1"/>
    <col min="5300" max="5300" width="12.85546875" bestFit="1" customWidth="1"/>
    <col min="5301" max="5301" width="45" bestFit="1" customWidth="1"/>
    <col min="5302" max="5302" width="48.140625" bestFit="1" customWidth="1"/>
    <col min="5303" max="5303" width="34.7109375" bestFit="1" customWidth="1"/>
    <col min="5304" max="5304" width="38" bestFit="1" customWidth="1"/>
    <col min="5305" max="5305" width="37.140625" bestFit="1" customWidth="1"/>
    <col min="5306" max="5306" width="40.28515625" bestFit="1" customWidth="1"/>
    <col min="5307" max="5307" width="11" bestFit="1" customWidth="1"/>
    <col min="5308" max="5308" width="14.140625" bestFit="1" customWidth="1"/>
    <col min="5309" max="5309" width="37.42578125" bestFit="1" customWidth="1"/>
    <col min="5310" max="5310" width="40.5703125" bestFit="1" customWidth="1"/>
    <col min="5311" max="5311" width="57.42578125" bestFit="1" customWidth="1"/>
    <col min="5312" max="5312" width="60.5703125" bestFit="1" customWidth="1"/>
    <col min="5313" max="5313" width="55.5703125" bestFit="1" customWidth="1"/>
    <col min="5314" max="5314" width="58.85546875" bestFit="1" customWidth="1"/>
    <col min="5315" max="5315" width="38.28515625" bestFit="1" customWidth="1"/>
    <col min="5316" max="5316" width="41.42578125" bestFit="1" customWidth="1"/>
    <col min="5317" max="5317" width="15.28515625" bestFit="1" customWidth="1"/>
    <col min="5318" max="5318" width="18.42578125" bestFit="1" customWidth="1"/>
    <col min="5319" max="5319" width="25.85546875" bestFit="1" customWidth="1"/>
    <col min="5320" max="5320" width="29" bestFit="1" customWidth="1"/>
    <col min="5321" max="5321" width="57.28515625" bestFit="1" customWidth="1"/>
    <col min="5322" max="5322" width="60.42578125" bestFit="1" customWidth="1"/>
    <col min="5323" max="5323" width="29.5703125" bestFit="1" customWidth="1"/>
    <col min="5324" max="5324" width="32.7109375" bestFit="1" customWidth="1"/>
    <col min="5325" max="5325" width="28.140625" bestFit="1" customWidth="1"/>
    <col min="5326" max="5326" width="31.28515625" bestFit="1" customWidth="1"/>
    <col min="5327" max="5327" width="41.5703125" bestFit="1" customWidth="1"/>
    <col min="5328" max="5328" width="44.7109375" bestFit="1" customWidth="1"/>
    <col min="5329" max="5329" width="38.140625" bestFit="1" customWidth="1"/>
    <col min="5330" max="5330" width="41.28515625" bestFit="1" customWidth="1"/>
    <col min="5331" max="5331" width="32" bestFit="1" customWidth="1"/>
    <col min="5332" max="5332" width="35.140625" bestFit="1" customWidth="1"/>
    <col min="5333" max="5333" width="8.85546875" bestFit="1" customWidth="1"/>
    <col min="5334" max="5334" width="11.85546875" bestFit="1" customWidth="1"/>
    <col min="5335" max="5335" width="32.7109375" bestFit="1" customWidth="1"/>
    <col min="5336" max="5336" width="35.85546875" bestFit="1" customWidth="1"/>
    <col min="5337" max="5337" width="49.28515625" bestFit="1" customWidth="1"/>
    <col min="5338" max="5338" width="52.42578125" bestFit="1" customWidth="1"/>
    <col min="5339" max="5339" width="12.42578125" bestFit="1" customWidth="1"/>
    <col min="5340" max="5340" width="15.5703125" bestFit="1" customWidth="1"/>
    <col min="5341" max="5341" width="18.28515625" bestFit="1" customWidth="1"/>
    <col min="5342" max="5342" width="21.5703125" bestFit="1" customWidth="1"/>
    <col min="5343" max="5343" width="26.28515625" bestFit="1" customWidth="1"/>
    <col min="5344" max="5344" width="29.42578125" bestFit="1" customWidth="1"/>
    <col min="5345" max="5345" width="14.5703125" bestFit="1" customWidth="1"/>
    <col min="5346" max="5346" width="17.85546875" bestFit="1" customWidth="1"/>
    <col min="5347" max="5347" width="51.5703125" bestFit="1" customWidth="1"/>
    <col min="5348" max="5348" width="54.85546875" bestFit="1" customWidth="1"/>
    <col min="5349" max="5349" width="55.7109375" bestFit="1" customWidth="1"/>
    <col min="5350" max="5350" width="59" bestFit="1" customWidth="1"/>
    <col min="5351" max="5351" width="27.140625" bestFit="1" customWidth="1"/>
    <col min="5352" max="5352" width="30.42578125" bestFit="1" customWidth="1"/>
    <col min="5353" max="5353" width="15.28515625" bestFit="1" customWidth="1"/>
    <col min="5354" max="5354" width="18.42578125" bestFit="1" customWidth="1"/>
    <col min="5355" max="5355" width="19.7109375" bestFit="1" customWidth="1"/>
    <col min="5356" max="5356" width="22.85546875" bestFit="1" customWidth="1"/>
    <col min="5357" max="5357" width="56.140625" bestFit="1" customWidth="1"/>
    <col min="5358" max="5358" width="59.42578125" bestFit="1" customWidth="1"/>
    <col min="5359" max="5359" width="38.5703125" bestFit="1" customWidth="1"/>
    <col min="5360" max="5360" width="41.7109375" bestFit="1" customWidth="1"/>
    <col min="5361" max="5361" width="12.85546875" bestFit="1" customWidth="1"/>
    <col min="5362" max="5362" width="16" bestFit="1" customWidth="1"/>
    <col min="5363" max="5363" width="60.28515625" bestFit="1" customWidth="1"/>
    <col min="5364" max="5364" width="63.5703125" bestFit="1" customWidth="1"/>
    <col min="5365" max="5365" width="28.7109375" bestFit="1" customWidth="1"/>
    <col min="5366" max="5366" width="31.85546875" bestFit="1" customWidth="1"/>
    <col min="5367" max="5367" width="57.28515625" bestFit="1" customWidth="1"/>
    <col min="5368" max="5368" width="60.42578125" bestFit="1" customWidth="1"/>
    <col min="5369" max="5369" width="22.85546875" bestFit="1" customWidth="1"/>
    <col min="5370" max="5370" width="26.140625" bestFit="1" customWidth="1"/>
    <col min="5371" max="5371" width="52.28515625" bestFit="1" customWidth="1"/>
    <col min="5372" max="5372" width="55.42578125" bestFit="1" customWidth="1"/>
    <col min="5373" max="5373" width="24.28515625" bestFit="1" customWidth="1"/>
    <col min="5374" max="5374" width="27.42578125" bestFit="1" customWidth="1"/>
    <col min="5375" max="5375" width="58.5703125" bestFit="1" customWidth="1"/>
    <col min="5376" max="5376" width="61.7109375" bestFit="1" customWidth="1"/>
    <col min="5377" max="5377" width="16.42578125" bestFit="1" customWidth="1"/>
    <col min="5378" max="5378" width="19.5703125" bestFit="1" customWidth="1"/>
    <col min="5379" max="5379" width="23.85546875" bestFit="1" customWidth="1"/>
    <col min="5380" max="5380" width="27" bestFit="1" customWidth="1"/>
    <col min="5381" max="5381" width="40.85546875" bestFit="1" customWidth="1"/>
    <col min="5382" max="5382" width="44" bestFit="1" customWidth="1"/>
    <col min="5383" max="5383" width="19.85546875" bestFit="1" customWidth="1"/>
    <col min="5384" max="5384" width="23" bestFit="1" customWidth="1"/>
    <col min="5385" max="5385" width="58.140625" bestFit="1" customWidth="1"/>
    <col min="5386" max="5386" width="61.28515625" bestFit="1" customWidth="1"/>
    <col min="5387" max="5387" width="41.140625" bestFit="1" customWidth="1"/>
    <col min="5388" max="5388" width="44.28515625" bestFit="1" customWidth="1"/>
    <col min="5389" max="5389" width="28.28515625" bestFit="1" customWidth="1"/>
    <col min="5390" max="5390" width="31.42578125" bestFit="1" customWidth="1"/>
    <col min="5391" max="5391" width="23.85546875" bestFit="1" customWidth="1"/>
    <col min="5392" max="5392" width="27" bestFit="1" customWidth="1"/>
    <col min="5393" max="5393" width="25.5703125" bestFit="1" customWidth="1"/>
    <col min="5394" max="5394" width="28.7109375" bestFit="1" customWidth="1"/>
    <col min="5395" max="5395" width="38.7109375" bestFit="1" customWidth="1"/>
    <col min="5396" max="5396" width="41.85546875" bestFit="1" customWidth="1"/>
    <col min="5397" max="5397" width="29.85546875" bestFit="1" customWidth="1"/>
    <col min="5398" max="5398" width="33" bestFit="1" customWidth="1"/>
    <col min="5399" max="5399" width="16" bestFit="1" customWidth="1"/>
    <col min="5400" max="5400" width="19.140625" bestFit="1" customWidth="1"/>
    <col min="5401" max="5401" width="51.42578125" bestFit="1" customWidth="1"/>
    <col min="5402" max="5402" width="54.7109375" bestFit="1" customWidth="1"/>
    <col min="5403" max="5403" width="63.140625" bestFit="1" customWidth="1"/>
    <col min="5404" max="5404" width="66.28515625" bestFit="1" customWidth="1"/>
    <col min="5405" max="5405" width="49.7109375" bestFit="1" customWidth="1"/>
    <col min="5406" max="5406" width="52.85546875" bestFit="1" customWidth="1"/>
    <col min="5407" max="5407" width="17.7109375" bestFit="1" customWidth="1"/>
    <col min="5408" max="5408" width="20.85546875" bestFit="1" customWidth="1"/>
    <col min="5409" max="5409" width="23" bestFit="1" customWidth="1"/>
    <col min="5410" max="5410" width="26.28515625" bestFit="1" customWidth="1"/>
    <col min="5411" max="5411" width="47.85546875" bestFit="1" customWidth="1"/>
    <col min="5412" max="5412" width="51.140625" bestFit="1" customWidth="1"/>
    <col min="5413" max="5413" width="48.5703125" bestFit="1" customWidth="1"/>
    <col min="5414" max="5414" width="51.7109375" bestFit="1" customWidth="1"/>
    <col min="5415" max="5415" width="13" bestFit="1" customWidth="1"/>
    <col min="5416" max="5416" width="16.140625" bestFit="1" customWidth="1"/>
    <col min="5417" max="5417" width="45.5703125" bestFit="1" customWidth="1"/>
    <col min="5418" max="5418" width="48.7109375" bestFit="1" customWidth="1"/>
    <col min="5419" max="5419" width="41.140625" bestFit="1" customWidth="1"/>
    <col min="5420" max="5420" width="44.28515625" bestFit="1" customWidth="1"/>
    <col min="5421" max="5421" width="49.140625" bestFit="1" customWidth="1"/>
    <col min="5422" max="5422" width="52.28515625" bestFit="1" customWidth="1"/>
    <col min="5423" max="5423" width="24.85546875" bestFit="1" customWidth="1"/>
    <col min="5424" max="5424" width="28" bestFit="1" customWidth="1"/>
    <col min="5425" max="5425" width="25.28515625" bestFit="1" customWidth="1"/>
    <col min="5426" max="5426" width="28.42578125" bestFit="1" customWidth="1"/>
    <col min="5427" max="5427" width="29.85546875" bestFit="1" customWidth="1"/>
    <col min="5428" max="5428" width="33" bestFit="1" customWidth="1"/>
    <col min="5429" max="5429" width="22.5703125" bestFit="1" customWidth="1"/>
    <col min="5430" max="5430" width="25.85546875" bestFit="1" customWidth="1"/>
    <col min="5431" max="5431" width="23.28515625" bestFit="1" customWidth="1"/>
    <col min="5432" max="5432" width="26.42578125" bestFit="1" customWidth="1"/>
    <col min="5433" max="5433" width="23.7109375" bestFit="1" customWidth="1"/>
    <col min="5434" max="5434" width="26.85546875" bestFit="1" customWidth="1"/>
    <col min="5435" max="5435" width="25.140625" bestFit="1" customWidth="1"/>
    <col min="5436" max="5436" width="28.28515625" bestFit="1" customWidth="1"/>
    <col min="5437" max="5437" width="20.42578125" bestFit="1" customWidth="1"/>
    <col min="5438" max="5438" width="23.5703125" bestFit="1" customWidth="1"/>
    <col min="5439" max="5439" width="34.7109375" bestFit="1" customWidth="1"/>
    <col min="5440" max="5440" width="38" bestFit="1" customWidth="1"/>
    <col min="5441" max="5441" width="26.85546875" bestFit="1" customWidth="1"/>
    <col min="5442" max="5442" width="30.140625" bestFit="1" customWidth="1"/>
    <col min="5443" max="5443" width="32.28515625" bestFit="1" customWidth="1"/>
    <col min="5444" max="5444" width="35.42578125" bestFit="1" customWidth="1"/>
    <col min="5445" max="5445" width="44.85546875" bestFit="1" customWidth="1"/>
    <col min="5446" max="5446" width="48" bestFit="1" customWidth="1"/>
    <col min="5447" max="5447" width="57" bestFit="1" customWidth="1"/>
    <col min="5448" max="5448" width="60.140625" bestFit="1" customWidth="1"/>
    <col min="5449" max="5449" width="45" bestFit="1" customWidth="1"/>
    <col min="5450" max="5450" width="48.140625" bestFit="1" customWidth="1"/>
    <col min="5451" max="5451" width="49.7109375" bestFit="1" customWidth="1"/>
    <col min="5452" max="5452" width="52.85546875" bestFit="1" customWidth="1"/>
    <col min="5453" max="5453" width="45.28515625" bestFit="1" customWidth="1"/>
    <col min="5454" max="5454" width="48.42578125" bestFit="1" customWidth="1"/>
    <col min="5455" max="5455" width="54.42578125" bestFit="1" customWidth="1"/>
    <col min="5456" max="5456" width="57.5703125" bestFit="1" customWidth="1"/>
    <col min="5457" max="5457" width="23.42578125" bestFit="1" customWidth="1"/>
    <col min="5458" max="5458" width="26.5703125" bestFit="1" customWidth="1"/>
    <col min="5459" max="5459" width="43.7109375" bestFit="1" customWidth="1"/>
    <col min="5460" max="5460" width="47" bestFit="1" customWidth="1"/>
    <col min="5461" max="5461" width="59.42578125" bestFit="1" customWidth="1"/>
    <col min="5462" max="5462" width="62.5703125" bestFit="1" customWidth="1"/>
    <col min="5463" max="5463" width="60.5703125" bestFit="1" customWidth="1"/>
    <col min="5464" max="5464" width="63.7109375" bestFit="1" customWidth="1"/>
    <col min="5465" max="5465" width="37.5703125" bestFit="1" customWidth="1"/>
    <col min="5466" max="5466" width="40.7109375" bestFit="1" customWidth="1"/>
    <col min="5467" max="5467" width="32.140625" bestFit="1" customWidth="1"/>
    <col min="5468" max="5468" width="35.28515625" bestFit="1" customWidth="1"/>
    <col min="5469" max="5469" width="16.85546875" bestFit="1" customWidth="1"/>
    <col min="5470" max="5470" width="20" bestFit="1" customWidth="1"/>
    <col min="5471" max="5471" width="43" bestFit="1" customWidth="1"/>
    <col min="5472" max="5472" width="46.28515625" bestFit="1" customWidth="1"/>
    <col min="5473" max="5473" width="29.140625" bestFit="1" customWidth="1"/>
    <col min="5474" max="5474" width="32.28515625" bestFit="1" customWidth="1"/>
    <col min="5475" max="5475" width="18" bestFit="1" customWidth="1"/>
    <col min="5476" max="5476" width="21.140625" bestFit="1" customWidth="1"/>
    <col min="5477" max="5477" width="53.7109375" bestFit="1" customWidth="1"/>
    <col min="5478" max="5478" width="56.85546875" bestFit="1" customWidth="1"/>
    <col min="5479" max="5479" width="32.5703125" bestFit="1" customWidth="1"/>
    <col min="5480" max="5480" width="35.7109375" bestFit="1" customWidth="1"/>
    <col min="5481" max="5481" width="31.5703125" bestFit="1" customWidth="1"/>
    <col min="5482" max="5482" width="34.7109375" bestFit="1" customWidth="1"/>
    <col min="5483" max="5483" width="11.85546875" bestFit="1" customWidth="1"/>
    <col min="5484" max="5484" width="15" bestFit="1" customWidth="1"/>
    <col min="5485" max="5485" width="52.42578125" bestFit="1" customWidth="1"/>
    <col min="5486" max="5486" width="55.5703125" bestFit="1" customWidth="1"/>
    <col min="5487" max="5487" width="11.5703125" bestFit="1" customWidth="1"/>
    <col min="5488" max="5488" width="14.7109375" bestFit="1" customWidth="1"/>
    <col min="5489" max="5489" width="59.28515625" bestFit="1" customWidth="1"/>
    <col min="5490" max="5490" width="62.42578125" bestFit="1" customWidth="1"/>
    <col min="5491" max="5491" width="38.28515625" bestFit="1" customWidth="1"/>
    <col min="5492" max="5492" width="41.42578125" bestFit="1" customWidth="1"/>
    <col min="5493" max="5493" width="36.5703125" bestFit="1" customWidth="1"/>
    <col min="5494" max="5494" width="39.7109375" bestFit="1" customWidth="1"/>
    <col min="5495" max="5495" width="57.5703125" bestFit="1" customWidth="1"/>
    <col min="5496" max="5496" width="60.7109375" bestFit="1" customWidth="1"/>
    <col min="5497" max="5497" width="41.28515625" bestFit="1" customWidth="1"/>
    <col min="5498" max="5498" width="44.42578125" bestFit="1" customWidth="1"/>
    <col min="5499" max="5499" width="46.28515625" bestFit="1" customWidth="1"/>
    <col min="5500" max="5500" width="49.42578125" bestFit="1" customWidth="1"/>
    <col min="5501" max="5501" width="44.140625" bestFit="1" customWidth="1"/>
    <col min="5502" max="5502" width="47.28515625" bestFit="1" customWidth="1"/>
    <col min="5503" max="5503" width="14.28515625" bestFit="1" customWidth="1"/>
    <col min="5504" max="5504" width="17.5703125" bestFit="1" customWidth="1"/>
    <col min="5505" max="5505" width="56.42578125" bestFit="1" customWidth="1"/>
    <col min="5506" max="5506" width="59.5703125" bestFit="1" customWidth="1"/>
    <col min="5507" max="5507" width="56.85546875" bestFit="1" customWidth="1"/>
    <col min="5508" max="5508" width="60" bestFit="1" customWidth="1"/>
    <col min="5509" max="5509" width="23.7109375" bestFit="1" customWidth="1"/>
    <col min="5510" max="5510" width="26.85546875" bestFit="1" customWidth="1"/>
    <col min="5511" max="5511" width="28.5703125" bestFit="1" customWidth="1"/>
    <col min="5512" max="5512" width="31.7109375" bestFit="1" customWidth="1"/>
    <col min="5513" max="5513" width="61.7109375" bestFit="1" customWidth="1"/>
    <col min="5514" max="5514" width="64.85546875" bestFit="1" customWidth="1"/>
    <col min="5515" max="5515" width="56.85546875" bestFit="1" customWidth="1"/>
    <col min="5516" max="5516" width="60" bestFit="1" customWidth="1"/>
    <col min="5517" max="5517" width="27.5703125" bestFit="1" customWidth="1"/>
    <col min="5518" max="5518" width="30.7109375" bestFit="1" customWidth="1"/>
    <col min="5519" max="5519" width="32.85546875" bestFit="1" customWidth="1"/>
    <col min="5520" max="5520" width="36" bestFit="1" customWidth="1"/>
    <col min="5521" max="5521" width="16.140625" bestFit="1" customWidth="1"/>
    <col min="5522" max="5522" width="19.28515625" bestFit="1" customWidth="1"/>
    <col min="5523" max="5523" width="24.5703125" bestFit="1" customWidth="1"/>
    <col min="5524" max="5524" width="27.7109375" bestFit="1" customWidth="1"/>
    <col min="5525" max="5525" width="36.5703125" bestFit="1" customWidth="1"/>
    <col min="5526" max="5526" width="39.7109375" bestFit="1" customWidth="1"/>
    <col min="5527" max="5527" width="49" bestFit="1" customWidth="1"/>
    <col min="5528" max="5528" width="52.140625" bestFit="1" customWidth="1"/>
    <col min="5529" max="5529" width="47.5703125" bestFit="1" customWidth="1"/>
    <col min="5530" max="5530" width="50.85546875" bestFit="1" customWidth="1"/>
    <col min="5531" max="5531" width="56.7109375" bestFit="1" customWidth="1"/>
    <col min="5532" max="5533" width="59.85546875" bestFit="1" customWidth="1"/>
    <col min="5534" max="5534" width="63.140625" bestFit="1" customWidth="1"/>
    <col min="5535" max="5535" width="46.7109375" bestFit="1" customWidth="1"/>
    <col min="5536" max="5536" width="49.85546875" bestFit="1" customWidth="1"/>
    <col min="5537" max="5537" width="24.28515625" bestFit="1" customWidth="1"/>
    <col min="5538" max="5538" width="27.42578125" bestFit="1" customWidth="1"/>
    <col min="5539" max="5539" width="30.85546875" bestFit="1" customWidth="1"/>
    <col min="5540" max="5540" width="34.140625" bestFit="1" customWidth="1"/>
    <col min="5541" max="5541" width="36.42578125" bestFit="1" customWidth="1"/>
    <col min="5542" max="5542" width="39.5703125" bestFit="1" customWidth="1"/>
    <col min="5543" max="5543" width="41.42578125" bestFit="1" customWidth="1"/>
    <col min="5544" max="5544" width="44.5703125" bestFit="1" customWidth="1"/>
    <col min="5545" max="5545" width="24.42578125" bestFit="1" customWidth="1"/>
    <col min="5546" max="5546" width="27.5703125" bestFit="1" customWidth="1"/>
    <col min="5547" max="5547" width="29.28515625" bestFit="1" customWidth="1"/>
    <col min="5548" max="5548" width="32.42578125" bestFit="1" customWidth="1"/>
    <col min="5549" max="5549" width="16.5703125" bestFit="1" customWidth="1"/>
    <col min="5550" max="5550" width="19.7109375" bestFit="1" customWidth="1"/>
    <col min="5551" max="5551" width="33" bestFit="1" customWidth="1"/>
    <col min="5552" max="5552" width="36.140625" bestFit="1" customWidth="1"/>
    <col min="5553" max="5553" width="31.140625" bestFit="1" customWidth="1"/>
    <col min="5554" max="5554" width="34.42578125" bestFit="1" customWidth="1"/>
    <col min="5555" max="5555" width="43" bestFit="1" customWidth="1"/>
    <col min="5556" max="5557" width="46.28515625" bestFit="1" customWidth="1"/>
    <col min="5558" max="5558" width="49.42578125" bestFit="1" customWidth="1"/>
    <col min="5559" max="5559" width="39" bestFit="1" customWidth="1"/>
    <col min="5560" max="5560" width="42.28515625" bestFit="1" customWidth="1"/>
    <col min="5561" max="5561" width="17" bestFit="1" customWidth="1"/>
    <col min="5562" max="5562" width="20.140625" bestFit="1" customWidth="1"/>
    <col min="5563" max="5563" width="22.5703125" bestFit="1" customWidth="1"/>
    <col min="5564" max="5564" width="25.85546875" bestFit="1" customWidth="1"/>
    <col min="5565" max="5565" width="14" bestFit="1" customWidth="1"/>
    <col min="5566" max="5566" width="17.28515625" bestFit="1" customWidth="1"/>
    <col min="5567" max="5567" width="57.5703125" bestFit="1" customWidth="1"/>
    <col min="5568" max="5568" width="60.7109375" bestFit="1" customWidth="1"/>
    <col min="5569" max="5569" width="46.85546875" bestFit="1" customWidth="1"/>
    <col min="5570" max="5570" width="50" bestFit="1" customWidth="1"/>
    <col min="5571" max="5571" width="29.5703125" bestFit="1" customWidth="1"/>
    <col min="5572" max="5572" width="32.7109375" bestFit="1" customWidth="1"/>
    <col min="5573" max="5573" width="50.7109375" bestFit="1" customWidth="1"/>
    <col min="5574" max="5574" width="53.85546875" bestFit="1" customWidth="1"/>
    <col min="5575" max="5575" width="46" bestFit="1" customWidth="1"/>
    <col min="5576" max="5576" width="49.140625" bestFit="1" customWidth="1"/>
    <col min="5577" max="5577" width="41" bestFit="1" customWidth="1"/>
    <col min="5578" max="5578" width="44.140625" bestFit="1" customWidth="1"/>
    <col min="5579" max="5579" width="33.85546875" bestFit="1" customWidth="1"/>
    <col min="5580" max="5580" width="37" bestFit="1" customWidth="1"/>
    <col min="5581" max="5581" width="60.140625" bestFit="1" customWidth="1"/>
    <col min="5582" max="5582" width="63.42578125" bestFit="1" customWidth="1"/>
    <col min="5583" max="5583" width="22.5703125" bestFit="1" customWidth="1"/>
    <col min="5584" max="5584" width="25.85546875" bestFit="1" customWidth="1"/>
    <col min="5585" max="5585" width="36.140625" bestFit="1" customWidth="1"/>
    <col min="5586" max="5586" width="39.28515625" bestFit="1" customWidth="1"/>
    <col min="5587" max="5587" width="50.85546875" bestFit="1" customWidth="1"/>
    <col min="5588" max="5588" width="54" bestFit="1" customWidth="1"/>
    <col min="5589" max="5589" width="47.7109375" bestFit="1" customWidth="1"/>
    <col min="5590" max="5590" width="51" bestFit="1" customWidth="1"/>
    <col min="5591" max="5591" width="11.5703125" bestFit="1" customWidth="1"/>
    <col min="5592" max="5592" width="14.7109375" bestFit="1" customWidth="1"/>
    <col min="5593" max="5593" width="43.42578125" bestFit="1" customWidth="1"/>
    <col min="5594" max="5594" width="46.7109375" bestFit="1" customWidth="1"/>
    <col min="5595" max="5595" width="13.140625" bestFit="1" customWidth="1"/>
    <col min="5596" max="5596" width="16.28515625" bestFit="1" customWidth="1"/>
    <col min="5597" max="5597" width="59" bestFit="1" customWidth="1"/>
    <col min="5598" max="5598" width="62.140625" bestFit="1" customWidth="1"/>
    <col min="5599" max="5599" width="9" bestFit="1" customWidth="1"/>
    <col min="5600" max="5600" width="12" bestFit="1" customWidth="1"/>
    <col min="5601" max="5601" width="60.85546875" bestFit="1" customWidth="1"/>
    <col min="5602" max="5602" width="64" bestFit="1" customWidth="1"/>
    <col min="5603" max="5603" width="24.28515625" bestFit="1" customWidth="1"/>
    <col min="5604" max="5604" width="27.42578125" bestFit="1" customWidth="1"/>
    <col min="5605" max="5605" width="17.7109375" bestFit="1" customWidth="1"/>
    <col min="5606" max="5606" width="20.85546875" bestFit="1" customWidth="1"/>
    <col min="5607" max="5607" width="35.140625" bestFit="1" customWidth="1"/>
    <col min="5608" max="5608" width="38.42578125" bestFit="1" customWidth="1"/>
    <col min="5609" max="5609" width="47.7109375" bestFit="1" customWidth="1"/>
    <col min="5610" max="5610" width="51" bestFit="1" customWidth="1"/>
    <col min="5611" max="5611" width="49.42578125" bestFit="1" customWidth="1"/>
    <col min="5612" max="5612" width="52.5703125" bestFit="1" customWidth="1"/>
    <col min="5613" max="5613" width="40.5703125" bestFit="1" customWidth="1"/>
    <col min="5614" max="5614" width="43.7109375" bestFit="1" customWidth="1"/>
    <col min="5615" max="5615" width="54.7109375" bestFit="1" customWidth="1"/>
    <col min="5616" max="5616" width="57.85546875" bestFit="1" customWidth="1"/>
    <col min="5617" max="5617" width="12.28515625" bestFit="1" customWidth="1"/>
    <col min="5618" max="5618" width="14.85546875" bestFit="1" customWidth="1"/>
    <col min="5619" max="5619" width="61.140625" bestFit="1" customWidth="1"/>
    <col min="5620" max="5620" width="64.28515625" bestFit="1" customWidth="1"/>
    <col min="5621" max="5621" width="57.7109375" bestFit="1" customWidth="1"/>
    <col min="5622" max="5622" width="60.85546875" bestFit="1" customWidth="1"/>
    <col min="5623" max="5623" width="20.42578125" bestFit="1" customWidth="1"/>
    <col min="5624" max="5624" width="23.5703125" bestFit="1" customWidth="1"/>
    <col min="5625" max="5625" width="10.28515625" bestFit="1" customWidth="1"/>
    <col min="5626" max="5626" width="13.42578125" bestFit="1" customWidth="1"/>
    <col min="5627" max="5627" width="43" bestFit="1" customWidth="1"/>
    <col min="5628" max="5628" width="46.28515625" bestFit="1" customWidth="1"/>
    <col min="5629" max="5629" width="25.28515625" bestFit="1" customWidth="1"/>
    <col min="5630" max="5630" width="28.42578125" bestFit="1" customWidth="1"/>
    <col min="5631" max="5631" width="42.28515625" bestFit="1" customWidth="1"/>
    <col min="5632" max="5632" width="45.42578125" bestFit="1" customWidth="1"/>
    <col min="5633" max="5633" width="32.85546875" bestFit="1" customWidth="1"/>
    <col min="5634" max="5634" width="36" bestFit="1" customWidth="1"/>
    <col min="5635" max="5635" width="29" bestFit="1" customWidth="1"/>
    <col min="5636" max="5636" width="32.140625" bestFit="1" customWidth="1"/>
    <col min="5637" max="5637" width="33.140625" bestFit="1" customWidth="1"/>
    <col min="5638" max="5638" width="36.28515625" bestFit="1" customWidth="1"/>
    <col min="5639" max="5639" width="33.85546875" bestFit="1" customWidth="1"/>
    <col min="5640" max="5640" width="37" bestFit="1" customWidth="1"/>
    <col min="5641" max="5641" width="53.7109375" bestFit="1" customWidth="1"/>
    <col min="5642" max="5642" width="56.85546875" bestFit="1" customWidth="1"/>
    <col min="5643" max="5643" width="30.85546875" bestFit="1" customWidth="1"/>
    <col min="5644" max="5644" width="34.140625" bestFit="1" customWidth="1"/>
    <col min="5645" max="5645" width="58.85546875" bestFit="1" customWidth="1"/>
    <col min="5646" max="5646" width="62" bestFit="1" customWidth="1"/>
    <col min="5647" max="5647" width="11.42578125" bestFit="1" customWidth="1"/>
    <col min="5648" max="5648" width="14.5703125" bestFit="1" customWidth="1"/>
    <col min="5649" max="5649" width="32.5703125" bestFit="1" customWidth="1"/>
    <col min="5650" max="5650" width="35.7109375" bestFit="1" customWidth="1"/>
    <col min="5651" max="5651" width="36.140625" bestFit="1" customWidth="1"/>
    <col min="5652" max="5652" width="39.28515625" bestFit="1" customWidth="1"/>
    <col min="5653" max="5653" width="29.42578125" bestFit="1" customWidth="1"/>
    <col min="5654" max="5654" width="32.5703125" bestFit="1" customWidth="1"/>
    <col min="5655" max="5655" width="23" bestFit="1" customWidth="1"/>
    <col min="5656" max="5656" width="26.28515625" bestFit="1" customWidth="1"/>
    <col min="5657" max="5657" width="29" bestFit="1" customWidth="1"/>
    <col min="5658" max="5658" width="32.140625" bestFit="1" customWidth="1"/>
    <col min="5659" max="5659" width="26.85546875" bestFit="1" customWidth="1"/>
    <col min="5660" max="5660" width="30.140625" bestFit="1" customWidth="1"/>
    <col min="5661" max="5661" width="24.85546875" bestFit="1" customWidth="1"/>
    <col min="5662" max="5662" width="28" bestFit="1" customWidth="1"/>
    <col min="5663" max="5663" width="41.42578125" bestFit="1" customWidth="1"/>
    <col min="5664" max="5664" width="44.5703125" bestFit="1" customWidth="1"/>
    <col min="5665" max="5665" width="39.140625" bestFit="1" customWidth="1"/>
    <col min="5666" max="5666" width="42.42578125" bestFit="1" customWidth="1"/>
    <col min="5667" max="5667" width="15.85546875" bestFit="1" customWidth="1"/>
    <col min="5668" max="5668" width="19" bestFit="1" customWidth="1"/>
    <col min="5669" max="5669" width="22.7109375" bestFit="1" customWidth="1"/>
    <col min="5670" max="5670" width="26" bestFit="1" customWidth="1"/>
    <col min="5671" max="5671" width="17.42578125" bestFit="1" customWidth="1"/>
    <col min="5672" max="5672" width="20.5703125" bestFit="1" customWidth="1"/>
    <col min="5673" max="5673" width="58.85546875" bestFit="1" customWidth="1"/>
    <col min="5674" max="5674" width="62" bestFit="1" customWidth="1"/>
    <col min="5675" max="5675" width="35.85546875" bestFit="1" customWidth="1"/>
    <col min="5676" max="5676" width="39" bestFit="1" customWidth="1"/>
    <col min="5677" max="5677" width="42.42578125" bestFit="1" customWidth="1"/>
    <col min="5678" max="5678" width="45.5703125" bestFit="1" customWidth="1"/>
    <col min="5679" max="5679" width="41" bestFit="1" customWidth="1"/>
    <col min="5680" max="5680" width="44.140625" bestFit="1" customWidth="1"/>
    <col min="5681" max="5681" width="49.42578125" bestFit="1" customWidth="1"/>
    <col min="5682" max="5682" width="52.5703125" bestFit="1" customWidth="1"/>
    <col min="5683" max="5683" width="33" bestFit="1" customWidth="1"/>
    <col min="5684" max="5684" width="36.140625" bestFit="1" customWidth="1"/>
    <col min="5685" max="5685" width="36.28515625" bestFit="1" customWidth="1"/>
    <col min="5686" max="5686" width="39.42578125" bestFit="1" customWidth="1"/>
    <col min="5687" max="5687" width="26" bestFit="1" customWidth="1"/>
    <col min="5688" max="5688" width="29.140625" bestFit="1" customWidth="1"/>
    <col min="5689" max="5689" width="15.85546875" bestFit="1" customWidth="1"/>
    <col min="5690" max="5690" width="19" bestFit="1" customWidth="1"/>
    <col min="5691" max="5691" width="27.42578125" bestFit="1" customWidth="1"/>
    <col min="5692" max="5692" width="30.5703125" bestFit="1" customWidth="1"/>
    <col min="5693" max="5693" width="50" bestFit="1" customWidth="1"/>
    <col min="5694" max="5694" width="53.140625" bestFit="1" customWidth="1"/>
    <col min="5695" max="5695" width="7.7109375" bestFit="1" customWidth="1"/>
    <col min="5696" max="5696" width="10.7109375" bestFit="1" customWidth="1"/>
    <col min="5697" max="5697" width="47" bestFit="1" customWidth="1"/>
    <col min="5698" max="5698" width="50.140625" bestFit="1" customWidth="1"/>
    <col min="5699" max="5699" width="15.140625" bestFit="1" customWidth="1"/>
    <col min="5700" max="5700" width="18.28515625" bestFit="1" customWidth="1"/>
    <col min="5701" max="5701" width="49.28515625" bestFit="1" customWidth="1"/>
    <col min="5702" max="5702" width="52.42578125" bestFit="1" customWidth="1"/>
    <col min="5703" max="5703" width="12" bestFit="1" customWidth="1"/>
    <col min="5704" max="5704" width="11.42578125" bestFit="1" customWidth="1"/>
    <col min="5705" max="5705" width="45.7109375" bestFit="1" customWidth="1"/>
    <col min="5706" max="5706" width="48.85546875" bestFit="1" customWidth="1"/>
    <col min="5707" max="5707" width="29.140625" bestFit="1" customWidth="1"/>
    <col min="5708" max="5708" width="32.28515625" bestFit="1" customWidth="1"/>
    <col min="5709" max="5709" width="45.140625" bestFit="1" customWidth="1"/>
    <col min="5710" max="5710" width="48.28515625" bestFit="1" customWidth="1"/>
    <col min="5711" max="5711" width="45.140625" bestFit="1" customWidth="1"/>
    <col min="5712" max="5712" width="48.28515625" bestFit="1" customWidth="1"/>
    <col min="5713" max="5713" width="47" bestFit="1" customWidth="1"/>
    <col min="5714" max="5714" width="50.140625" bestFit="1" customWidth="1"/>
    <col min="5715" max="5715" width="50.42578125" bestFit="1" customWidth="1"/>
    <col min="5716" max="5716" width="53.5703125" bestFit="1" customWidth="1"/>
    <col min="5717" max="5717" width="57" bestFit="1" customWidth="1"/>
    <col min="5718" max="5718" width="60.140625" bestFit="1" customWidth="1"/>
    <col min="5719" max="5719" width="58.5703125" bestFit="1" customWidth="1"/>
    <col min="5720" max="5720" width="61.7109375" bestFit="1" customWidth="1"/>
    <col min="5721" max="5721" width="47.42578125" bestFit="1" customWidth="1"/>
    <col min="5722" max="5722" width="50.7109375" bestFit="1" customWidth="1"/>
    <col min="5723" max="5723" width="49.5703125" bestFit="1" customWidth="1"/>
    <col min="5724" max="5724" width="52.7109375" bestFit="1" customWidth="1"/>
    <col min="5725" max="5725" width="20.28515625" bestFit="1" customWidth="1"/>
    <col min="5726" max="5726" width="23.42578125" bestFit="1" customWidth="1"/>
    <col min="5727" max="5727" width="31.28515625" bestFit="1" customWidth="1"/>
    <col min="5728" max="5728" width="34.5703125" bestFit="1" customWidth="1"/>
    <col min="5729" max="5729" width="38.42578125" bestFit="1" customWidth="1"/>
    <col min="5730" max="5730" width="41.42578125" bestFit="1" customWidth="1"/>
    <col min="5731" max="5731" width="15.140625" bestFit="1" customWidth="1"/>
    <col min="5732" max="5732" width="18.28515625" bestFit="1" customWidth="1"/>
    <col min="5733" max="5733" width="36" bestFit="1" customWidth="1"/>
    <col min="5734" max="5734" width="39.140625" bestFit="1" customWidth="1"/>
    <col min="5735" max="5735" width="35" bestFit="1" customWidth="1"/>
    <col min="5736" max="5736" width="38.28515625" bestFit="1" customWidth="1"/>
    <col min="5737" max="5737" width="46.28515625" bestFit="1" customWidth="1"/>
    <col min="5738" max="5738" width="49.42578125" bestFit="1" customWidth="1"/>
    <col min="5739" max="5739" width="23.85546875" bestFit="1" customWidth="1"/>
    <col min="5740" max="5740" width="27" bestFit="1" customWidth="1"/>
    <col min="5741" max="5741" width="30.7109375" bestFit="1" customWidth="1"/>
    <col min="5742" max="5742" width="34" bestFit="1" customWidth="1"/>
    <col min="5743" max="5743" width="15.7109375" bestFit="1" customWidth="1"/>
    <col min="5744" max="5744" width="18.85546875" bestFit="1" customWidth="1"/>
    <col min="5745" max="5745" width="28.42578125" bestFit="1" customWidth="1"/>
    <col min="5746" max="5746" width="31.5703125" bestFit="1" customWidth="1"/>
    <col min="5747" max="5747" width="45.42578125" bestFit="1" customWidth="1"/>
    <col min="5748" max="5748" width="48.5703125" bestFit="1" customWidth="1"/>
    <col min="5749" max="5749" width="19.7109375" bestFit="1" customWidth="1"/>
    <col min="5750" max="5750" width="22.85546875" bestFit="1" customWidth="1"/>
    <col min="5751" max="5751" width="12.28515625" bestFit="1" customWidth="1"/>
    <col min="5752" max="5752" width="15.42578125" bestFit="1" customWidth="1"/>
    <col min="5753" max="5753" width="27.5703125" bestFit="1" customWidth="1"/>
    <col min="5754" max="5754" width="30.7109375" bestFit="1" customWidth="1"/>
    <col min="5755" max="5755" width="49.85546875" bestFit="1" customWidth="1"/>
    <col min="5756" max="5756" width="53" bestFit="1" customWidth="1"/>
    <col min="5757" max="5757" width="45.42578125" bestFit="1" customWidth="1"/>
    <col min="5758" max="5758" width="48.5703125" bestFit="1" customWidth="1"/>
    <col min="5759" max="5759" width="29.85546875" bestFit="1" customWidth="1"/>
    <col min="5760" max="5760" width="33" bestFit="1" customWidth="1"/>
    <col min="5761" max="5761" width="59" bestFit="1" customWidth="1"/>
    <col min="5762" max="5762" width="62.140625" bestFit="1" customWidth="1"/>
    <col min="5763" max="5763" width="60.5703125" bestFit="1" customWidth="1"/>
    <col min="5764" max="5764" width="63.7109375" bestFit="1" customWidth="1"/>
    <col min="5765" max="5765" width="25.28515625" bestFit="1" customWidth="1"/>
    <col min="5766" max="5766" width="28.42578125" bestFit="1" customWidth="1"/>
    <col min="5767" max="5767" width="36.7109375" bestFit="1" customWidth="1"/>
    <col min="5768" max="5768" width="39.85546875" bestFit="1" customWidth="1"/>
    <col min="5769" max="5769" width="35.85546875" bestFit="1" customWidth="1"/>
    <col min="5770" max="5770" width="39" bestFit="1" customWidth="1"/>
    <col min="5771" max="5771" width="50" bestFit="1" customWidth="1"/>
    <col min="5772" max="5772" width="53.140625" bestFit="1" customWidth="1"/>
    <col min="5773" max="5773" width="26.140625" bestFit="1" customWidth="1"/>
    <col min="5774" max="5774" width="29.28515625" bestFit="1" customWidth="1"/>
    <col min="5775" max="5775" width="51.5703125" bestFit="1" customWidth="1"/>
    <col min="5776" max="5776" width="54.85546875" bestFit="1" customWidth="1"/>
    <col min="5777" max="5777" width="41.85546875" bestFit="1" customWidth="1"/>
    <col min="5778" max="5778" width="45" bestFit="1" customWidth="1"/>
    <col min="5779" max="5779" width="51.85546875" bestFit="1" customWidth="1"/>
    <col min="5780" max="5780" width="55.140625" bestFit="1" customWidth="1"/>
    <col min="5781" max="5781" width="51.5703125" bestFit="1" customWidth="1"/>
    <col min="5782" max="5782" width="54.85546875" bestFit="1" customWidth="1"/>
    <col min="5783" max="5783" width="64.140625" bestFit="1" customWidth="1"/>
    <col min="5784" max="5784" width="67.42578125" bestFit="1" customWidth="1"/>
    <col min="5785" max="5785" width="47" bestFit="1" customWidth="1"/>
    <col min="5786" max="5786" width="50.140625" bestFit="1" customWidth="1"/>
    <col min="5787" max="5787" width="19.140625" bestFit="1" customWidth="1"/>
    <col min="5788" max="5788" width="22.28515625" bestFit="1" customWidth="1"/>
    <col min="5789" max="5789" width="42.140625" bestFit="1" customWidth="1"/>
    <col min="5790" max="5790" width="45.28515625" bestFit="1" customWidth="1"/>
    <col min="5791" max="5791" width="24.7109375" bestFit="1" customWidth="1"/>
    <col min="5792" max="5792" width="27.85546875" bestFit="1" customWidth="1"/>
    <col min="5793" max="5793" width="42.7109375" bestFit="1" customWidth="1"/>
    <col min="5794" max="5794" width="45.85546875" bestFit="1" customWidth="1"/>
    <col min="5795" max="5795" width="24.7109375" bestFit="1" customWidth="1"/>
    <col min="5796" max="5796" width="27.85546875" bestFit="1" customWidth="1"/>
    <col min="5797" max="5797" width="43" bestFit="1" customWidth="1"/>
    <col min="5798" max="5798" width="46.28515625" bestFit="1" customWidth="1"/>
    <col min="5799" max="5799" width="48.7109375" bestFit="1" customWidth="1"/>
    <col min="5800" max="5800" width="51.85546875" bestFit="1" customWidth="1"/>
    <col min="5801" max="5801" width="38.42578125" bestFit="1" customWidth="1"/>
    <col min="5802" max="5802" width="41.5703125" bestFit="1" customWidth="1"/>
    <col min="5803" max="5803" width="49.42578125" bestFit="1" customWidth="1"/>
    <col min="5804" max="5804" width="52.5703125" bestFit="1" customWidth="1"/>
    <col min="5805" max="5805" width="36" bestFit="1" customWidth="1"/>
    <col min="5806" max="5806" width="39.140625" bestFit="1" customWidth="1"/>
    <col min="5807" max="5807" width="36.28515625" bestFit="1" customWidth="1"/>
    <col min="5808" max="5808" width="39.42578125" bestFit="1" customWidth="1"/>
    <col min="5809" max="5809" width="56.140625" bestFit="1" customWidth="1"/>
    <col min="5810" max="5810" width="59.42578125" bestFit="1" customWidth="1"/>
    <col min="5811" max="5811" width="48.5703125" bestFit="1" customWidth="1"/>
    <col min="5812" max="5812" width="51.7109375" bestFit="1" customWidth="1"/>
    <col min="5813" max="5813" width="37" bestFit="1" customWidth="1"/>
    <col min="5814" max="5814" width="40.140625" bestFit="1" customWidth="1"/>
    <col min="5815" max="5815" width="49" bestFit="1" customWidth="1"/>
    <col min="5816" max="5816" width="52.140625" bestFit="1" customWidth="1"/>
    <col min="5817" max="5817" width="41.5703125" bestFit="1" customWidth="1"/>
    <col min="5818" max="5818" width="44.7109375" bestFit="1" customWidth="1"/>
    <col min="5819" max="5819" width="58.42578125" bestFit="1" customWidth="1"/>
    <col min="5820" max="5820" width="61.5703125" bestFit="1" customWidth="1"/>
    <col min="5821" max="5821" width="42.28515625" bestFit="1" customWidth="1"/>
    <col min="5822" max="5822" width="45.42578125" bestFit="1" customWidth="1"/>
    <col min="5823" max="5823" width="53.140625" bestFit="1" customWidth="1"/>
    <col min="5824" max="5824" width="56.28515625" bestFit="1" customWidth="1"/>
    <col min="5825" max="5825" width="55.5703125" bestFit="1" customWidth="1"/>
    <col min="5826" max="5826" width="58.85546875" bestFit="1" customWidth="1"/>
    <col min="5827" max="5827" width="19.42578125" bestFit="1" customWidth="1"/>
    <col min="5828" max="5828" width="22.5703125" bestFit="1" customWidth="1"/>
    <col min="5829" max="5829" width="16.28515625" bestFit="1" customWidth="1"/>
    <col min="5830" max="5830" width="19.42578125" bestFit="1" customWidth="1"/>
    <col min="5831" max="5831" width="51.5703125" bestFit="1" customWidth="1"/>
    <col min="5832" max="5832" width="54.85546875" bestFit="1" customWidth="1"/>
    <col min="5833" max="5833" width="15.28515625" bestFit="1" customWidth="1"/>
    <col min="5834" max="5834" width="18.42578125" bestFit="1" customWidth="1"/>
    <col min="5835" max="5835" width="20.42578125" bestFit="1" customWidth="1"/>
    <col min="5836" max="5836" width="23.5703125" bestFit="1" customWidth="1"/>
    <col min="5837" max="5837" width="60.140625" bestFit="1" customWidth="1"/>
    <col min="5838" max="5838" width="63.42578125" bestFit="1" customWidth="1"/>
    <col min="5839" max="5839" width="45.140625" bestFit="1" customWidth="1"/>
    <col min="5840" max="5840" width="48.28515625" bestFit="1" customWidth="1"/>
    <col min="5841" max="5841" width="24.42578125" bestFit="1" customWidth="1"/>
    <col min="5842" max="5842" width="27.5703125" bestFit="1" customWidth="1"/>
    <col min="5843" max="5843" width="55.140625" bestFit="1" customWidth="1"/>
    <col min="5844" max="5844" width="58.28515625" bestFit="1" customWidth="1"/>
    <col min="5845" max="5845" width="30.7109375" bestFit="1" customWidth="1"/>
    <col min="5846" max="5846" width="34" bestFit="1" customWidth="1"/>
    <col min="5847" max="5847" width="12.140625" bestFit="1" customWidth="1"/>
    <col min="5848" max="5848" width="15.28515625" bestFit="1" customWidth="1"/>
    <col min="5849" max="5849" width="45" bestFit="1" customWidth="1"/>
    <col min="5850" max="5850" width="48.140625" bestFit="1" customWidth="1"/>
    <col min="5851" max="5851" width="22.7109375" bestFit="1" customWidth="1"/>
    <col min="5852" max="5852" width="26" bestFit="1" customWidth="1"/>
    <col min="5853" max="5853" width="12.42578125" bestFit="1" customWidth="1"/>
    <col min="5854" max="5854" width="15.5703125" bestFit="1" customWidth="1"/>
    <col min="5855" max="5855" width="50.28515625" bestFit="1" customWidth="1"/>
    <col min="5856" max="5856" width="53.42578125" bestFit="1" customWidth="1"/>
    <col min="5857" max="5857" width="43.7109375" bestFit="1" customWidth="1"/>
    <col min="5858" max="5858" width="47" bestFit="1" customWidth="1"/>
    <col min="5859" max="5859" width="59.5703125" bestFit="1" customWidth="1"/>
    <col min="5860" max="5860" width="62.85546875" bestFit="1" customWidth="1"/>
    <col min="5861" max="5861" width="31.140625" bestFit="1" customWidth="1"/>
    <col min="5862" max="5862" width="34.42578125" bestFit="1" customWidth="1"/>
    <col min="5863" max="5863" width="33" bestFit="1" customWidth="1"/>
    <col min="5864" max="5864" width="36.140625" bestFit="1" customWidth="1"/>
    <col min="5865" max="5865" width="17.7109375" bestFit="1" customWidth="1"/>
    <col min="5866" max="5866" width="20.85546875" bestFit="1" customWidth="1"/>
    <col min="5867" max="5867" width="13.140625" bestFit="1" customWidth="1"/>
    <col min="5868" max="5868" width="16.28515625" bestFit="1" customWidth="1"/>
    <col min="5869" max="5869" width="61" bestFit="1" customWidth="1"/>
    <col min="5870" max="5870" width="64.140625" bestFit="1" customWidth="1"/>
    <col min="5871" max="5871" width="25.42578125" bestFit="1" customWidth="1"/>
    <col min="5872" max="5872" width="28.5703125" bestFit="1" customWidth="1"/>
    <col min="5873" max="5873" width="38.85546875" bestFit="1" customWidth="1"/>
    <col min="5874" max="5874" width="42.140625" bestFit="1" customWidth="1"/>
    <col min="5875" max="5875" width="37.28515625" bestFit="1" customWidth="1"/>
    <col min="5876" max="5876" width="40.42578125" bestFit="1" customWidth="1"/>
    <col min="5877" max="5877" width="16.140625" bestFit="1" customWidth="1"/>
    <col min="5878" max="5878" width="19.28515625" bestFit="1" customWidth="1"/>
    <col min="5879" max="5879" width="14.140625" bestFit="1" customWidth="1"/>
    <col min="5880" max="5880" width="17.42578125" bestFit="1" customWidth="1"/>
    <col min="5881" max="5881" width="25.5703125" bestFit="1" customWidth="1"/>
    <col min="5882" max="5882" width="28.7109375" bestFit="1" customWidth="1"/>
    <col min="5883" max="5883" width="23.7109375" bestFit="1" customWidth="1"/>
    <col min="5884" max="5884" width="26.85546875" bestFit="1" customWidth="1"/>
    <col min="5885" max="5885" width="56.5703125" bestFit="1" customWidth="1"/>
    <col min="5886" max="5886" width="59.7109375" bestFit="1" customWidth="1"/>
    <col min="5887" max="5887" width="41.140625" bestFit="1" customWidth="1"/>
    <col min="5888" max="5888" width="44.28515625" bestFit="1" customWidth="1"/>
    <col min="5889" max="5889" width="29.5703125" bestFit="1" customWidth="1"/>
    <col min="5890" max="5890" width="32.7109375" bestFit="1" customWidth="1"/>
    <col min="5891" max="5891" width="21" bestFit="1" customWidth="1"/>
    <col min="5892" max="5892" width="24.140625" bestFit="1" customWidth="1"/>
    <col min="5893" max="5893" width="25.7109375" bestFit="1" customWidth="1"/>
    <col min="5894" max="5894" width="28.85546875" bestFit="1" customWidth="1"/>
    <col min="5895" max="5895" width="33" bestFit="1" customWidth="1"/>
    <col min="5896" max="5896" width="36.140625" bestFit="1" customWidth="1"/>
    <col min="5897" max="5897" width="57.85546875" bestFit="1" customWidth="1"/>
    <col min="5898" max="5898" width="61" bestFit="1" customWidth="1"/>
    <col min="5899" max="5899" width="49.42578125" bestFit="1" customWidth="1"/>
    <col min="5900" max="5900" width="52.5703125" bestFit="1" customWidth="1"/>
    <col min="5901" max="5901" width="21.28515625" bestFit="1" customWidth="1"/>
    <col min="5902" max="5902" width="24.42578125" bestFit="1" customWidth="1"/>
    <col min="5903" max="5903" width="30" bestFit="1" customWidth="1"/>
    <col min="5904" max="5904" width="33.140625" bestFit="1" customWidth="1"/>
    <col min="5905" max="5905" width="28.28515625" bestFit="1" customWidth="1"/>
    <col min="5906" max="5906" width="31.42578125" bestFit="1" customWidth="1"/>
    <col min="5907" max="5907" width="45.140625" bestFit="1" customWidth="1"/>
    <col min="5908" max="5908" width="48.28515625" bestFit="1" customWidth="1"/>
    <col min="5909" max="5909" width="34.140625" bestFit="1" customWidth="1"/>
    <col min="5910" max="5910" width="37.28515625" bestFit="1" customWidth="1"/>
    <col min="5911" max="5911" width="39.5703125" bestFit="1" customWidth="1"/>
    <col min="5912" max="5912" width="42.85546875" bestFit="1" customWidth="1"/>
    <col min="5913" max="5913" width="55.85546875" bestFit="1" customWidth="1"/>
    <col min="5914" max="5914" width="59.140625" bestFit="1" customWidth="1"/>
    <col min="5915" max="5915" width="57.5703125" bestFit="1" customWidth="1"/>
    <col min="5916" max="5916" width="60.7109375" bestFit="1" customWidth="1"/>
    <col min="5917" max="5917" width="14.42578125" bestFit="1" customWidth="1"/>
    <col min="5918" max="5918" width="17.7109375" bestFit="1" customWidth="1"/>
    <col min="5919" max="5919" width="39.85546875" bestFit="1" customWidth="1"/>
    <col min="5920" max="5920" width="43" bestFit="1" customWidth="1"/>
    <col min="5921" max="5921" width="33" bestFit="1" customWidth="1"/>
    <col min="5922" max="5922" width="36.140625" bestFit="1" customWidth="1"/>
    <col min="5923" max="5923" width="37.140625" bestFit="1" customWidth="1"/>
    <col min="5924" max="5924" width="40.28515625" bestFit="1" customWidth="1"/>
    <col min="5925" max="5925" width="30.7109375" bestFit="1" customWidth="1"/>
    <col min="5926" max="5926" width="34" bestFit="1" customWidth="1"/>
    <col min="5927" max="5927" width="23.28515625" bestFit="1" customWidth="1"/>
    <col min="5928" max="5928" width="26.42578125" bestFit="1" customWidth="1"/>
    <col min="5929" max="5929" width="58.42578125" bestFit="1" customWidth="1"/>
    <col min="5930" max="5930" width="61.5703125" bestFit="1" customWidth="1"/>
    <col min="5931" max="5931" width="47.140625" bestFit="1" customWidth="1"/>
    <col min="5932" max="5932" width="50.42578125" bestFit="1" customWidth="1"/>
    <col min="5933" max="5933" width="21.140625" bestFit="1" customWidth="1"/>
    <col min="5934" max="5934" width="24.28515625" bestFit="1" customWidth="1"/>
    <col min="5935" max="5935" width="16" bestFit="1" customWidth="1"/>
    <col min="5936" max="5936" width="19.140625" bestFit="1" customWidth="1"/>
    <col min="5937" max="5937" width="51.7109375" bestFit="1" customWidth="1"/>
    <col min="5938" max="5938" width="55" bestFit="1" customWidth="1"/>
    <col min="5939" max="5939" width="47.140625" bestFit="1" customWidth="1"/>
    <col min="5940" max="5940" width="50.42578125" bestFit="1" customWidth="1"/>
    <col min="5941" max="5941" width="38.140625" bestFit="1" customWidth="1"/>
    <col min="5942" max="5942" width="41.28515625" bestFit="1" customWidth="1"/>
    <col min="5943" max="5943" width="53.7109375" bestFit="1" customWidth="1"/>
    <col min="5944" max="5944" width="56.85546875" bestFit="1" customWidth="1"/>
    <col min="5945" max="5945" width="33" bestFit="1" customWidth="1"/>
    <col min="5946" max="5946" width="36.140625" bestFit="1" customWidth="1"/>
    <col min="5947" max="5947" width="60.140625" bestFit="1" customWidth="1"/>
    <col min="5948" max="5948" width="63.42578125" bestFit="1" customWidth="1"/>
    <col min="5949" max="5949" width="13.140625" bestFit="1" customWidth="1"/>
    <col min="5950" max="5950" width="16.28515625" bestFit="1" customWidth="1"/>
    <col min="5951" max="5951" width="43.5703125" bestFit="1" customWidth="1"/>
    <col min="5952" max="5952" width="46.85546875" bestFit="1" customWidth="1"/>
    <col min="5953" max="5953" width="49.42578125" bestFit="1" customWidth="1"/>
    <col min="5954" max="5954" width="52.5703125" bestFit="1" customWidth="1"/>
    <col min="5955" max="5955" width="51.140625" bestFit="1" customWidth="1"/>
    <col min="5956" max="5956" width="54.28515625" bestFit="1" customWidth="1"/>
    <col min="5957" max="5957" width="54.140625" bestFit="1" customWidth="1"/>
    <col min="5958" max="5958" width="57.28515625" bestFit="1" customWidth="1"/>
    <col min="5959" max="5959" width="10.42578125" bestFit="1" customWidth="1"/>
    <col min="5960" max="5960" width="13.5703125" bestFit="1" customWidth="1"/>
    <col min="5961" max="5961" width="41.7109375" bestFit="1" customWidth="1"/>
    <col min="5962" max="5962" width="44.85546875" bestFit="1" customWidth="1"/>
    <col min="5963" max="5963" width="29.42578125" bestFit="1" customWidth="1"/>
    <col min="5964" max="5964" width="32.5703125" bestFit="1" customWidth="1"/>
    <col min="5965" max="5965" width="38" bestFit="1" customWidth="1"/>
    <col min="5966" max="5966" width="41.140625" bestFit="1" customWidth="1"/>
    <col min="5967" max="5967" width="27.85546875" bestFit="1" customWidth="1"/>
    <col min="5968" max="5968" width="31" bestFit="1" customWidth="1"/>
    <col min="5969" max="5969" width="49.7109375" bestFit="1" customWidth="1"/>
    <col min="5970" max="5970" width="52.85546875" bestFit="1" customWidth="1"/>
    <col min="5971" max="5971" width="40.42578125" bestFit="1" customWidth="1"/>
    <col min="5972" max="5972" width="43.5703125" bestFit="1" customWidth="1"/>
    <col min="5973" max="5973" width="15.5703125" bestFit="1" customWidth="1"/>
    <col min="5974" max="5974" width="18.7109375" bestFit="1" customWidth="1"/>
    <col min="5975" max="5975" width="52.7109375" bestFit="1" customWidth="1"/>
    <col min="5976" max="5976" width="55.85546875" bestFit="1" customWidth="1"/>
    <col min="5977" max="5977" width="55.28515625" bestFit="1" customWidth="1"/>
    <col min="5978" max="5978" width="58.42578125" bestFit="1" customWidth="1"/>
    <col min="5979" max="5979" width="52.7109375" bestFit="1" customWidth="1"/>
    <col min="5980" max="5980" width="55.85546875" bestFit="1" customWidth="1"/>
    <col min="5981" max="5981" width="24.85546875" bestFit="1" customWidth="1"/>
    <col min="5982" max="5982" width="28" bestFit="1" customWidth="1"/>
    <col min="5983" max="5983" width="53.140625" bestFit="1" customWidth="1"/>
    <col min="5984" max="5984" width="56.28515625" bestFit="1" customWidth="1"/>
    <col min="5985" max="5985" width="22.140625" bestFit="1" customWidth="1"/>
    <col min="5986" max="5986" width="25.28515625" bestFit="1" customWidth="1"/>
    <col min="5987" max="5987" width="39.42578125" bestFit="1" customWidth="1"/>
    <col min="5988" max="5988" width="42.7109375" bestFit="1" customWidth="1"/>
    <col min="5989" max="5989" width="27.140625" bestFit="1" customWidth="1"/>
    <col min="5990" max="5990" width="30.42578125" bestFit="1" customWidth="1"/>
    <col min="5991" max="5991" width="57.140625" bestFit="1" customWidth="1"/>
    <col min="5992" max="5992" width="60.28515625" bestFit="1" customWidth="1"/>
    <col min="5993" max="5993" width="13" bestFit="1" customWidth="1"/>
    <col min="5994" max="5994" width="16.140625" bestFit="1" customWidth="1"/>
    <col min="5995" max="5995" width="13.28515625" bestFit="1" customWidth="1"/>
    <col min="5996" max="5996" width="16.42578125" bestFit="1" customWidth="1"/>
    <col min="5997" max="5997" width="61.85546875" bestFit="1" customWidth="1"/>
    <col min="5998" max="5998" width="65" bestFit="1" customWidth="1"/>
    <col min="5999" max="5999" width="53" bestFit="1" customWidth="1"/>
    <col min="6000" max="6000" width="56.140625" bestFit="1" customWidth="1"/>
    <col min="6001" max="6001" width="54.7109375" bestFit="1" customWidth="1"/>
    <col min="6002" max="6002" width="57.85546875" bestFit="1" customWidth="1"/>
    <col min="6003" max="6003" width="52.42578125" bestFit="1" customWidth="1"/>
    <col min="6004" max="6004" width="55.5703125" bestFit="1" customWidth="1"/>
    <col min="6005" max="6005" width="40.140625" bestFit="1" customWidth="1"/>
    <col min="6006" max="6006" width="43.28515625" bestFit="1" customWidth="1"/>
    <col min="6007" max="6007" width="18.85546875" bestFit="1" customWidth="1"/>
    <col min="6008" max="6008" width="22.140625" bestFit="1" customWidth="1"/>
    <col min="6009" max="6009" width="19.28515625" bestFit="1" customWidth="1"/>
    <col min="6010" max="6010" width="22.42578125" bestFit="1" customWidth="1"/>
    <col min="6011" max="6011" width="52.5703125" bestFit="1" customWidth="1"/>
    <col min="6012" max="6012" width="55.7109375" bestFit="1" customWidth="1"/>
    <col min="6013" max="6013" width="31.28515625" bestFit="1" customWidth="1"/>
    <col min="6014" max="6014" width="34.5703125" bestFit="1" customWidth="1"/>
    <col min="6015" max="6015" width="39.85546875" bestFit="1" customWidth="1"/>
    <col min="6016" max="6016" width="43" bestFit="1" customWidth="1"/>
    <col min="6017" max="6017" width="32.85546875" bestFit="1" customWidth="1"/>
    <col min="6018" max="6018" width="36" bestFit="1" customWidth="1"/>
    <col min="6019" max="6019" width="53.5703125" bestFit="1" customWidth="1"/>
    <col min="6020" max="6020" width="56.7109375" bestFit="1" customWidth="1"/>
    <col min="6021" max="6021" width="37.28515625" bestFit="1" customWidth="1"/>
    <col min="6022" max="6022" width="40.42578125" bestFit="1" customWidth="1"/>
    <col min="6023" max="6023" width="54.5703125" bestFit="1" customWidth="1"/>
    <col min="6024" max="6024" width="57.7109375" bestFit="1" customWidth="1"/>
    <col min="6025" max="6025" width="17" bestFit="1" customWidth="1"/>
    <col min="6026" max="6026" width="20.140625" bestFit="1" customWidth="1"/>
    <col min="6027" max="6027" width="37.7109375" bestFit="1" customWidth="1"/>
    <col min="6028" max="6028" width="40.85546875" bestFit="1" customWidth="1"/>
    <col min="6029" max="6029" width="54" bestFit="1" customWidth="1"/>
    <col min="6030" max="6030" width="57.140625" bestFit="1" customWidth="1"/>
    <col min="6031" max="6031" width="30.140625" bestFit="1" customWidth="1"/>
    <col min="6032" max="6032" width="33.28515625" bestFit="1" customWidth="1"/>
    <col min="6033" max="6033" width="21.42578125" bestFit="1" customWidth="1"/>
    <col min="6034" max="6034" width="24.5703125" bestFit="1" customWidth="1"/>
    <col min="6035" max="6035" width="44.85546875" bestFit="1" customWidth="1"/>
    <col min="6036" max="6036" width="48" bestFit="1" customWidth="1"/>
    <col min="6037" max="6037" width="34.140625" bestFit="1" customWidth="1"/>
    <col min="6038" max="6038" width="37.28515625" bestFit="1" customWidth="1"/>
    <col min="6039" max="6039" width="34.140625" bestFit="1" customWidth="1"/>
    <col min="6040" max="6040" width="37.28515625" bestFit="1" customWidth="1"/>
    <col min="6041" max="6041" width="17.140625" bestFit="1" customWidth="1"/>
    <col min="6042" max="6042" width="20.28515625" bestFit="1" customWidth="1"/>
    <col min="6043" max="6043" width="20.7109375" bestFit="1" customWidth="1"/>
    <col min="6044" max="6044" width="23.85546875" bestFit="1" customWidth="1"/>
    <col min="6045" max="6045" width="58.42578125" bestFit="1" customWidth="1"/>
    <col min="6046" max="6046" width="61.5703125" bestFit="1" customWidth="1"/>
    <col min="6047" max="6047" width="35.140625" bestFit="1" customWidth="1"/>
    <col min="6048" max="6048" width="38.42578125" bestFit="1" customWidth="1"/>
    <col min="6049" max="6049" width="42" bestFit="1" customWidth="1"/>
    <col min="6050" max="6050" width="45.140625" bestFit="1" customWidth="1"/>
    <col min="6051" max="6051" width="14.28515625" bestFit="1" customWidth="1"/>
    <col min="6052" max="6052" width="17.5703125" bestFit="1" customWidth="1"/>
    <col min="6053" max="6053" width="12" bestFit="1" customWidth="1"/>
    <col min="6054" max="6054" width="14.5703125" bestFit="1" customWidth="1"/>
    <col min="6055" max="6055" width="34.140625" bestFit="1" customWidth="1"/>
    <col min="6056" max="6056" width="37.28515625" bestFit="1" customWidth="1"/>
    <col min="6057" max="6057" width="16.5703125" bestFit="1" customWidth="1"/>
    <col min="6058" max="6058" width="19.7109375" bestFit="1" customWidth="1"/>
    <col min="6059" max="6059" width="23.42578125" bestFit="1" customWidth="1"/>
    <col min="6060" max="6060" width="26.5703125" bestFit="1" customWidth="1"/>
    <col min="6061" max="6061" width="28.5703125" bestFit="1" customWidth="1"/>
    <col min="6062" max="6062" width="31.7109375" bestFit="1" customWidth="1"/>
    <col min="6063" max="6063" width="44.7109375" bestFit="1" customWidth="1"/>
    <col min="6064" max="6064" width="47.85546875" bestFit="1" customWidth="1"/>
    <col min="6065" max="6065" width="36.42578125" bestFit="1" customWidth="1"/>
    <col min="6066" max="6066" width="39.5703125" bestFit="1" customWidth="1"/>
    <col min="6067" max="6067" width="27.42578125" bestFit="1" customWidth="1"/>
    <col min="6068" max="6068" width="30.5703125" bestFit="1" customWidth="1"/>
    <col min="6069" max="6069" width="26.5703125" bestFit="1" customWidth="1"/>
    <col min="6070" max="6070" width="29.85546875" bestFit="1" customWidth="1"/>
    <col min="6071" max="6071" width="39.28515625" bestFit="1" customWidth="1"/>
    <col min="6072" max="6072" width="42.5703125" bestFit="1" customWidth="1"/>
    <col min="6073" max="6073" width="26.5703125" bestFit="1" customWidth="1"/>
    <col min="6074" max="6074" width="29.85546875" bestFit="1" customWidth="1"/>
    <col min="6075" max="6075" width="12.7109375" bestFit="1" customWidth="1"/>
    <col min="6076" max="6076" width="15.85546875" bestFit="1" customWidth="1"/>
    <col min="6077" max="6077" width="18.28515625" bestFit="1" customWidth="1"/>
    <col min="6078" max="6078" width="21.5703125" bestFit="1" customWidth="1"/>
    <col min="6079" max="6079" width="20.42578125" bestFit="1" customWidth="1"/>
    <col min="6080" max="6080" width="23.5703125" bestFit="1" customWidth="1"/>
    <col min="6081" max="6081" width="58.140625" bestFit="1" customWidth="1"/>
    <col min="6082" max="6082" width="61.28515625" bestFit="1" customWidth="1"/>
    <col min="6083" max="6083" width="20.140625" bestFit="1" customWidth="1"/>
    <col min="6084" max="6084" width="23.28515625" bestFit="1" customWidth="1"/>
    <col min="6085" max="6085" width="38.28515625" bestFit="1" customWidth="1"/>
    <col min="6086" max="6086" width="41.42578125" bestFit="1" customWidth="1"/>
    <col min="6087" max="6087" width="38.42578125" bestFit="1" customWidth="1"/>
    <col min="6088" max="6088" width="41.5703125" bestFit="1" customWidth="1"/>
    <col min="6089" max="6089" width="25.85546875" bestFit="1" customWidth="1"/>
    <col min="6090" max="6090" width="29" bestFit="1" customWidth="1"/>
    <col min="6091" max="6091" width="36.85546875" bestFit="1" customWidth="1"/>
    <col min="6092" max="6092" width="40" bestFit="1" customWidth="1"/>
    <col min="6093" max="6093" width="49.140625" bestFit="1" customWidth="1"/>
    <col min="6094" max="6094" width="52.28515625" bestFit="1" customWidth="1"/>
    <col min="6095" max="6095" width="59.5703125" bestFit="1" customWidth="1"/>
    <col min="6096" max="6096" width="62.85546875" bestFit="1" customWidth="1"/>
    <col min="6097" max="6097" width="57.7109375" bestFit="1" customWidth="1"/>
    <col min="6098" max="6098" width="60.85546875" bestFit="1" customWidth="1"/>
    <col min="6099" max="6099" width="27.7109375" bestFit="1" customWidth="1"/>
    <col min="6100" max="6100" width="30.85546875" bestFit="1" customWidth="1"/>
    <col min="6101" max="6101" width="20.85546875" bestFit="1" customWidth="1"/>
    <col min="6102" max="6102" width="24" bestFit="1" customWidth="1"/>
    <col min="6103" max="6103" width="40.140625" bestFit="1" customWidth="1"/>
    <col min="6104" max="6104" width="43.28515625" bestFit="1" customWidth="1"/>
    <col min="6105" max="6105" width="39.42578125" bestFit="1" customWidth="1"/>
    <col min="6106" max="6106" width="42.7109375" bestFit="1" customWidth="1"/>
    <col min="6107" max="6107" width="39.140625" bestFit="1" customWidth="1"/>
    <col min="6108" max="6108" width="42.42578125" bestFit="1" customWidth="1"/>
    <col min="6109" max="6109" width="52.5703125" bestFit="1" customWidth="1"/>
    <col min="6110" max="6110" width="55.7109375" bestFit="1" customWidth="1"/>
    <col min="6111" max="6111" width="53.5703125" bestFit="1" customWidth="1"/>
    <col min="6112" max="6112" width="56.7109375" bestFit="1" customWidth="1"/>
    <col min="6113" max="6113" width="38" bestFit="1" customWidth="1"/>
    <col min="6114" max="6114" width="41.140625" bestFit="1" customWidth="1"/>
    <col min="6115" max="6115" width="11.7109375" bestFit="1" customWidth="1"/>
    <col min="6116" max="6116" width="14.85546875" bestFit="1" customWidth="1"/>
    <col min="6117" max="6117" width="38.140625" bestFit="1" customWidth="1"/>
    <col min="6118" max="6118" width="41.28515625" bestFit="1" customWidth="1"/>
    <col min="6119" max="6119" width="21.140625" bestFit="1" customWidth="1"/>
    <col min="6120" max="6120" width="24.28515625" bestFit="1" customWidth="1"/>
    <col min="6121" max="6121" width="31" bestFit="1" customWidth="1"/>
    <col min="6122" max="6122" width="34.28515625" bestFit="1" customWidth="1"/>
    <col min="6123" max="6123" width="41.28515625" bestFit="1" customWidth="1"/>
    <col min="6124" max="6124" width="44.42578125" bestFit="1" customWidth="1"/>
    <col min="6125" max="6125" width="43.140625" bestFit="1" customWidth="1"/>
    <col min="6126" max="6126" width="46.42578125" bestFit="1" customWidth="1"/>
    <col min="6127" max="6127" width="12.7109375" bestFit="1" customWidth="1"/>
    <col min="6128" max="6128" width="15.85546875" bestFit="1" customWidth="1"/>
    <col min="6129" max="6129" width="47.140625" bestFit="1" customWidth="1"/>
    <col min="6130" max="6130" width="50.42578125" bestFit="1" customWidth="1"/>
    <col min="6131" max="6131" width="61" bestFit="1" customWidth="1"/>
    <col min="6132" max="6132" width="64.140625" bestFit="1" customWidth="1"/>
    <col min="6133" max="6133" width="34.85546875" bestFit="1" customWidth="1"/>
    <col min="6134" max="6134" width="38.140625" bestFit="1" customWidth="1"/>
    <col min="6135" max="6135" width="33.42578125" bestFit="1" customWidth="1"/>
    <col min="6136" max="6136" width="36.5703125" bestFit="1" customWidth="1"/>
    <col min="6137" max="6137" width="32.42578125" bestFit="1" customWidth="1"/>
    <col min="6138" max="6138" width="35.5703125" bestFit="1" customWidth="1"/>
    <col min="6139" max="6139" width="23.85546875" bestFit="1" customWidth="1"/>
    <col min="6140" max="6140" width="27" bestFit="1" customWidth="1"/>
    <col min="6141" max="6141" width="32" bestFit="1" customWidth="1"/>
    <col min="6142" max="6142" width="35.140625" bestFit="1" customWidth="1"/>
    <col min="6143" max="6143" width="29.85546875" bestFit="1" customWidth="1"/>
    <col min="6144" max="6144" width="33" bestFit="1" customWidth="1"/>
    <col min="6145" max="6145" width="55.5703125" bestFit="1" customWidth="1"/>
    <col min="6146" max="6146" width="58.85546875" bestFit="1" customWidth="1"/>
    <col min="6147" max="6147" width="24.42578125" bestFit="1" customWidth="1"/>
    <col min="6148" max="6148" width="27.5703125" bestFit="1" customWidth="1"/>
    <col min="6149" max="6149" width="22" bestFit="1" customWidth="1"/>
    <col min="6150" max="6150" width="25.140625" bestFit="1" customWidth="1"/>
    <col min="6151" max="6151" width="44.140625" bestFit="1" customWidth="1"/>
    <col min="6152" max="6152" width="47.28515625" bestFit="1" customWidth="1"/>
    <col min="6153" max="6153" width="56" bestFit="1" customWidth="1"/>
    <col min="6154" max="6154" width="59.28515625" bestFit="1" customWidth="1"/>
    <col min="6155" max="6155" width="53.140625" bestFit="1" customWidth="1"/>
    <col min="6156" max="6156" width="56.28515625" bestFit="1" customWidth="1"/>
    <col min="6157" max="6157" width="16.85546875" bestFit="1" customWidth="1"/>
    <col min="6158" max="6158" width="20" bestFit="1" customWidth="1"/>
    <col min="6159" max="6159" width="21.140625" bestFit="1" customWidth="1"/>
    <col min="6160" max="6160" width="24.28515625" bestFit="1" customWidth="1"/>
    <col min="6161" max="6161" width="47.5703125" bestFit="1" customWidth="1"/>
    <col min="6162" max="6162" width="50.85546875" bestFit="1" customWidth="1"/>
    <col min="6163" max="6163" width="11.28515625" bestFit="1" customWidth="1"/>
    <col min="6164" max="6164" width="14.42578125" bestFit="1" customWidth="1"/>
    <col min="6165" max="6165" width="51.85546875" bestFit="1" customWidth="1"/>
    <col min="6166" max="6166" width="55.140625" bestFit="1" customWidth="1"/>
    <col min="6167" max="6167" width="87.42578125" bestFit="1" customWidth="1"/>
    <col min="6168" max="6168" width="90.5703125" bestFit="1" customWidth="1"/>
    <col min="6169" max="6169" width="53" bestFit="1" customWidth="1"/>
    <col min="6170" max="6170" width="56.140625" bestFit="1" customWidth="1"/>
    <col min="6171" max="6171" width="43.5703125" bestFit="1" customWidth="1"/>
    <col min="6172" max="6172" width="46.85546875" bestFit="1" customWidth="1"/>
    <col min="6173" max="6173" width="33.140625" bestFit="1" customWidth="1"/>
    <col min="6174" max="6174" width="36.28515625" bestFit="1" customWidth="1"/>
    <col min="6175" max="6175" width="27.85546875" bestFit="1" customWidth="1"/>
    <col min="6176" max="6176" width="31" bestFit="1" customWidth="1"/>
    <col min="6177" max="6177" width="49.85546875" bestFit="1" customWidth="1"/>
    <col min="6178" max="6178" width="53" bestFit="1" customWidth="1"/>
    <col min="6179" max="6179" width="42.28515625" bestFit="1" customWidth="1"/>
    <col min="6180" max="6180" width="45.42578125" bestFit="1" customWidth="1"/>
    <col min="6181" max="6181" width="44.140625" bestFit="1" customWidth="1"/>
    <col min="6182" max="6182" width="47.28515625" bestFit="1" customWidth="1"/>
    <col min="6183" max="6183" width="21.85546875" bestFit="1" customWidth="1"/>
    <col min="6184" max="6184" width="25" bestFit="1" customWidth="1"/>
    <col min="6185" max="6185" width="33.140625" bestFit="1" customWidth="1"/>
    <col min="6186" max="6186" width="36.28515625" bestFit="1" customWidth="1"/>
    <col min="6187" max="6187" width="29.7109375" bestFit="1" customWidth="1"/>
    <col min="6188" max="6188" width="32.85546875" bestFit="1" customWidth="1"/>
    <col min="6189" max="6189" width="20.5703125" bestFit="1" customWidth="1"/>
    <col min="6190" max="6190" width="23.7109375" bestFit="1" customWidth="1"/>
    <col min="6191" max="6191" width="49.7109375" bestFit="1" customWidth="1"/>
    <col min="6192" max="6192" width="52.85546875" bestFit="1" customWidth="1"/>
    <col min="6193" max="6193" width="29.5703125" bestFit="1" customWidth="1"/>
    <col min="6194" max="6194" width="32.7109375" bestFit="1" customWidth="1"/>
    <col min="6195" max="6195" width="52.85546875" bestFit="1" customWidth="1"/>
    <col min="6196" max="6196" width="56" bestFit="1" customWidth="1"/>
    <col min="6197" max="6197" width="44.5703125" bestFit="1" customWidth="1"/>
    <col min="6198" max="6198" width="47.7109375" bestFit="1" customWidth="1"/>
    <col min="6199" max="6199" width="43.7109375" bestFit="1" customWidth="1"/>
    <col min="6200" max="6200" width="47" bestFit="1" customWidth="1"/>
    <col min="6201" max="6201" width="30.85546875" bestFit="1" customWidth="1"/>
    <col min="6202" max="6202" width="34.140625" bestFit="1" customWidth="1"/>
    <col min="6203" max="6203" width="24.42578125" bestFit="1" customWidth="1"/>
    <col min="6204" max="6204" width="27.5703125" bestFit="1" customWidth="1"/>
    <col min="6205" max="6205" width="57.85546875" bestFit="1" customWidth="1"/>
    <col min="6206" max="6206" width="61" bestFit="1" customWidth="1"/>
    <col min="6207" max="6207" width="28" bestFit="1" customWidth="1"/>
    <col min="6208" max="6208" width="31.140625" bestFit="1" customWidth="1"/>
    <col min="6209" max="6209" width="55.5703125" bestFit="1" customWidth="1"/>
    <col min="6210" max="6210" width="58.85546875" bestFit="1" customWidth="1"/>
    <col min="6211" max="6211" width="40.140625" bestFit="1" customWidth="1"/>
    <col min="6212" max="6212" width="43.28515625" bestFit="1" customWidth="1"/>
    <col min="6213" max="6213" width="61" bestFit="1" customWidth="1"/>
    <col min="6214" max="6214" width="64.140625" bestFit="1" customWidth="1"/>
    <col min="6215" max="6215" width="62" bestFit="1" customWidth="1"/>
    <col min="6216" max="6216" width="65.140625" bestFit="1" customWidth="1"/>
    <col min="6217" max="6217" width="32.28515625" bestFit="1" customWidth="1"/>
    <col min="6218" max="6218" width="35.42578125" bestFit="1" customWidth="1"/>
    <col min="6219" max="6219" width="55.140625" bestFit="1" customWidth="1"/>
    <col min="6220" max="6220" width="58.28515625" bestFit="1" customWidth="1"/>
    <col min="6221" max="6221" width="30.42578125" bestFit="1" customWidth="1"/>
    <col min="6222" max="6222" width="33.5703125" bestFit="1" customWidth="1"/>
    <col min="6223" max="6223" width="20" bestFit="1" customWidth="1"/>
    <col min="6224" max="6224" width="23.140625" bestFit="1" customWidth="1"/>
    <col min="6225" max="6225" width="11.28515625" bestFit="1" customWidth="1"/>
    <col min="6226" max="6226" width="14.42578125" bestFit="1" customWidth="1"/>
    <col min="6227" max="6227" width="13.140625" bestFit="1" customWidth="1"/>
    <col min="6228" max="6228" width="16.28515625" bestFit="1" customWidth="1"/>
    <col min="6229" max="6229" width="26" bestFit="1" customWidth="1"/>
    <col min="6230" max="6230" width="29.140625" bestFit="1" customWidth="1"/>
    <col min="6231" max="6231" width="29" bestFit="1" customWidth="1"/>
    <col min="6232" max="6232" width="32.140625" bestFit="1" customWidth="1"/>
    <col min="6233" max="6233" width="57.7109375" bestFit="1" customWidth="1"/>
    <col min="6234" max="6234" width="60.85546875" bestFit="1" customWidth="1"/>
    <col min="6235" max="6235" width="41.28515625" bestFit="1" customWidth="1"/>
    <col min="6236" max="6236" width="44.42578125" bestFit="1" customWidth="1"/>
    <col min="6237" max="6237" width="22.140625" bestFit="1" customWidth="1"/>
    <col min="6238" max="6238" width="25.28515625" bestFit="1" customWidth="1"/>
    <col min="6239" max="6239" width="49.5703125" bestFit="1" customWidth="1"/>
    <col min="6240" max="6240" width="52.7109375" bestFit="1" customWidth="1"/>
    <col min="6241" max="6241" width="50.28515625" bestFit="1" customWidth="1"/>
    <col min="6242" max="6242" width="53.42578125" bestFit="1" customWidth="1"/>
    <col min="6243" max="6243" width="47.140625" bestFit="1" customWidth="1"/>
    <col min="6244" max="6244" width="50.42578125" bestFit="1" customWidth="1"/>
    <col min="6245" max="6245" width="37.5703125" bestFit="1" customWidth="1"/>
    <col min="6246" max="6246" width="40.7109375" bestFit="1" customWidth="1"/>
    <col min="6247" max="6247" width="33.28515625" bestFit="1" customWidth="1"/>
    <col min="6248" max="6248" width="36.42578125" bestFit="1" customWidth="1"/>
    <col min="6249" max="6249" width="13" bestFit="1" customWidth="1"/>
    <col min="6250" max="6250" width="16.140625" bestFit="1" customWidth="1"/>
    <col min="6251" max="6251" width="43.5703125" bestFit="1" customWidth="1"/>
    <col min="6252" max="6252" width="46.85546875" bestFit="1" customWidth="1"/>
    <col min="6253" max="6253" width="34.7109375" bestFit="1" customWidth="1"/>
    <col min="6254" max="6254" width="38" bestFit="1" customWidth="1"/>
    <col min="6255" max="6255" width="17.5703125" bestFit="1" customWidth="1"/>
    <col min="6256" max="6256" width="20.7109375" bestFit="1" customWidth="1"/>
    <col min="6257" max="6257" width="38.85546875" bestFit="1" customWidth="1"/>
    <col min="6258" max="6258" width="42.140625" bestFit="1" customWidth="1"/>
    <col min="6259" max="6259" width="24.28515625" bestFit="1" customWidth="1"/>
    <col min="6260" max="6260" width="27.42578125" bestFit="1" customWidth="1"/>
    <col min="6261" max="6261" width="35.7109375" bestFit="1" customWidth="1"/>
    <col min="6262" max="6262" width="38.85546875" bestFit="1" customWidth="1"/>
    <col min="6263" max="6263" width="40.42578125" bestFit="1" customWidth="1"/>
    <col min="6264" max="6264" width="43.5703125" bestFit="1" customWidth="1"/>
    <col min="6265" max="6265" width="59.85546875" bestFit="1" customWidth="1"/>
    <col min="6266" max="6266" width="63.140625" bestFit="1" customWidth="1"/>
    <col min="6267" max="6267" width="8" bestFit="1" customWidth="1"/>
    <col min="6268" max="6268" width="11" bestFit="1" customWidth="1"/>
    <col min="6269" max="6269" width="34.85546875" bestFit="1" customWidth="1"/>
    <col min="6270" max="6270" width="38.140625" bestFit="1" customWidth="1"/>
    <col min="6271" max="6271" width="57.140625" bestFit="1" customWidth="1"/>
    <col min="6272" max="6272" width="60.28515625" bestFit="1" customWidth="1"/>
    <col min="6273" max="6273" width="52.42578125" bestFit="1" customWidth="1"/>
    <col min="6274" max="6274" width="55.5703125" bestFit="1" customWidth="1"/>
    <col min="6275" max="6275" width="21.140625" bestFit="1" customWidth="1"/>
    <col min="6276" max="6276" width="24.28515625" bestFit="1" customWidth="1"/>
    <col min="6277" max="6277" width="52" bestFit="1" customWidth="1"/>
    <col min="6278" max="6278" width="55.28515625" bestFit="1" customWidth="1"/>
    <col min="6279" max="6279" width="31" bestFit="1" customWidth="1"/>
    <col min="6280" max="6280" width="34.28515625" bestFit="1" customWidth="1"/>
    <col min="6281" max="6281" width="40.140625" bestFit="1" customWidth="1"/>
    <col min="6282" max="6282" width="43.28515625" bestFit="1" customWidth="1"/>
    <col min="6283" max="6283" width="35.85546875" bestFit="1" customWidth="1"/>
    <col min="6284" max="6284" width="39" bestFit="1" customWidth="1"/>
    <col min="6285" max="6285" width="37.42578125" bestFit="1" customWidth="1"/>
    <col min="6286" max="6286" width="40.5703125" bestFit="1" customWidth="1"/>
    <col min="6287" max="6287" width="31" bestFit="1" customWidth="1"/>
    <col min="6288" max="6288" width="34.28515625" bestFit="1" customWidth="1"/>
    <col min="6289" max="6289" width="17.5703125" bestFit="1" customWidth="1"/>
    <col min="6290" max="6290" width="20.7109375" bestFit="1" customWidth="1"/>
    <col min="6291" max="6291" width="15.7109375" bestFit="1" customWidth="1"/>
    <col min="6292" max="6292" width="18.85546875" bestFit="1" customWidth="1"/>
    <col min="6293" max="6293" width="30.28515625" bestFit="1" customWidth="1"/>
    <col min="6294" max="6294" width="33.42578125" bestFit="1" customWidth="1"/>
    <col min="6295" max="6295" width="19.5703125" bestFit="1" customWidth="1"/>
    <col min="6296" max="6296" width="22.7109375" bestFit="1" customWidth="1"/>
    <col min="6297" max="6297" width="31" bestFit="1" customWidth="1"/>
    <col min="6298" max="6298" width="34.28515625" bestFit="1" customWidth="1"/>
    <col min="6299" max="6299" width="36" bestFit="1" customWidth="1"/>
    <col min="6300" max="6300" width="39.140625" bestFit="1" customWidth="1"/>
    <col min="6301" max="6301" width="57.85546875" bestFit="1" customWidth="1"/>
    <col min="6302" max="6302" width="61" bestFit="1" customWidth="1"/>
    <col min="6303" max="6303" width="18.5703125" bestFit="1" customWidth="1"/>
    <col min="6304" max="6304" width="21.85546875" bestFit="1" customWidth="1"/>
    <col min="6305" max="6305" width="33.28515625" bestFit="1" customWidth="1"/>
    <col min="6306" max="6306" width="36.42578125" bestFit="1" customWidth="1"/>
    <col min="6307" max="6307" width="39" bestFit="1" customWidth="1"/>
    <col min="6308" max="6308" width="42.28515625" bestFit="1" customWidth="1"/>
    <col min="6309" max="6309" width="53.28515625" bestFit="1" customWidth="1"/>
    <col min="6310" max="6310" width="56.42578125" bestFit="1" customWidth="1"/>
    <col min="6311" max="6311" width="17.85546875" bestFit="1" customWidth="1"/>
    <col min="6312" max="6312" width="21" bestFit="1" customWidth="1"/>
    <col min="6313" max="6313" width="54.28515625" bestFit="1" customWidth="1"/>
    <col min="6314" max="6314" width="57.42578125" bestFit="1" customWidth="1"/>
    <col min="6315" max="6315" width="25" bestFit="1" customWidth="1"/>
    <col min="6316" max="6316" width="28.140625" bestFit="1" customWidth="1"/>
    <col min="6317" max="6317" width="50" bestFit="1" customWidth="1"/>
    <col min="6318" max="6318" width="53.140625" bestFit="1" customWidth="1"/>
    <col min="6319" max="6319" width="29.140625" bestFit="1" customWidth="1"/>
    <col min="6320" max="6320" width="32.28515625" bestFit="1" customWidth="1"/>
    <col min="6321" max="6321" width="22.85546875" bestFit="1" customWidth="1"/>
    <col min="6322" max="6322" width="26.140625" bestFit="1" customWidth="1"/>
    <col min="6323" max="6323" width="20.42578125" bestFit="1" customWidth="1"/>
    <col min="6324" max="6324" width="23.5703125" bestFit="1" customWidth="1"/>
    <col min="6325" max="6325" width="53.42578125" bestFit="1" customWidth="1"/>
    <col min="6326" max="6326" width="56.5703125" bestFit="1" customWidth="1"/>
    <col min="6327" max="6327" width="35.28515625" bestFit="1" customWidth="1"/>
    <col min="6328" max="6328" width="38.5703125" bestFit="1" customWidth="1"/>
    <col min="6329" max="6329" width="39.42578125" bestFit="1" customWidth="1"/>
    <col min="6330" max="6330" width="42.7109375" bestFit="1" customWidth="1"/>
    <col min="6331" max="6331" width="40" bestFit="1" customWidth="1"/>
    <col min="6332" max="6332" width="43.140625" bestFit="1" customWidth="1"/>
    <col min="6333" max="6333" width="53" bestFit="1" customWidth="1"/>
    <col min="6334" max="6334" width="56.140625" bestFit="1" customWidth="1"/>
    <col min="6335" max="6335" width="48.7109375" bestFit="1" customWidth="1"/>
    <col min="6336" max="6336" width="51.85546875" bestFit="1" customWidth="1"/>
    <col min="6337" max="6337" width="38.85546875" bestFit="1" customWidth="1"/>
    <col min="6338" max="6338" width="42.140625" bestFit="1" customWidth="1"/>
    <col min="6339" max="6339" width="45.42578125" bestFit="1" customWidth="1"/>
    <col min="6340" max="6340" width="48.5703125" bestFit="1" customWidth="1"/>
    <col min="6341" max="6341" width="45.42578125" bestFit="1" customWidth="1"/>
    <col min="6342" max="6342" width="48.5703125" bestFit="1" customWidth="1"/>
    <col min="6343" max="6343" width="46" bestFit="1" customWidth="1"/>
    <col min="6344" max="6344" width="49.140625" bestFit="1" customWidth="1"/>
    <col min="6345" max="6345" width="29.7109375" bestFit="1" customWidth="1"/>
    <col min="6346" max="6346" width="32.85546875" bestFit="1" customWidth="1"/>
    <col min="6347" max="6347" width="80.5703125" bestFit="1" customWidth="1"/>
    <col min="6348" max="6348" width="83.85546875" bestFit="1" customWidth="1"/>
    <col min="6349" max="6349" width="26.42578125" bestFit="1" customWidth="1"/>
    <col min="6350" max="6350" width="29.7109375" bestFit="1" customWidth="1"/>
    <col min="6351" max="6351" width="48.7109375" bestFit="1" customWidth="1"/>
    <col min="6352" max="6352" width="51.85546875" bestFit="1" customWidth="1"/>
    <col min="6353" max="6353" width="62.140625" bestFit="1" customWidth="1"/>
    <col min="6354" max="6354" width="65.28515625" bestFit="1" customWidth="1"/>
    <col min="6355" max="6355" width="20.42578125" bestFit="1" customWidth="1"/>
    <col min="6356" max="6356" width="23.5703125" bestFit="1" customWidth="1"/>
    <col min="6357" max="6357" width="41.7109375" bestFit="1" customWidth="1"/>
    <col min="6358" max="6358" width="44.85546875" bestFit="1" customWidth="1"/>
    <col min="6359" max="6359" width="18.85546875" bestFit="1" customWidth="1"/>
    <col min="6360" max="6360" width="22.140625" bestFit="1" customWidth="1"/>
    <col min="6361" max="6361" width="42" bestFit="1" customWidth="1"/>
    <col min="6362" max="6362" width="45.140625" bestFit="1" customWidth="1"/>
    <col min="6363" max="6363" width="22.140625" bestFit="1" customWidth="1"/>
    <col min="6364" max="6364" width="25.28515625" bestFit="1" customWidth="1"/>
    <col min="6365" max="6365" width="23.42578125" bestFit="1" customWidth="1"/>
    <col min="6366" max="6366" width="26.5703125" bestFit="1" customWidth="1"/>
    <col min="6367" max="6367" width="54" bestFit="1" customWidth="1"/>
    <col min="6368" max="6368" width="57.140625" bestFit="1" customWidth="1"/>
    <col min="6369" max="6369" width="62.5703125" bestFit="1" customWidth="1"/>
    <col min="6370" max="6370" width="65.7109375" bestFit="1" customWidth="1"/>
    <col min="6371" max="6371" width="53.28515625" bestFit="1" customWidth="1"/>
    <col min="6372" max="6372" width="56.42578125" bestFit="1" customWidth="1"/>
    <col min="6373" max="6373" width="28.28515625" bestFit="1" customWidth="1"/>
    <col min="6374" max="6374" width="31.42578125" bestFit="1" customWidth="1"/>
    <col min="6375" max="6375" width="50.5703125" bestFit="1" customWidth="1"/>
    <col min="6376" max="6376" width="53.7109375" bestFit="1" customWidth="1"/>
    <col min="6377" max="6377" width="26.28515625" bestFit="1" customWidth="1"/>
    <col min="6378" max="6378" width="29.42578125" bestFit="1" customWidth="1"/>
    <col min="6379" max="6379" width="35.85546875" bestFit="1" customWidth="1"/>
    <col min="6380" max="6380" width="39" bestFit="1" customWidth="1"/>
    <col min="6381" max="6381" width="41.28515625" bestFit="1" customWidth="1"/>
    <col min="6382" max="6382" width="44.42578125" bestFit="1" customWidth="1"/>
    <col min="6383" max="6383" width="58.7109375" bestFit="1" customWidth="1"/>
    <col min="6384" max="6384" width="61.85546875" bestFit="1" customWidth="1"/>
    <col min="6385" max="6385" width="54.7109375" bestFit="1" customWidth="1"/>
    <col min="6386" max="6386" width="57.85546875" bestFit="1" customWidth="1"/>
    <col min="6387" max="6387" width="20.42578125" bestFit="1" customWidth="1"/>
    <col min="6388" max="6388" width="23.42578125" bestFit="1" customWidth="1"/>
    <col min="6389" max="6389" width="25.5703125" bestFit="1" customWidth="1"/>
    <col min="6390" max="6390" width="28.7109375" bestFit="1" customWidth="1"/>
    <col min="6391" max="6391" width="46.140625" bestFit="1" customWidth="1"/>
    <col min="6392" max="6392" width="49.28515625" bestFit="1" customWidth="1"/>
    <col min="6393" max="6393" width="32.28515625" bestFit="1" customWidth="1"/>
    <col min="6394" max="6394" width="35.42578125" bestFit="1" customWidth="1"/>
    <col min="6395" max="6395" width="41.140625" bestFit="1" customWidth="1"/>
    <col min="6396" max="6396" width="44.28515625" bestFit="1" customWidth="1"/>
    <col min="6397" max="6397" width="46.140625" bestFit="1" customWidth="1"/>
    <col min="6398" max="6398" width="49.28515625" bestFit="1" customWidth="1"/>
    <col min="6399" max="6399" width="43.140625" bestFit="1" customWidth="1"/>
    <col min="6400" max="6400" width="46.42578125" bestFit="1" customWidth="1"/>
    <col min="6401" max="6401" width="20.140625" bestFit="1" customWidth="1"/>
    <col min="6402" max="6402" width="23.28515625" bestFit="1" customWidth="1"/>
    <col min="6403" max="6403" width="36.28515625" bestFit="1" customWidth="1"/>
    <col min="6404" max="6404" width="39.42578125" bestFit="1" customWidth="1"/>
    <col min="6405" max="6405" width="41" bestFit="1" customWidth="1"/>
    <col min="6406" max="6406" width="44.140625" bestFit="1" customWidth="1"/>
    <col min="6407" max="6407" width="11.7109375" bestFit="1" customWidth="1"/>
    <col min="6408" max="6408" width="14.85546875" bestFit="1" customWidth="1"/>
    <col min="6409" max="6409" width="36.85546875" bestFit="1" customWidth="1"/>
    <col min="6410" max="6410" width="40" bestFit="1" customWidth="1"/>
    <col min="6411" max="6411" width="56.7109375" bestFit="1" customWidth="1"/>
    <col min="6412" max="6412" width="59.85546875" bestFit="1" customWidth="1"/>
    <col min="6413" max="6413" width="32" bestFit="1" customWidth="1"/>
    <col min="6414" max="6414" width="35.140625" bestFit="1" customWidth="1"/>
    <col min="6415" max="6415" width="34.7109375" bestFit="1" customWidth="1"/>
    <col min="6416" max="6416" width="38" bestFit="1" customWidth="1"/>
    <col min="6417" max="6417" width="57" bestFit="1" customWidth="1"/>
    <col min="6418" max="6418" width="60.140625" bestFit="1" customWidth="1"/>
    <col min="6419" max="6419" width="41.28515625" bestFit="1" customWidth="1"/>
    <col min="6420" max="6420" width="44.42578125" bestFit="1" customWidth="1"/>
    <col min="6421" max="6421" width="50.85546875" bestFit="1" customWidth="1"/>
    <col min="6422" max="6422" width="54" bestFit="1" customWidth="1"/>
    <col min="6423" max="6423" width="39.28515625" bestFit="1" customWidth="1"/>
    <col min="6424" max="6424" width="42.5703125" bestFit="1" customWidth="1"/>
    <col min="6425" max="6425" width="10.7109375" bestFit="1" customWidth="1"/>
    <col min="6426" max="6426" width="13.85546875" bestFit="1" customWidth="1"/>
    <col min="6427" max="6427" width="28.140625" bestFit="1" customWidth="1"/>
    <col min="6428" max="6428" width="31.28515625" bestFit="1" customWidth="1"/>
    <col min="6429" max="6429" width="26.140625" bestFit="1" customWidth="1"/>
    <col min="6430" max="6430" width="29.28515625" bestFit="1" customWidth="1"/>
    <col min="6431" max="6431" width="51.28515625" bestFit="1" customWidth="1"/>
    <col min="6432" max="6432" width="54.5703125" bestFit="1" customWidth="1"/>
    <col min="6433" max="6433" width="26.7109375" bestFit="1" customWidth="1"/>
    <col min="6434" max="6434" width="30" bestFit="1" customWidth="1"/>
    <col min="6435" max="6435" width="59.140625" bestFit="1" customWidth="1"/>
    <col min="6436" max="6436" width="62.28515625" bestFit="1" customWidth="1"/>
    <col min="6437" max="6437" width="49.85546875" bestFit="1" customWidth="1"/>
    <col min="6438" max="6438" width="53" bestFit="1" customWidth="1"/>
    <col min="6439" max="6439" width="62.140625" bestFit="1" customWidth="1"/>
    <col min="6440" max="6440" width="65.28515625" bestFit="1" customWidth="1"/>
    <col min="6441" max="6441" width="22.5703125" bestFit="1" customWidth="1"/>
    <col min="6442" max="6442" width="25.85546875" bestFit="1" customWidth="1"/>
    <col min="6443" max="6443" width="23.42578125" bestFit="1" customWidth="1"/>
    <col min="6444" max="6444" width="26.5703125" bestFit="1" customWidth="1"/>
    <col min="6445" max="6445" width="37.85546875" bestFit="1" customWidth="1"/>
    <col min="6446" max="6446" width="41" bestFit="1" customWidth="1"/>
    <col min="6447" max="6447" width="59.42578125" bestFit="1" customWidth="1"/>
    <col min="6448" max="6448" width="62.5703125" bestFit="1" customWidth="1"/>
    <col min="6449" max="6449" width="29.5703125" bestFit="1" customWidth="1"/>
    <col min="6450" max="6450" width="32.7109375" bestFit="1" customWidth="1"/>
    <col min="6451" max="6451" width="51.28515625" bestFit="1" customWidth="1"/>
    <col min="6452" max="6452" width="54.5703125" bestFit="1" customWidth="1"/>
    <col min="6453" max="6453" width="16.7109375" bestFit="1" customWidth="1"/>
    <col min="6454" max="6454" width="19.85546875" bestFit="1" customWidth="1"/>
    <col min="6455" max="6455" width="20.42578125" bestFit="1" customWidth="1"/>
    <col min="6456" max="6456" width="23.5703125" bestFit="1" customWidth="1"/>
    <col min="6457" max="6457" width="51.7109375" bestFit="1" customWidth="1"/>
    <col min="6458" max="6458" width="55" bestFit="1" customWidth="1"/>
    <col min="6459" max="6459" width="16.42578125" bestFit="1" customWidth="1"/>
    <col min="6460" max="6460" width="19.5703125" bestFit="1" customWidth="1"/>
    <col min="6461" max="6461" width="16.85546875" bestFit="1" customWidth="1"/>
    <col min="6462" max="6462" width="20" bestFit="1" customWidth="1"/>
    <col min="6463" max="6463" width="40.140625" bestFit="1" customWidth="1"/>
    <col min="6464" max="6464" width="43.28515625" bestFit="1" customWidth="1"/>
    <col min="6465" max="6465" width="40.140625" bestFit="1" customWidth="1"/>
    <col min="6466" max="6466" width="43.28515625" bestFit="1" customWidth="1"/>
    <col min="6467" max="6467" width="44.28515625" bestFit="1" customWidth="1"/>
    <col min="6468" max="6468" width="47.42578125" bestFit="1" customWidth="1"/>
    <col min="6469" max="6469" width="42.85546875" bestFit="1" customWidth="1"/>
    <col min="6470" max="6470" width="46" bestFit="1" customWidth="1"/>
    <col min="6471" max="6471" width="23.7109375" bestFit="1" customWidth="1"/>
    <col min="6472" max="6472" width="26.85546875" bestFit="1" customWidth="1"/>
    <col min="6473" max="6473" width="23" bestFit="1" customWidth="1"/>
    <col min="6474" max="6474" width="26.28515625" bestFit="1" customWidth="1"/>
    <col min="6475" max="6475" width="31.28515625" bestFit="1" customWidth="1"/>
    <col min="6476" max="6476" width="34.5703125" bestFit="1" customWidth="1"/>
    <col min="6477" max="6477" width="23.5703125" bestFit="1" customWidth="1"/>
    <col min="6478" max="6478" width="26.7109375" bestFit="1" customWidth="1"/>
    <col min="6479" max="6479" width="43.28515625" bestFit="1" customWidth="1"/>
    <col min="6480" max="6480" width="46.5703125" bestFit="1" customWidth="1"/>
    <col min="6481" max="6481" width="32.5703125" bestFit="1" customWidth="1"/>
    <col min="6482" max="6482" width="35.7109375" bestFit="1" customWidth="1"/>
    <col min="6483" max="6483" width="54.85546875" bestFit="1" customWidth="1"/>
    <col min="6484" max="6484" width="58" bestFit="1" customWidth="1"/>
    <col min="6485" max="6485" width="38.85546875" bestFit="1" customWidth="1"/>
    <col min="6486" max="6486" width="42.140625" bestFit="1" customWidth="1"/>
    <col min="6487" max="6487" width="44" bestFit="1" customWidth="1"/>
    <col min="6488" max="6488" width="47.140625" bestFit="1" customWidth="1"/>
    <col min="6489" max="6489" width="45" bestFit="1" customWidth="1"/>
    <col min="6490" max="6490" width="48.140625" bestFit="1" customWidth="1"/>
    <col min="6491" max="6491" width="40" bestFit="1" customWidth="1"/>
    <col min="6492" max="6492" width="43.140625" bestFit="1" customWidth="1"/>
    <col min="6493" max="6493" width="55.7109375" bestFit="1" customWidth="1"/>
    <col min="6494" max="6494" width="59" bestFit="1" customWidth="1"/>
    <col min="6495" max="6495" width="22.28515625" bestFit="1" customWidth="1"/>
    <col min="6496" max="6496" width="25.5703125" bestFit="1" customWidth="1"/>
    <col min="6497" max="6497" width="29.140625" bestFit="1" customWidth="1"/>
    <col min="6498" max="6498" width="32.28515625" bestFit="1" customWidth="1"/>
    <col min="6499" max="6499" width="40.5703125" bestFit="1" customWidth="1"/>
    <col min="6500" max="6500" width="43.7109375" bestFit="1" customWidth="1"/>
    <col min="6501" max="6501" width="29.28515625" bestFit="1" customWidth="1"/>
    <col min="6502" max="6502" width="32.42578125" bestFit="1" customWidth="1"/>
    <col min="6503" max="6503" width="39.85546875" bestFit="1" customWidth="1"/>
    <col min="6504" max="6504" width="43" bestFit="1" customWidth="1"/>
    <col min="6505" max="6505" width="20.28515625" bestFit="1" customWidth="1"/>
    <col min="6506" max="6506" width="23.42578125" bestFit="1" customWidth="1"/>
    <col min="6507" max="6507" width="18.28515625" bestFit="1" customWidth="1"/>
    <col min="6508" max="6508" width="21.5703125" bestFit="1" customWidth="1"/>
    <col min="6509" max="6509" width="46.5703125" bestFit="1" customWidth="1"/>
    <col min="6510" max="6510" width="49.7109375" bestFit="1" customWidth="1"/>
    <col min="6511" max="6511" width="40.85546875" bestFit="1" customWidth="1"/>
    <col min="6512" max="6512" width="44" bestFit="1" customWidth="1"/>
    <col min="6513" max="6513" width="53.42578125" bestFit="1" customWidth="1"/>
    <col min="6514" max="6514" width="56.5703125" bestFit="1" customWidth="1"/>
    <col min="6515" max="6515" width="18.5703125" bestFit="1" customWidth="1"/>
    <col min="6516" max="6516" width="21.85546875" bestFit="1" customWidth="1"/>
    <col min="6517" max="6517" width="18.42578125" bestFit="1" customWidth="1"/>
    <col min="6518" max="6518" width="21.7109375" bestFit="1" customWidth="1"/>
    <col min="6519" max="6519" width="19.42578125" bestFit="1" customWidth="1"/>
    <col min="6520" max="6520" width="22.5703125" bestFit="1" customWidth="1"/>
    <col min="6521" max="6521" width="46.28515625" bestFit="1" customWidth="1"/>
    <col min="6522" max="6522" width="49.42578125" bestFit="1" customWidth="1"/>
    <col min="6523" max="6523" width="56.42578125" bestFit="1" customWidth="1"/>
    <col min="6524" max="6524" width="59.5703125" bestFit="1" customWidth="1"/>
    <col min="6525" max="6525" width="57.28515625" bestFit="1" customWidth="1"/>
    <col min="6526" max="6526" width="60.42578125" bestFit="1" customWidth="1"/>
    <col min="6527" max="6527" width="12" bestFit="1" customWidth="1"/>
    <col min="6528" max="6528" width="13.85546875" bestFit="1" customWidth="1"/>
    <col min="6529" max="6529" width="40.85546875" bestFit="1" customWidth="1"/>
    <col min="6530" max="6530" width="44" bestFit="1" customWidth="1"/>
    <col min="6531" max="6531" width="47.140625" bestFit="1" customWidth="1"/>
    <col min="6532" max="6532" width="50.42578125" bestFit="1" customWidth="1"/>
    <col min="6533" max="6533" width="28.28515625" bestFit="1" customWidth="1"/>
    <col min="6534" max="6534" width="31.42578125" bestFit="1" customWidth="1"/>
    <col min="6535" max="6535" width="36" bestFit="1" customWidth="1"/>
    <col min="6536" max="6536" width="39.140625" bestFit="1" customWidth="1"/>
    <col min="6537" max="6537" width="29.28515625" bestFit="1" customWidth="1"/>
    <col min="6538" max="6538" width="32.42578125" bestFit="1" customWidth="1"/>
    <col min="6539" max="6539" width="29.140625" bestFit="1" customWidth="1"/>
    <col min="6540" max="6540" width="32.28515625" bestFit="1" customWidth="1"/>
    <col min="6541" max="6541" width="34.85546875" bestFit="1" customWidth="1"/>
    <col min="6542" max="6542" width="38.140625" bestFit="1" customWidth="1"/>
    <col min="6543" max="6543" width="36.7109375" bestFit="1" customWidth="1"/>
    <col min="6544" max="6544" width="39.85546875" bestFit="1" customWidth="1"/>
    <col min="6545" max="6545" width="32.140625" bestFit="1" customWidth="1"/>
    <col min="6546" max="6546" width="35.28515625" bestFit="1" customWidth="1"/>
    <col min="6547" max="6547" width="21" bestFit="1" customWidth="1"/>
    <col min="6548" max="6548" width="24.140625" bestFit="1" customWidth="1"/>
    <col min="6549" max="6549" width="41.5703125" bestFit="1" customWidth="1"/>
    <col min="6550" max="6550" width="44.7109375" bestFit="1" customWidth="1"/>
    <col min="6551" max="6551" width="48.42578125" bestFit="1" customWidth="1"/>
    <col min="6552" max="6552" width="51.5703125" bestFit="1" customWidth="1"/>
    <col min="6553" max="6553" width="39.5703125" bestFit="1" customWidth="1"/>
    <col min="6554" max="6554" width="42.85546875" bestFit="1" customWidth="1"/>
    <col min="6555" max="6555" width="34.85546875" bestFit="1" customWidth="1"/>
    <col min="6556" max="6556" width="38.140625" bestFit="1" customWidth="1"/>
    <col min="6557" max="6557" width="34.42578125" bestFit="1" customWidth="1"/>
    <col min="6558" max="6558" width="37.5703125" bestFit="1" customWidth="1"/>
    <col min="6559" max="6559" width="62.5703125" bestFit="1" customWidth="1"/>
    <col min="6560" max="6560" width="65.7109375" bestFit="1" customWidth="1"/>
    <col min="6561" max="6561" width="28.7109375" bestFit="1" customWidth="1"/>
    <col min="6562" max="6562" width="31.85546875" bestFit="1" customWidth="1"/>
    <col min="6563" max="6563" width="41.42578125" bestFit="1" customWidth="1"/>
    <col min="6564" max="6564" width="44.5703125" bestFit="1" customWidth="1"/>
    <col min="6565" max="6565" width="54.7109375" bestFit="1" customWidth="1"/>
    <col min="6566" max="6566" width="57.85546875" bestFit="1" customWidth="1"/>
    <col min="6567" max="6567" width="38.140625" bestFit="1" customWidth="1"/>
    <col min="6568" max="6568" width="41.28515625" bestFit="1" customWidth="1"/>
    <col min="6569" max="6569" width="24" bestFit="1" customWidth="1"/>
    <col min="6570" max="6570" width="27.140625" bestFit="1" customWidth="1"/>
    <col min="6571" max="6571" width="48.28515625" bestFit="1" customWidth="1"/>
    <col min="6572" max="6572" width="51.42578125" bestFit="1" customWidth="1"/>
    <col min="6573" max="6573" width="28.28515625" bestFit="1" customWidth="1"/>
    <col min="6574" max="6574" width="31.42578125" bestFit="1" customWidth="1"/>
    <col min="6575" max="6575" width="33.140625" bestFit="1" customWidth="1"/>
    <col min="6576" max="6576" width="36.28515625" bestFit="1" customWidth="1"/>
    <col min="6577" max="6577" width="46.42578125" bestFit="1" customWidth="1"/>
    <col min="6578" max="6578" width="49.5703125" bestFit="1" customWidth="1"/>
    <col min="6579" max="6579" width="34.140625" bestFit="1" customWidth="1"/>
    <col min="6580" max="6580" width="37.28515625" bestFit="1" customWidth="1"/>
    <col min="6581" max="6581" width="53.7109375" bestFit="1" customWidth="1"/>
    <col min="6582" max="6582" width="56.85546875" bestFit="1" customWidth="1"/>
    <col min="6583" max="6583" width="57" bestFit="1" customWidth="1"/>
    <col min="6584" max="6584" width="60.140625" bestFit="1" customWidth="1"/>
    <col min="6585" max="6585" width="24.85546875" bestFit="1" customWidth="1"/>
    <col min="6586" max="6586" width="28" bestFit="1" customWidth="1"/>
    <col min="6587" max="6587" width="49.5703125" bestFit="1" customWidth="1"/>
    <col min="6588" max="6588" width="52.7109375" bestFit="1" customWidth="1"/>
    <col min="6589" max="6589" width="12.28515625" bestFit="1" customWidth="1"/>
    <col min="6590" max="6590" width="12.85546875" bestFit="1" customWidth="1"/>
    <col min="6591" max="6591" width="60" bestFit="1" customWidth="1"/>
    <col min="6592" max="6592" width="63.28515625" bestFit="1" customWidth="1"/>
    <col min="6593" max="6593" width="12" bestFit="1" customWidth="1"/>
    <col min="6594" max="6594" width="15.140625" bestFit="1" customWidth="1"/>
    <col min="6595" max="6595" width="58.7109375" bestFit="1" customWidth="1"/>
    <col min="6596" max="6596" width="61.85546875" bestFit="1" customWidth="1"/>
    <col min="6597" max="6597" width="24.42578125" bestFit="1" customWidth="1"/>
    <col min="6598" max="6598" width="27.5703125" bestFit="1" customWidth="1"/>
    <col min="6599" max="6599" width="12" bestFit="1" customWidth="1"/>
    <col min="6600" max="6600" width="13.28515625" bestFit="1" customWidth="1"/>
    <col min="6601" max="6601" width="44" bestFit="1" customWidth="1"/>
    <col min="6602" max="6602" width="47.140625" bestFit="1" customWidth="1"/>
    <col min="6603" max="6603" width="21.85546875" bestFit="1" customWidth="1"/>
    <col min="6604" max="6604" width="25" bestFit="1" customWidth="1"/>
    <col min="6605" max="6605" width="12.5703125" bestFit="1" customWidth="1"/>
    <col min="6606" max="6606" width="15.7109375" bestFit="1" customWidth="1"/>
    <col min="6607" max="6607" width="31" bestFit="1" customWidth="1"/>
    <col min="6608" max="6608" width="34.28515625" bestFit="1" customWidth="1"/>
    <col min="6609" max="6609" width="14" bestFit="1" customWidth="1"/>
    <col min="6610" max="6610" width="17.28515625" bestFit="1" customWidth="1"/>
    <col min="6611" max="6611" width="48.42578125" bestFit="1" customWidth="1"/>
    <col min="6612" max="6612" width="51.5703125" bestFit="1" customWidth="1"/>
    <col min="6613" max="6613" width="55.28515625" bestFit="1" customWidth="1"/>
    <col min="6614" max="6614" width="58.42578125" bestFit="1" customWidth="1"/>
    <col min="6615" max="6615" width="41.7109375" bestFit="1" customWidth="1"/>
    <col min="6616" max="6616" width="44.85546875" bestFit="1" customWidth="1"/>
    <col min="6617" max="6617" width="32.140625" bestFit="1" customWidth="1"/>
    <col min="6618" max="6618" width="35.28515625" bestFit="1" customWidth="1"/>
    <col min="6619" max="6619" width="18.85546875" bestFit="1" customWidth="1"/>
    <col min="6620" max="6620" width="22.140625" bestFit="1" customWidth="1"/>
    <col min="6621" max="6621" width="25.5703125" bestFit="1" customWidth="1"/>
    <col min="6622" max="6622" width="28.7109375" bestFit="1" customWidth="1"/>
    <col min="6623" max="6623" width="43.5703125" bestFit="1" customWidth="1"/>
    <col min="6624" max="6624" width="46.85546875" bestFit="1" customWidth="1"/>
    <col min="6625" max="6625" width="33.85546875" bestFit="1" customWidth="1"/>
    <col min="6626" max="6626" width="37" bestFit="1" customWidth="1"/>
    <col min="6627" max="6627" width="28.42578125" bestFit="1" customWidth="1"/>
    <col min="6628" max="6628" width="31.5703125" bestFit="1" customWidth="1"/>
    <col min="6629" max="6629" width="26.5703125" bestFit="1" customWidth="1"/>
    <col min="6630" max="6630" width="29.85546875" bestFit="1" customWidth="1"/>
    <col min="6631" max="6631" width="53.140625" bestFit="1" customWidth="1"/>
    <col min="6632" max="6632" width="56.28515625" bestFit="1" customWidth="1"/>
    <col min="6633" max="6633" width="43.28515625" bestFit="1" customWidth="1"/>
    <col min="6634" max="6634" width="46.5703125" bestFit="1" customWidth="1"/>
    <col min="6635" max="6635" width="59.28515625" bestFit="1" customWidth="1"/>
    <col min="6636" max="6636" width="62.42578125" bestFit="1" customWidth="1"/>
    <col min="6637" max="6637" width="22.140625" bestFit="1" customWidth="1"/>
    <col min="6638" max="6638" width="25.28515625" bestFit="1" customWidth="1"/>
    <col min="6639" max="6639" width="31" bestFit="1" customWidth="1"/>
    <col min="6640" max="6640" width="34.28515625" bestFit="1" customWidth="1"/>
    <col min="6641" max="6641" width="28.5703125" bestFit="1" customWidth="1"/>
    <col min="6642" max="6642" width="31.7109375" bestFit="1" customWidth="1"/>
    <col min="6643" max="6643" width="36" bestFit="1" customWidth="1"/>
    <col min="6644" max="6644" width="39.140625" bestFit="1" customWidth="1"/>
    <col min="6645" max="6645" width="39.42578125" bestFit="1" customWidth="1"/>
    <col min="6646" max="6646" width="42.7109375" bestFit="1" customWidth="1"/>
    <col min="6647" max="6647" width="28.140625" bestFit="1" customWidth="1"/>
    <col min="6648" max="6648" width="31.28515625" bestFit="1" customWidth="1"/>
    <col min="6649" max="6649" width="45.85546875" bestFit="1" customWidth="1"/>
    <col min="6650" max="6650" width="49" bestFit="1" customWidth="1"/>
    <col min="6651" max="6651" width="20.85546875" bestFit="1" customWidth="1"/>
    <col min="6652" max="6652" width="24" bestFit="1" customWidth="1"/>
    <col min="6653" max="6653" width="28.5703125" bestFit="1" customWidth="1"/>
    <col min="6654" max="6654" width="31.7109375" bestFit="1" customWidth="1"/>
    <col min="6655" max="6655" width="56.85546875" bestFit="1" customWidth="1"/>
    <col min="6656" max="6656" width="60" bestFit="1" customWidth="1"/>
    <col min="6657" max="6657" width="54.28515625" bestFit="1" customWidth="1"/>
    <col min="6658" max="6658" width="57.42578125" bestFit="1" customWidth="1"/>
    <col min="6659" max="6659" width="25.7109375" bestFit="1" customWidth="1"/>
    <col min="6660" max="6660" width="28.85546875" bestFit="1" customWidth="1"/>
    <col min="6661" max="6661" width="19.7109375" bestFit="1" customWidth="1"/>
    <col min="6662" max="6662" width="22.85546875" bestFit="1" customWidth="1"/>
    <col min="6663" max="6663" width="56.7109375" bestFit="1" customWidth="1"/>
    <col min="6664" max="6664" width="59.85546875" bestFit="1" customWidth="1"/>
    <col min="6665" max="6665" width="19.28515625" bestFit="1" customWidth="1"/>
    <col min="6666" max="6666" width="22.42578125" bestFit="1" customWidth="1"/>
    <col min="6667" max="6667" width="14.28515625" bestFit="1" customWidth="1"/>
    <col min="6668" max="6668" width="17.5703125" bestFit="1" customWidth="1"/>
    <col min="6669" max="6669" width="19.85546875" bestFit="1" customWidth="1"/>
    <col min="6670" max="6670" width="23" bestFit="1" customWidth="1"/>
    <col min="6671" max="6671" width="56.85546875" bestFit="1" customWidth="1"/>
    <col min="6672" max="6672" width="60" bestFit="1" customWidth="1"/>
    <col min="6673" max="6673" width="41.5703125" bestFit="1" customWidth="1"/>
    <col min="6674" max="6674" width="44.7109375" bestFit="1" customWidth="1"/>
    <col min="6675" max="6675" width="55.28515625" bestFit="1" customWidth="1"/>
    <col min="6676" max="6676" width="58.42578125" bestFit="1" customWidth="1"/>
    <col min="6677" max="6677" width="55" bestFit="1" customWidth="1"/>
    <col min="6678" max="6678" width="58.140625" bestFit="1" customWidth="1"/>
    <col min="6679" max="6679" width="15.42578125" bestFit="1" customWidth="1"/>
    <col min="6680" max="6680" width="18.5703125" bestFit="1" customWidth="1"/>
    <col min="6681" max="6681" width="31.5703125" bestFit="1" customWidth="1"/>
    <col min="6682" max="6682" width="34.7109375" bestFit="1" customWidth="1"/>
    <col min="6683" max="6683" width="42.140625" bestFit="1" customWidth="1"/>
    <col min="6684" max="6684" width="45.28515625" bestFit="1" customWidth="1"/>
    <col min="6685" max="6685" width="23.7109375" bestFit="1" customWidth="1"/>
    <col min="6686" max="6686" width="26.85546875" bestFit="1" customWidth="1"/>
    <col min="6687" max="6687" width="49.140625" bestFit="1" customWidth="1"/>
    <col min="6688" max="6688" width="52.28515625" bestFit="1" customWidth="1"/>
    <col min="6689" max="6689" width="22.5703125" bestFit="1" customWidth="1"/>
    <col min="6690" max="6690" width="25.85546875" bestFit="1" customWidth="1"/>
    <col min="6691" max="6691" width="42.28515625" bestFit="1" customWidth="1"/>
    <col min="6692" max="6692" width="45.42578125" bestFit="1" customWidth="1"/>
    <col min="6693" max="6693" width="44" bestFit="1" customWidth="1"/>
    <col min="6694" max="6694" width="47" bestFit="1" customWidth="1"/>
    <col min="6695" max="6695" width="45.140625" bestFit="1" customWidth="1"/>
    <col min="6696" max="6696" width="48.28515625" bestFit="1" customWidth="1"/>
    <col min="6697" max="6697" width="25.7109375" bestFit="1" customWidth="1"/>
    <col min="6698" max="6698" width="28.85546875" bestFit="1" customWidth="1"/>
    <col min="6699" max="6699" width="48.5703125" bestFit="1" customWidth="1"/>
    <col min="6700" max="6700" width="51.7109375" bestFit="1" customWidth="1"/>
    <col min="6701" max="6701" width="43.7109375" bestFit="1" customWidth="1"/>
    <col min="6702" max="6702" width="47" bestFit="1" customWidth="1"/>
    <col min="6703" max="6703" width="54.85546875" bestFit="1" customWidth="1"/>
    <col min="6704" max="6704" width="58" bestFit="1" customWidth="1"/>
    <col min="6705" max="6705" width="32.5703125" bestFit="1" customWidth="1"/>
    <col min="6706" max="6706" width="35.7109375" bestFit="1" customWidth="1"/>
    <col min="6707" max="6707" width="32.28515625" bestFit="1" customWidth="1"/>
    <col min="6708" max="6708" width="35.42578125" bestFit="1" customWidth="1"/>
    <col min="6709" max="6709" width="60" bestFit="1" customWidth="1"/>
    <col min="6710" max="6710" width="63.28515625" bestFit="1" customWidth="1"/>
    <col min="6711" max="6711" width="13.28515625" bestFit="1" customWidth="1"/>
    <col min="6712" max="6712" width="16.42578125" bestFit="1" customWidth="1"/>
    <col min="6713" max="6713" width="22.7109375" bestFit="1" customWidth="1"/>
    <col min="6714" max="6714" width="26" bestFit="1" customWidth="1"/>
    <col min="6715" max="6715" width="45.7109375" bestFit="1" customWidth="1"/>
    <col min="6716" max="6716" width="48.85546875" bestFit="1" customWidth="1"/>
    <col min="6717" max="6717" width="40.140625" bestFit="1" customWidth="1"/>
    <col min="6718" max="6718" width="43.28515625" bestFit="1" customWidth="1"/>
    <col min="6719" max="6719" width="23.5703125" bestFit="1" customWidth="1"/>
    <col min="6720" max="6720" width="26.7109375" bestFit="1" customWidth="1"/>
    <col min="6721" max="6721" width="28.7109375" bestFit="1" customWidth="1"/>
    <col min="6722" max="6722" width="31.85546875" bestFit="1" customWidth="1"/>
    <col min="6723" max="6723" width="13.42578125" bestFit="1" customWidth="1"/>
    <col min="6724" max="6724" width="16.5703125" bestFit="1" customWidth="1"/>
    <col min="6725" max="6725" width="12.7109375" bestFit="1" customWidth="1"/>
    <col min="6726" max="6726" width="15.85546875" bestFit="1" customWidth="1"/>
    <col min="6727" max="6727" width="21" bestFit="1" customWidth="1"/>
    <col min="6728" max="6728" width="24.140625" bestFit="1" customWidth="1"/>
    <col min="6729" max="6729" width="54.85546875" bestFit="1" customWidth="1"/>
    <col min="6730" max="6730" width="58" bestFit="1" customWidth="1"/>
    <col min="6731" max="6731" width="48.7109375" bestFit="1" customWidth="1"/>
    <col min="6732" max="6732" width="51.85546875" bestFit="1" customWidth="1"/>
    <col min="6733" max="6733" width="30.140625" bestFit="1" customWidth="1"/>
    <col min="6734" max="6734" width="33.28515625" bestFit="1" customWidth="1"/>
    <col min="6735" max="6735" width="20" bestFit="1" customWidth="1"/>
    <col min="6736" max="6736" width="23.140625" bestFit="1" customWidth="1"/>
    <col min="6737" max="6737" width="30.5703125" bestFit="1" customWidth="1"/>
    <col min="6738" max="6738" width="33.85546875" bestFit="1" customWidth="1"/>
    <col min="6739" max="6739" width="35.42578125" bestFit="1" customWidth="1"/>
    <col min="6740" max="6740" width="38.7109375" bestFit="1" customWidth="1"/>
    <col min="6741" max="6741" width="37.28515625" bestFit="1" customWidth="1"/>
    <col min="6742" max="6742" width="40.42578125" bestFit="1" customWidth="1"/>
    <col min="6743" max="6743" width="45.28515625" bestFit="1" customWidth="1"/>
    <col min="6744" max="6744" width="48.42578125" bestFit="1" customWidth="1"/>
    <col min="6745" max="6745" width="36.7109375" bestFit="1" customWidth="1"/>
    <col min="6746" max="6746" width="39.85546875" bestFit="1" customWidth="1"/>
    <col min="6747" max="6747" width="55.42578125" bestFit="1" customWidth="1"/>
    <col min="6748" max="6748" width="58.7109375" bestFit="1" customWidth="1"/>
    <col min="6749" max="6749" width="40.85546875" bestFit="1" customWidth="1"/>
    <col min="6750" max="6750" width="44" bestFit="1" customWidth="1"/>
    <col min="6751" max="6751" width="40.5703125" bestFit="1" customWidth="1"/>
    <col min="6752" max="6752" width="43.7109375" bestFit="1" customWidth="1"/>
    <col min="6753" max="6753" width="51" bestFit="1" customWidth="1"/>
    <col min="6754" max="6754" width="54.140625" bestFit="1" customWidth="1"/>
    <col min="6755" max="6755" width="49.5703125" bestFit="1" customWidth="1"/>
    <col min="6756" max="6756" width="52.7109375" bestFit="1" customWidth="1"/>
    <col min="6757" max="6757" width="19.7109375" bestFit="1" customWidth="1"/>
    <col min="6758" max="6758" width="22.85546875" bestFit="1" customWidth="1"/>
    <col min="6759" max="6759" width="52.5703125" bestFit="1" customWidth="1"/>
    <col min="6760" max="6760" width="55.7109375" bestFit="1" customWidth="1"/>
    <col min="6761" max="6761" width="30.140625" bestFit="1" customWidth="1"/>
    <col min="6762" max="6762" width="33.28515625" bestFit="1" customWidth="1"/>
    <col min="6763" max="6763" width="41" bestFit="1" customWidth="1"/>
    <col min="6764" max="6764" width="44.140625" bestFit="1" customWidth="1"/>
    <col min="6765" max="6765" width="24.85546875" bestFit="1" customWidth="1"/>
    <col min="6766" max="6766" width="28" bestFit="1" customWidth="1"/>
    <col min="6767" max="6767" width="16.140625" bestFit="1" customWidth="1"/>
    <col min="6768" max="6768" width="19.28515625" bestFit="1" customWidth="1"/>
    <col min="6769" max="6769" width="19.7109375" bestFit="1" customWidth="1"/>
    <col min="6770" max="6770" width="22.85546875" bestFit="1" customWidth="1"/>
    <col min="6771" max="6771" width="15.7109375" bestFit="1" customWidth="1"/>
    <col min="6772" max="6772" width="18.85546875" bestFit="1" customWidth="1"/>
    <col min="6773" max="6773" width="24.28515625" bestFit="1" customWidth="1"/>
    <col min="6774" max="6774" width="27.42578125" bestFit="1" customWidth="1"/>
    <col min="6775" max="6775" width="23" bestFit="1" customWidth="1"/>
    <col min="6776" max="6776" width="26.28515625" bestFit="1" customWidth="1"/>
    <col min="6777" max="6777" width="40.28515625" bestFit="1" customWidth="1"/>
    <col min="6778" max="6778" width="43.42578125" bestFit="1" customWidth="1"/>
    <col min="6779" max="6779" width="31.7109375" bestFit="1" customWidth="1"/>
    <col min="6780" max="6780" width="34.85546875" bestFit="1" customWidth="1"/>
    <col min="6781" max="6781" width="30.42578125" bestFit="1" customWidth="1"/>
    <col min="6782" max="6782" width="33.5703125" bestFit="1" customWidth="1"/>
    <col min="6783" max="6783" width="49.5703125" bestFit="1" customWidth="1"/>
    <col min="6784" max="6784" width="52.7109375" bestFit="1" customWidth="1"/>
    <col min="6785" max="6785" width="25.28515625" bestFit="1" customWidth="1"/>
    <col min="6786" max="6786" width="28.42578125" bestFit="1" customWidth="1"/>
    <col min="6787" max="6787" width="13.5703125" bestFit="1" customWidth="1"/>
    <col min="6788" max="6788" width="16.7109375" bestFit="1" customWidth="1"/>
    <col min="6789" max="6789" width="45.85546875" bestFit="1" customWidth="1"/>
    <col min="6790" max="6790" width="49" bestFit="1" customWidth="1"/>
    <col min="6791" max="6791" width="27.140625" bestFit="1" customWidth="1"/>
    <col min="6792" max="6792" width="30.42578125" bestFit="1" customWidth="1"/>
    <col min="6793" max="6793" width="28.85546875" bestFit="1" customWidth="1"/>
    <col min="6794" max="6794" width="32" bestFit="1" customWidth="1"/>
    <col min="6795" max="6795" width="18.28515625" bestFit="1" customWidth="1"/>
    <col min="6796" max="6796" width="21.5703125" bestFit="1" customWidth="1"/>
    <col min="6797" max="6797" width="21.28515625" bestFit="1" customWidth="1"/>
    <col min="6798" max="6798" width="24.42578125" bestFit="1" customWidth="1"/>
    <col min="6799" max="6799" width="34.85546875" bestFit="1" customWidth="1"/>
    <col min="6800" max="6800" width="38.140625" bestFit="1" customWidth="1"/>
    <col min="6801" max="6801" width="17.42578125" bestFit="1" customWidth="1"/>
    <col min="6802" max="6802" width="20.5703125" bestFit="1" customWidth="1"/>
    <col min="6803" max="6803" width="31.28515625" bestFit="1" customWidth="1"/>
    <col min="6804" max="6804" width="34.5703125" bestFit="1" customWidth="1"/>
    <col min="6805" max="6805" width="30.5703125" bestFit="1" customWidth="1"/>
    <col min="6806" max="6806" width="33.85546875" bestFit="1" customWidth="1"/>
    <col min="6807" max="6807" width="57.28515625" bestFit="1" customWidth="1"/>
    <col min="6808" max="6808" width="60.42578125" bestFit="1" customWidth="1"/>
    <col min="6809" max="6809" width="16.85546875" bestFit="1" customWidth="1"/>
    <col min="6810" max="6810" width="20" bestFit="1" customWidth="1"/>
    <col min="6811" max="6811" width="26.42578125" bestFit="1" customWidth="1"/>
    <col min="6812" max="6812" width="29.7109375" bestFit="1" customWidth="1"/>
    <col min="6813" max="6813" width="21" bestFit="1" customWidth="1"/>
    <col min="6814" max="6814" width="24.140625" bestFit="1" customWidth="1"/>
    <col min="6815" max="6815" width="57.7109375" bestFit="1" customWidth="1"/>
    <col min="6816" max="6816" width="60.85546875" bestFit="1" customWidth="1"/>
    <col min="6817" max="6817" width="27.85546875" bestFit="1" customWidth="1"/>
    <col min="6818" max="6818" width="31" bestFit="1" customWidth="1"/>
    <col min="6819" max="6819" width="15.28515625" bestFit="1" customWidth="1"/>
    <col min="6820" max="6820" width="18.42578125" bestFit="1" customWidth="1"/>
    <col min="6821" max="6821" width="26.42578125" bestFit="1" customWidth="1"/>
    <col min="6822" max="6822" width="29.7109375" bestFit="1" customWidth="1"/>
    <col min="6823" max="6823" width="38.7109375" bestFit="1" customWidth="1"/>
    <col min="6824" max="6824" width="41.85546875" bestFit="1" customWidth="1"/>
    <col min="6825" max="6825" width="48.42578125" bestFit="1" customWidth="1"/>
    <col min="6826" max="6826" width="51.5703125" bestFit="1" customWidth="1"/>
    <col min="6827" max="6827" width="53.7109375" bestFit="1" customWidth="1"/>
    <col min="6828" max="6828" width="56.85546875" bestFit="1" customWidth="1"/>
    <col min="6829" max="6829" width="32.140625" bestFit="1" customWidth="1"/>
    <col min="6830" max="6830" width="35.28515625" bestFit="1" customWidth="1"/>
    <col min="6831" max="6831" width="31.5703125" bestFit="1" customWidth="1"/>
    <col min="6832" max="6832" width="34.7109375" bestFit="1" customWidth="1"/>
    <col min="6833" max="6833" width="12.7109375" bestFit="1" customWidth="1"/>
    <col min="6834" max="6834" width="15.85546875" bestFit="1" customWidth="1"/>
    <col min="6835" max="6835" width="40.7109375" bestFit="1" customWidth="1"/>
    <col min="6836" max="6836" width="43.85546875" bestFit="1" customWidth="1"/>
    <col min="6837" max="6837" width="25.7109375" bestFit="1" customWidth="1"/>
    <col min="6838" max="6838" width="28.85546875" bestFit="1" customWidth="1"/>
    <col min="6839" max="6839" width="21.140625" bestFit="1" customWidth="1"/>
    <col min="6840" max="6840" width="24.28515625" bestFit="1" customWidth="1"/>
    <col min="6841" max="6841" width="31.5703125" bestFit="1" customWidth="1"/>
    <col min="6842" max="6842" width="34.7109375" bestFit="1" customWidth="1"/>
    <col min="6843" max="6843" width="59.28515625" bestFit="1" customWidth="1"/>
    <col min="6844" max="6844" width="62.42578125" bestFit="1" customWidth="1"/>
    <col min="6845" max="6845" width="9.5703125" bestFit="1" customWidth="1"/>
    <col min="6846" max="6846" width="12.5703125" bestFit="1" customWidth="1"/>
    <col min="6847" max="6847" width="25.42578125" bestFit="1" customWidth="1"/>
    <col min="6848" max="6848" width="28.5703125" bestFit="1" customWidth="1"/>
    <col min="6849" max="6849" width="19.28515625" bestFit="1" customWidth="1"/>
    <col min="6850" max="6850" width="22.42578125" bestFit="1" customWidth="1"/>
    <col min="6851" max="6851" width="55" bestFit="1" customWidth="1"/>
    <col min="6852" max="6852" width="58.140625" bestFit="1" customWidth="1"/>
    <col min="6853" max="6853" width="24" bestFit="1" customWidth="1"/>
    <col min="6854" max="6854" width="27.140625" bestFit="1" customWidth="1"/>
    <col min="6855" max="6855" width="35.85546875" bestFit="1" customWidth="1"/>
    <col min="6856" max="6856" width="39" bestFit="1" customWidth="1"/>
    <col min="6857" max="6857" width="16.42578125" bestFit="1" customWidth="1"/>
    <col min="6858" max="6858" width="19.5703125" bestFit="1" customWidth="1"/>
    <col min="6859" max="6859" width="51.7109375" bestFit="1" customWidth="1"/>
    <col min="6860" max="6860" width="55" bestFit="1" customWidth="1"/>
    <col min="6861" max="6861" width="14.5703125" bestFit="1" customWidth="1"/>
    <col min="6862" max="6862" width="17.85546875" bestFit="1" customWidth="1"/>
    <col min="6863" max="6863" width="53.85546875" bestFit="1" customWidth="1"/>
    <col min="6864" max="6864" width="57" bestFit="1" customWidth="1"/>
    <col min="6865" max="6865" width="49.85546875" bestFit="1" customWidth="1"/>
    <col min="6866" max="6866" width="53" bestFit="1" customWidth="1"/>
    <col min="6867" max="6867" width="38.85546875" bestFit="1" customWidth="1"/>
    <col min="6868" max="6868" width="42.140625" bestFit="1" customWidth="1"/>
    <col min="6869" max="6869" width="52" bestFit="1" customWidth="1"/>
    <col min="6870" max="6870" width="55.28515625" bestFit="1" customWidth="1"/>
    <col min="6871" max="6871" width="32.85546875" bestFit="1" customWidth="1"/>
    <col min="6872" max="6872" width="36" bestFit="1" customWidth="1"/>
    <col min="6873" max="6873" width="24.7109375" bestFit="1" customWidth="1"/>
    <col min="6874" max="6874" width="27.85546875" bestFit="1" customWidth="1"/>
    <col min="6875" max="6875" width="47.42578125" bestFit="1" customWidth="1"/>
    <col min="6876" max="6876" width="50.7109375" bestFit="1" customWidth="1"/>
    <col min="6877" max="6877" width="46" bestFit="1" customWidth="1"/>
    <col min="6878" max="6878" width="49.140625" bestFit="1" customWidth="1"/>
    <col min="6879" max="6879" width="28.42578125" bestFit="1" customWidth="1"/>
    <col min="6880" max="6880" width="31.5703125" bestFit="1" customWidth="1"/>
    <col min="6881" max="6881" width="19.7109375" bestFit="1" customWidth="1"/>
    <col min="6882" max="6882" width="22.85546875" bestFit="1" customWidth="1"/>
    <col min="6883" max="6883" width="32" bestFit="1" customWidth="1"/>
    <col min="6884" max="6884" width="35.140625" bestFit="1" customWidth="1"/>
    <col min="6885" max="6885" width="57" bestFit="1" customWidth="1"/>
    <col min="6886" max="6886" width="60.140625" bestFit="1" customWidth="1"/>
    <col min="6887" max="6887" width="28" bestFit="1" customWidth="1"/>
    <col min="6888" max="6888" width="31.140625" bestFit="1" customWidth="1"/>
    <col min="6889" max="6889" width="29" bestFit="1" customWidth="1"/>
    <col min="6890" max="6890" width="32.140625" bestFit="1" customWidth="1"/>
    <col min="6891" max="6891" width="18" bestFit="1" customWidth="1"/>
    <col min="6892" max="6892" width="21.140625" bestFit="1" customWidth="1"/>
    <col min="6893" max="6893" width="43.140625" bestFit="1" customWidth="1"/>
    <col min="6894" max="6894" width="46.42578125" bestFit="1" customWidth="1"/>
    <col min="6895" max="6895" width="24.5703125" bestFit="1" customWidth="1"/>
    <col min="6896" max="6896" width="27.7109375" bestFit="1" customWidth="1"/>
    <col min="6897" max="6897" width="13.5703125" bestFit="1" customWidth="1"/>
    <col min="6898" max="6898" width="16.7109375" bestFit="1" customWidth="1"/>
    <col min="6899" max="6899" width="22.5703125" bestFit="1" customWidth="1"/>
    <col min="6900" max="6900" width="25.85546875" bestFit="1" customWidth="1"/>
    <col min="6901" max="6901" width="40.140625" bestFit="1" customWidth="1"/>
    <col min="6902" max="6902" width="43.28515625" bestFit="1" customWidth="1"/>
    <col min="6903" max="6903" width="57.42578125" bestFit="1" customWidth="1"/>
    <col min="6904" max="6904" width="60.5703125" bestFit="1" customWidth="1"/>
    <col min="6905" max="6905" width="17.85546875" bestFit="1" customWidth="1"/>
    <col min="6906" max="6906" width="21" bestFit="1" customWidth="1"/>
    <col min="6907" max="6907" width="34.5703125" bestFit="1" customWidth="1"/>
    <col min="6908" max="6908" width="37.7109375" bestFit="1" customWidth="1"/>
    <col min="6909" max="6909" width="27.85546875" bestFit="1" customWidth="1"/>
    <col min="6910" max="6910" width="31" bestFit="1" customWidth="1"/>
    <col min="6911" max="6911" width="28.28515625" bestFit="1" customWidth="1"/>
    <col min="6912" max="6912" width="31.42578125" bestFit="1" customWidth="1"/>
    <col min="6913" max="6913" width="20.7109375" bestFit="1" customWidth="1"/>
    <col min="6914" max="6914" width="23.85546875" bestFit="1" customWidth="1"/>
    <col min="6915" max="6915" width="29.5703125" bestFit="1" customWidth="1"/>
    <col min="6916" max="6916" width="32.7109375" bestFit="1" customWidth="1"/>
    <col min="6917" max="6917" width="28.85546875" bestFit="1" customWidth="1"/>
    <col min="6918" max="6918" width="32" bestFit="1" customWidth="1"/>
    <col min="6919" max="6919" width="24.140625" bestFit="1" customWidth="1"/>
    <col min="6920" max="6920" width="27.28515625" bestFit="1" customWidth="1"/>
    <col min="6921" max="6921" width="37" bestFit="1" customWidth="1"/>
    <col min="6922" max="6922" width="40.140625" bestFit="1" customWidth="1"/>
    <col min="6923" max="6923" width="57.42578125" bestFit="1" customWidth="1"/>
    <col min="6924" max="6924" width="60.5703125" bestFit="1" customWidth="1"/>
    <col min="6925" max="6925" width="43.7109375" bestFit="1" customWidth="1"/>
    <col min="6926" max="6926" width="47" bestFit="1" customWidth="1"/>
    <col min="6927" max="6927" width="15" bestFit="1" customWidth="1"/>
    <col min="6928" max="6928" width="18.140625" bestFit="1" customWidth="1"/>
    <col min="6929" max="6929" width="49.42578125" bestFit="1" customWidth="1"/>
    <col min="6930" max="6930" width="52.5703125" bestFit="1" customWidth="1"/>
    <col min="6931" max="6931" width="33.85546875" bestFit="1" customWidth="1"/>
    <col min="6932" max="6932" width="37" bestFit="1" customWidth="1"/>
    <col min="6933" max="6933" width="29.7109375" bestFit="1" customWidth="1"/>
    <col min="6934" max="6934" width="32.85546875" bestFit="1" customWidth="1"/>
    <col min="6935" max="6935" width="55.140625" bestFit="1" customWidth="1"/>
    <col min="6936" max="6936" width="58.28515625" bestFit="1" customWidth="1"/>
    <col min="6937" max="6937" width="43" bestFit="1" customWidth="1"/>
    <col min="6938" max="6938" width="46.28515625" bestFit="1" customWidth="1"/>
    <col min="6939" max="6939" width="20.28515625" bestFit="1" customWidth="1"/>
    <col min="6940" max="6940" width="23.42578125" bestFit="1" customWidth="1"/>
    <col min="6941" max="6941" width="32" bestFit="1" customWidth="1"/>
    <col min="6942" max="6942" width="35.140625" bestFit="1" customWidth="1"/>
    <col min="6943" max="6943" width="25.5703125" bestFit="1" customWidth="1"/>
    <col min="6944" max="6944" width="28.7109375" bestFit="1" customWidth="1"/>
    <col min="6945" max="6945" width="37.85546875" bestFit="1" customWidth="1"/>
    <col min="6946" max="6946" width="41" bestFit="1" customWidth="1"/>
    <col min="6947" max="6947" width="30.7109375" bestFit="1" customWidth="1"/>
    <col min="6948" max="6948" width="34" bestFit="1" customWidth="1"/>
    <col min="6949" max="6949" width="51.5703125" bestFit="1" customWidth="1"/>
    <col min="6950" max="6950" width="54.85546875" bestFit="1" customWidth="1"/>
    <col min="6951" max="6951" width="30.28515625" bestFit="1" customWidth="1"/>
    <col min="6952" max="6952" width="33.42578125" bestFit="1" customWidth="1"/>
    <col min="6953" max="6953" width="35.7109375" bestFit="1" customWidth="1"/>
    <col min="6954" max="6954" width="38.85546875" bestFit="1" customWidth="1"/>
    <col min="6955" max="6955" width="13.85546875" bestFit="1" customWidth="1"/>
    <col min="6956" max="6956" width="17" bestFit="1" customWidth="1"/>
    <col min="6957" max="6957" width="21.140625" bestFit="1" customWidth="1"/>
    <col min="6958" max="6958" width="24.28515625" bestFit="1" customWidth="1"/>
    <col min="6959" max="6959" width="21" bestFit="1" customWidth="1"/>
    <col min="6960" max="6960" width="24.140625" bestFit="1" customWidth="1"/>
    <col min="6961" max="6961" width="36.5703125" bestFit="1" customWidth="1"/>
    <col min="6962" max="6962" width="39.7109375" bestFit="1" customWidth="1"/>
    <col min="6963" max="6963" width="17.7109375" bestFit="1" customWidth="1"/>
    <col min="6964" max="6964" width="20.85546875" bestFit="1" customWidth="1"/>
    <col min="6965" max="6965" width="16.28515625" bestFit="1" customWidth="1"/>
    <col min="6966" max="6966" width="19.42578125" bestFit="1" customWidth="1"/>
    <col min="6967" max="6967" width="27.7109375" bestFit="1" customWidth="1"/>
    <col min="6968" max="6968" width="30.85546875" bestFit="1" customWidth="1"/>
    <col min="6969" max="6969" width="18.85546875" bestFit="1" customWidth="1"/>
    <col min="6970" max="6970" width="22.140625" bestFit="1" customWidth="1"/>
    <col min="6971" max="6971" width="58" bestFit="1" customWidth="1"/>
    <col min="6972" max="6972" width="61.140625" bestFit="1" customWidth="1"/>
    <col min="6973" max="6973" width="61.7109375" bestFit="1" customWidth="1"/>
    <col min="6974" max="6974" width="64.85546875" bestFit="1" customWidth="1"/>
    <col min="6975" max="6975" width="59.42578125" bestFit="1" customWidth="1"/>
    <col min="6976" max="6976" width="62.5703125" bestFit="1" customWidth="1"/>
    <col min="6977" max="6977" width="32.5703125" bestFit="1" customWidth="1"/>
    <col min="6978" max="6978" width="35.7109375" bestFit="1" customWidth="1"/>
    <col min="6979" max="6979" width="20.7109375" bestFit="1" customWidth="1"/>
    <col min="6980" max="6980" width="23.85546875" bestFit="1" customWidth="1"/>
    <col min="6981" max="6981" width="55" bestFit="1" customWidth="1"/>
    <col min="6982" max="6982" width="58.140625" bestFit="1" customWidth="1"/>
    <col min="6983" max="6983" width="49.42578125" bestFit="1" customWidth="1"/>
    <col min="6984" max="6984" width="52.5703125" bestFit="1" customWidth="1"/>
    <col min="6985" max="6985" width="51.42578125" bestFit="1" customWidth="1"/>
    <col min="6986" max="6986" width="54.7109375" bestFit="1" customWidth="1"/>
    <col min="6987" max="6987" width="29.42578125" bestFit="1" customWidth="1"/>
    <col min="6988" max="6988" width="32.5703125" bestFit="1" customWidth="1"/>
    <col min="6989" max="6989" width="34.5703125" bestFit="1" customWidth="1"/>
    <col min="6990" max="6990" width="37.7109375" bestFit="1" customWidth="1"/>
    <col min="6991" max="6991" width="25.5703125" bestFit="1" customWidth="1"/>
    <col min="6992" max="6992" width="28.7109375" bestFit="1" customWidth="1"/>
    <col min="6993" max="6993" width="36.7109375" bestFit="1" customWidth="1"/>
    <col min="6994" max="6995" width="39.85546875" bestFit="1" customWidth="1"/>
    <col min="6996" max="6996" width="43" bestFit="1" customWidth="1"/>
    <col min="6997" max="6997" width="21.140625" bestFit="1" customWidth="1"/>
    <col min="6998" max="6998" width="24.28515625" bestFit="1" customWidth="1"/>
    <col min="6999" max="6999" width="32.85546875" bestFit="1" customWidth="1"/>
    <col min="7000" max="7000" width="36" bestFit="1" customWidth="1"/>
    <col min="7001" max="7001" width="24.42578125" bestFit="1" customWidth="1"/>
    <col min="7002" max="7002" width="27.5703125" bestFit="1" customWidth="1"/>
    <col min="7003" max="7003" width="46.5703125" bestFit="1" customWidth="1"/>
    <col min="7004" max="7004" width="49.7109375" bestFit="1" customWidth="1"/>
    <col min="7005" max="7005" width="24.85546875" bestFit="1" customWidth="1"/>
    <col min="7006" max="7006" width="28" bestFit="1" customWidth="1"/>
    <col min="7007" max="7007" width="24.5703125" bestFit="1" customWidth="1"/>
    <col min="7008" max="7008" width="27.7109375" bestFit="1" customWidth="1"/>
    <col min="7009" max="7009" width="58.5703125" bestFit="1" customWidth="1"/>
    <col min="7010" max="7010" width="61.7109375" bestFit="1" customWidth="1"/>
    <col min="7011" max="7011" width="41" bestFit="1" customWidth="1"/>
    <col min="7012" max="7012" width="44.140625" bestFit="1" customWidth="1"/>
    <col min="7013" max="7013" width="30.140625" bestFit="1" customWidth="1"/>
    <col min="7014" max="7014" width="33.28515625" bestFit="1" customWidth="1"/>
    <col min="7015" max="7015" width="30.7109375" bestFit="1" customWidth="1"/>
    <col min="7016" max="7016" width="34" bestFit="1" customWidth="1"/>
    <col min="7017" max="7017" width="23.5703125" bestFit="1" customWidth="1"/>
    <col min="7018" max="7018" width="26.7109375" bestFit="1" customWidth="1"/>
    <col min="7019" max="7019" width="41.42578125" bestFit="1" customWidth="1"/>
    <col min="7020" max="7020" width="44.5703125" bestFit="1" customWidth="1"/>
    <col min="7021" max="7021" width="47.140625" bestFit="1" customWidth="1"/>
    <col min="7022" max="7022" width="50.42578125" bestFit="1" customWidth="1"/>
    <col min="7023" max="7023" width="43" bestFit="1" customWidth="1"/>
    <col min="7024" max="7024" width="46.28515625" bestFit="1" customWidth="1"/>
    <col min="7025" max="7025" width="20.140625" bestFit="1" customWidth="1"/>
    <col min="7026" max="7026" width="23.28515625" bestFit="1" customWidth="1"/>
    <col min="7027" max="7027" width="17.7109375" bestFit="1" customWidth="1"/>
    <col min="7028" max="7028" width="20.85546875" bestFit="1" customWidth="1"/>
    <col min="7029" max="7029" width="13.5703125" bestFit="1" customWidth="1"/>
    <col min="7030" max="7030" width="16.7109375" bestFit="1" customWidth="1"/>
    <col min="7031" max="7031" width="38" bestFit="1" customWidth="1"/>
    <col min="7032" max="7032" width="41.140625" bestFit="1" customWidth="1"/>
    <col min="7033" max="7033" width="24.7109375" bestFit="1" customWidth="1"/>
    <col min="7034" max="7034" width="27.85546875" bestFit="1" customWidth="1"/>
    <col min="7035" max="7035" width="37.85546875" bestFit="1" customWidth="1"/>
    <col min="7036" max="7036" width="41" bestFit="1" customWidth="1"/>
    <col min="7037" max="7037" width="41.42578125" bestFit="1" customWidth="1"/>
    <col min="7038" max="7038" width="44.5703125" bestFit="1" customWidth="1"/>
    <col min="7039" max="7039" width="19.7109375" bestFit="1" customWidth="1"/>
    <col min="7040" max="7040" width="22.85546875" bestFit="1" customWidth="1"/>
    <col min="7041" max="7041" width="60.85546875" bestFit="1" customWidth="1"/>
    <col min="7042" max="7042" width="64" bestFit="1" customWidth="1"/>
    <col min="7043" max="7043" width="45.5703125" bestFit="1" customWidth="1"/>
    <col min="7044" max="7044" width="48.7109375" bestFit="1" customWidth="1"/>
    <col min="7045" max="7045" width="40.7109375" bestFit="1" customWidth="1"/>
    <col min="7046" max="7046" width="43.85546875" bestFit="1" customWidth="1"/>
    <col min="7047" max="7047" width="46.85546875" bestFit="1" customWidth="1"/>
    <col min="7048" max="7048" width="50" bestFit="1" customWidth="1"/>
    <col min="7049" max="7049" width="62.7109375" bestFit="1" customWidth="1"/>
    <col min="7050" max="7050" width="65.85546875" bestFit="1" customWidth="1"/>
    <col min="7051" max="7051" width="28.42578125" bestFit="1" customWidth="1"/>
    <col min="7052" max="7052" width="31.5703125" bestFit="1" customWidth="1"/>
    <col min="7053" max="7053" width="63.85546875" bestFit="1" customWidth="1"/>
    <col min="7054" max="7054" width="67.140625" bestFit="1" customWidth="1"/>
    <col min="7055" max="7055" width="27.5703125" bestFit="1" customWidth="1"/>
    <col min="7056" max="7056" width="30.7109375" bestFit="1" customWidth="1"/>
    <col min="7057" max="7057" width="17.7109375" bestFit="1" customWidth="1"/>
    <col min="7058" max="7058" width="20.85546875" bestFit="1" customWidth="1"/>
    <col min="7059" max="7059" width="34.28515625" bestFit="1" customWidth="1"/>
    <col min="7060" max="7060" width="37.42578125" bestFit="1" customWidth="1"/>
    <col min="7061" max="7061" width="54.42578125" bestFit="1" customWidth="1"/>
    <col min="7062" max="7062" width="57.5703125" bestFit="1" customWidth="1"/>
    <col min="7063" max="7063" width="56" bestFit="1" customWidth="1"/>
    <col min="7064" max="7064" width="59.28515625" bestFit="1" customWidth="1"/>
    <col min="7065" max="7065" width="36.7109375" bestFit="1" customWidth="1"/>
    <col min="7066" max="7066" width="39.85546875" bestFit="1" customWidth="1"/>
    <col min="7067" max="7067" width="40.140625" bestFit="1" customWidth="1"/>
    <col min="7068" max="7068" width="43.28515625" bestFit="1" customWidth="1"/>
    <col min="7069" max="7069" width="31.7109375" bestFit="1" customWidth="1"/>
    <col min="7070" max="7070" width="34.85546875" bestFit="1" customWidth="1"/>
    <col min="7071" max="7071" width="33.7109375" bestFit="1" customWidth="1"/>
    <col min="7072" max="7072" width="36.85546875" bestFit="1" customWidth="1"/>
    <col min="7073" max="7073" width="50.140625" bestFit="1" customWidth="1"/>
    <col min="7074" max="7074" width="53.28515625" bestFit="1" customWidth="1"/>
    <col min="7075" max="7075" width="40.140625" bestFit="1" customWidth="1"/>
    <col min="7076" max="7076" width="43.28515625" bestFit="1" customWidth="1"/>
    <col min="7077" max="7077" width="31" bestFit="1" customWidth="1"/>
    <col min="7078" max="7078" width="34.28515625" bestFit="1" customWidth="1"/>
    <col min="7079" max="7079" width="25.42578125" bestFit="1" customWidth="1"/>
    <col min="7080" max="7080" width="28.5703125" bestFit="1" customWidth="1"/>
    <col min="7081" max="7081" width="48.28515625" bestFit="1" customWidth="1"/>
    <col min="7082" max="7082" width="51.42578125" bestFit="1" customWidth="1"/>
    <col min="7083" max="7083" width="45.85546875" bestFit="1" customWidth="1"/>
    <col min="7084" max="7084" width="49" bestFit="1" customWidth="1"/>
    <col min="7085" max="7085" width="43" bestFit="1" customWidth="1"/>
    <col min="7086" max="7086" width="46.28515625" bestFit="1" customWidth="1"/>
    <col min="7087" max="7087" width="40.28515625" bestFit="1" customWidth="1"/>
    <col min="7088" max="7088" width="43.42578125" bestFit="1" customWidth="1"/>
    <col min="7089" max="7089" width="21.5703125" bestFit="1" customWidth="1"/>
    <col min="7090" max="7090" width="24.7109375" bestFit="1" customWidth="1"/>
    <col min="7091" max="7091" width="12" bestFit="1" customWidth="1"/>
    <col min="7092" max="7092" width="13.5703125" bestFit="1" customWidth="1"/>
    <col min="7093" max="7093" width="52" bestFit="1" customWidth="1"/>
    <col min="7094" max="7094" width="55.28515625" bestFit="1" customWidth="1"/>
    <col min="7095" max="7095" width="33.140625" bestFit="1" customWidth="1"/>
    <col min="7096" max="7096" width="36.28515625" bestFit="1" customWidth="1"/>
    <col min="7097" max="7097" width="22.5703125" bestFit="1" customWidth="1"/>
    <col min="7098" max="7098" width="25.85546875" bestFit="1" customWidth="1"/>
    <col min="7099" max="7099" width="46.7109375" bestFit="1" customWidth="1"/>
    <col min="7100" max="7100" width="49.85546875" bestFit="1" customWidth="1"/>
    <col min="7101" max="7101" width="42.5703125" bestFit="1" customWidth="1"/>
    <col min="7102" max="7102" width="45.7109375" bestFit="1" customWidth="1"/>
    <col min="7103" max="7103" width="59.7109375" bestFit="1" customWidth="1"/>
    <col min="7104" max="7104" width="63" bestFit="1" customWidth="1"/>
    <col min="7105" max="7105" width="40.140625" bestFit="1" customWidth="1"/>
    <col min="7106" max="7106" width="43.28515625" bestFit="1" customWidth="1"/>
    <col min="7107" max="7107" width="17.42578125" bestFit="1" customWidth="1"/>
    <col min="7108" max="7108" width="20.5703125" bestFit="1" customWidth="1"/>
    <col min="7109" max="7109" width="55" bestFit="1" customWidth="1"/>
    <col min="7110" max="7110" width="58.140625" bestFit="1" customWidth="1"/>
    <col min="7111" max="7111" width="51.140625" bestFit="1" customWidth="1"/>
    <col min="7112" max="7112" width="54.28515625" bestFit="1" customWidth="1"/>
    <col min="7113" max="7113" width="56" bestFit="1" customWidth="1"/>
    <col min="7114" max="7114" width="59.28515625" bestFit="1" customWidth="1"/>
    <col min="7115" max="7115" width="16.140625" bestFit="1" customWidth="1"/>
    <col min="7116" max="7116" width="19.28515625" bestFit="1" customWidth="1"/>
    <col min="7117" max="7117" width="25.7109375" bestFit="1" customWidth="1"/>
    <col min="7118" max="7118" width="28.85546875" bestFit="1" customWidth="1"/>
    <col min="7119" max="7119" width="57.140625" bestFit="1" customWidth="1"/>
    <col min="7120" max="7120" width="60.28515625" bestFit="1" customWidth="1"/>
    <col min="7121" max="7121" width="52.42578125" bestFit="1" customWidth="1"/>
    <col min="7122" max="7122" width="55.5703125" bestFit="1" customWidth="1"/>
    <col min="7123" max="7123" width="20" bestFit="1" customWidth="1"/>
    <col min="7124" max="7124" width="23.140625" bestFit="1" customWidth="1"/>
    <col min="7125" max="7125" width="56.85546875" bestFit="1" customWidth="1"/>
    <col min="7126" max="7126" width="60" bestFit="1" customWidth="1"/>
    <col min="7127" max="7127" width="38.140625" bestFit="1" customWidth="1"/>
    <col min="7128" max="7128" width="41.28515625" bestFit="1" customWidth="1"/>
    <col min="7129" max="7129" width="55.28515625" bestFit="1" customWidth="1"/>
    <col min="7130" max="7130" width="58.42578125" bestFit="1" customWidth="1"/>
    <col min="7131" max="7131" width="43.140625" bestFit="1" customWidth="1"/>
    <col min="7132" max="7132" width="46.42578125" bestFit="1" customWidth="1"/>
    <col min="7133" max="7133" width="43.140625" bestFit="1" customWidth="1"/>
    <col min="7134" max="7134" width="46.42578125" bestFit="1" customWidth="1"/>
    <col min="7135" max="7135" width="17.7109375" bestFit="1" customWidth="1"/>
    <col min="7136" max="7136" width="20.85546875" bestFit="1" customWidth="1"/>
    <col min="7137" max="7137" width="13.85546875" bestFit="1" customWidth="1"/>
    <col min="7138" max="7138" width="17" bestFit="1" customWidth="1"/>
    <col min="7139" max="7139" width="25.85546875" bestFit="1" customWidth="1"/>
    <col min="7140" max="7140" width="29" bestFit="1" customWidth="1"/>
    <col min="7141" max="7141" width="45.5703125" bestFit="1" customWidth="1"/>
    <col min="7142" max="7142" width="48.7109375" bestFit="1" customWidth="1"/>
    <col min="7143" max="7143" width="31" bestFit="1" customWidth="1"/>
    <col min="7144" max="7144" width="34.28515625" bestFit="1" customWidth="1"/>
    <col min="7145" max="7145" width="28.7109375" bestFit="1" customWidth="1"/>
    <col min="7146" max="7146" width="31.85546875" bestFit="1" customWidth="1"/>
    <col min="7147" max="7147" width="48.85546875" bestFit="1" customWidth="1"/>
    <col min="7148" max="7148" width="52" bestFit="1" customWidth="1"/>
    <col min="7149" max="7149" width="26.85546875" bestFit="1" customWidth="1"/>
    <col min="7150" max="7150" width="30.140625" bestFit="1" customWidth="1"/>
    <col min="7151" max="7151" width="24.5703125" bestFit="1" customWidth="1"/>
    <col min="7152" max="7152" width="27.7109375" bestFit="1" customWidth="1"/>
    <col min="7153" max="7153" width="49" bestFit="1" customWidth="1"/>
    <col min="7154" max="7154" width="52.140625" bestFit="1" customWidth="1"/>
    <col min="7155" max="7155" width="39.140625" bestFit="1" customWidth="1"/>
    <col min="7156" max="7156" width="42.42578125" bestFit="1" customWidth="1"/>
    <col min="7157" max="7157" width="35.28515625" bestFit="1" customWidth="1"/>
    <col min="7158" max="7158" width="38.5703125" bestFit="1" customWidth="1"/>
    <col min="7159" max="7159" width="29.5703125" bestFit="1" customWidth="1"/>
    <col min="7160" max="7160" width="32.7109375" bestFit="1" customWidth="1"/>
    <col min="7161" max="7161" width="15.85546875" bestFit="1" customWidth="1"/>
    <col min="7162" max="7162" width="19" bestFit="1" customWidth="1"/>
    <col min="7163" max="7163" width="31.5703125" bestFit="1" customWidth="1"/>
    <col min="7164" max="7164" width="34.7109375" bestFit="1" customWidth="1"/>
    <col min="7165" max="7165" width="25.7109375" bestFit="1" customWidth="1"/>
    <col min="7166" max="7166" width="28.85546875" bestFit="1" customWidth="1"/>
    <col min="7167" max="7167" width="26.5703125" bestFit="1" customWidth="1"/>
    <col min="7168" max="7168" width="29.85546875" bestFit="1" customWidth="1"/>
    <col min="7169" max="7169" width="41.85546875" bestFit="1" customWidth="1"/>
    <col min="7170" max="7170" width="45" bestFit="1" customWidth="1"/>
    <col min="7171" max="7171" width="41.7109375" bestFit="1" customWidth="1"/>
    <col min="7172" max="7172" width="44.85546875" bestFit="1" customWidth="1"/>
    <col min="7173" max="7173" width="52.5703125" bestFit="1" customWidth="1"/>
    <col min="7174" max="7174" width="55.7109375" bestFit="1" customWidth="1"/>
    <col min="7175" max="7175" width="27.5703125" bestFit="1" customWidth="1"/>
    <col min="7176" max="7176" width="30.7109375" bestFit="1" customWidth="1"/>
    <col min="7177" max="7177" width="23.5703125" bestFit="1" customWidth="1"/>
    <col min="7178" max="7178" width="26.7109375" bestFit="1" customWidth="1"/>
    <col min="7179" max="7179" width="46.5703125" bestFit="1" customWidth="1"/>
    <col min="7180" max="7180" width="49.7109375" bestFit="1" customWidth="1"/>
    <col min="7181" max="7181" width="54.140625" bestFit="1" customWidth="1"/>
    <col min="7182" max="7182" width="57.28515625" bestFit="1" customWidth="1"/>
    <col min="7183" max="7183" width="13.7109375" bestFit="1" customWidth="1"/>
    <col min="7184" max="7184" width="16.85546875" bestFit="1" customWidth="1"/>
    <col min="7185" max="7185" width="55" bestFit="1" customWidth="1"/>
    <col min="7186" max="7186" width="58.140625" bestFit="1" customWidth="1"/>
    <col min="7187" max="7187" width="24.28515625" bestFit="1" customWidth="1"/>
    <col min="7188" max="7188" width="27.42578125" bestFit="1" customWidth="1"/>
    <col min="7189" max="7189" width="34.140625" bestFit="1" customWidth="1"/>
    <col min="7190" max="7190" width="37.28515625" bestFit="1" customWidth="1"/>
    <col min="7191" max="7191" width="21.7109375" bestFit="1" customWidth="1"/>
    <col min="7192" max="7192" width="24.85546875" bestFit="1" customWidth="1"/>
    <col min="7193" max="7193" width="56" bestFit="1" customWidth="1"/>
    <col min="7194" max="7194" width="59.28515625" bestFit="1" customWidth="1"/>
    <col min="7195" max="7195" width="46.85546875" bestFit="1" customWidth="1"/>
    <col min="7196" max="7196" width="50" bestFit="1" customWidth="1"/>
    <col min="7197" max="7197" width="31.7109375" bestFit="1" customWidth="1"/>
    <col min="7198" max="7198" width="34.85546875" bestFit="1" customWidth="1"/>
    <col min="7199" max="7199" width="49.28515625" bestFit="1" customWidth="1"/>
    <col min="7200" max="7200" width="52.42578125" bestFit="1" customWidth="1"/>
    <col min="7201" max="7201" width="25.85546875" bestFit="1" customWidth="1"/>
    <col min="7202" max="7202" width="29" bestFit="1" customWidth="1"/>
    <col min="7203" max="7203" width="48.28515625" bestFit="1" customWidth="1"/>
    <col min="7204" max="7204" width="51.42578125" bestFit="1" customWidth="1"/>
    <col min="7205" max="7205" width="58.7109375" bestFit="1" customWidth="1"/>
    <col min="7206" max="7206" width="61.85546875" bestFit="1" customWidth="1"/>
    <col min="7207" max="7207" width="43.7109375" bestFit="1" customWidth="1"/>
    <col min="7208" max="7208" width="47" bestFit="1" customWidth="1"/>
    <col min="7209" max="7209" width="24.85546875" bestFit="1" customWidth="1"/>
    <col min="7210" max="7210" width="28" bestFit="1" customWidth="1"/>
    <col min="7211" max="7211" width="45.140625" bestFit="1" customWidth="1"/>
    <col min="7212" max="7212" width="48.28515625" bestFit="1" customWidth="1"/>
    <col min="7213" max="7213" width="22" bestFit="1" customWidth="1"/>
    <col min="7214" max="7214" width="25.140625" bestFit="1" customWidth="1"/>
    <col min="7215" max="7215" width="24.7109375" bestFit="1" customWidth="1"/>
    <col min="7216" max="7216" width="27.85546875" bestFit="1" customWidth="1"/>
    <col min="7217" max="7217" width="59.140625" bestFit="1" customWidth="1"/>
    <col min="7218" max="7218" width="62.28515625" bestFit="1" customWidth="1"/>
    <col min="7219" max="7219" width="54.42578125" bestFit="1" customWidth="1"/>
    <col min="7220" max="7220" width="57.5703125" bestFit="1" customWidth="1"/>
    <col min="7221" max="7221" width="55.85546875" bestFit="1" customWidth="1"/>
    <col min="7222" max="7222" width="59.140625" bestFit="1" customWidth="1"/>
    <col min="7223" max="7223" width="29.42578125" bestFit="1" customWidth="1"/>
    <col min="7224" max="7224" width="32.5703125" bestFit="1" customWidth="1"/>
    <col min="7225" max="7225" width="45.42578125" bestFit="1" customWidth="1"/>
    <col min="7226" max="7226" width="48.5703125" bestFit="1" customWidth="1"/>
    <col min="7227" max="7227" width="34.7109375" bestFit="1" customWidth="1"/>
    <col min="7228" max="7228" width="38" bestFit="1" customWidth="1"/>
    <col min="7229" max="7229" width="58.5703125" bestFit="1" customWidth="1"/>
    <col min="7230" max="7230" width="61.7109375" bestFit="1" customWidth="1"/>
    <col min="7231" max="7231" width="33.42578125" bestFit="1" customWidth="1"/>
    <col min="7232" max="7232" width="36.5703125" bestFit="1" customWidth="1"/>
    <col min="7233" max="7233" width="19.5703125" bestFit="1" customWidth="1"/>
    <col min="7234" max="7234" width="22.7109375" bestFit="1" customWidth="1"/>
    <col min="7235" max="7235" width="45" bestFit="1" customWidth="1"/>
    <col min="7236" max="7236" width="48.140625" bestFit="1" customWidth="1"/>
    <col min="7237" max="7237" width="22.140625" bestFit="1" customWidth="1"/>
    <col min="7238" max="7238" width="25.28515625" bestFit="1" customWidth="1"/>
    <col min="7239" max="7239" width="29" bestFit="1" customWidth="1"/>
    <col min="7240" max="7240" width="32.140625" bestFit="1" customWidth="1"/>
    <col min="7241" max="7241" width="20.7109375" bestFit="1" customWidth="1"/>
    <col min="7242" max="7242" width="23.85546875" bestFit="1" customWidth="1"/>
    <col min="7243" max="7243" width="39.42578125" bestFit="1" customWidth="1"/>
    <col min="7244" max="7244" width="42.7109375" bestFit="1" customWidth="1"/>
    <col min="7245" max="7245" width="54.140625" bestFit="1" customWidth="1"/>
    <col min="7246" max="7246" width="57.28515625" bestFit="1" customWidth="1"/>
    <col min="7247" max="7247" width="57.42578125" bestFit="1" customWidth="1"/>
    <col min="7248" max="7248" width="60.5703125" bestFit="1" customWidth="1"/>
    <col min="7249" max="7249" width="30.85546875" bestFit="1" customWidth="1"/>
    <col min="7250" max="7250" width="34.140625" bestFit="1" customWidth="1"/>
    <col min="7251" max="7251" width="47" bestFit="1" customWidth="1"/>
    <col min="7252" max="7252" width="50.140625" bestFit="1" customWidth="1"/>
    <col min="7253" max="7253" width="56.7109375" bestFit="1" customWidth="1"/>
    <col min="7254" max="7254" width="59.85546875" bestFit="1" customWidth="1"/>
    <col min="7255" max="7255" width="39.140625" bestFit="1" customWidth="1"/>
    <col min="7256" max="7256" width="42.42578125" bestFit="1" customWidth="1"/>
    <col min="7257" max="7257" width="25.28515625" bestFit="1" customWidth="1"/>
    <col min="7258" max="7258" width="28.42578125" bestFit="1" customWidth="1"/>
    <col min="7259" max="7259" width="45.85546875" bestFit="1" customWidth="1"/>
    <col min="7260" max="7260" width="49" bestFit="1" customWidth="1"/>
    <col min="7261" max="7261" width="26.140625" bestFit="1" customWidth="1"/>
    <col min="7262" max="7262" width="29.28515625" bestFit="1" customWidth="1"/>
    <col min="7263" max="7263" width="54.28515625" bestFit="1" customWidth="1"/>
    <col min="7264" max="7264" width="57.42578125" bestFit="1" customWidth="1"/>
    <col min="7265" max="7265" width="46.7109375" bestFit="1" customWidth="1"/>
    <col min="7266" max="7266" width="49.85546875" bestFit="1" customWidth="1"/>
    <col min="7267" max="7267" width="19.140625" bestFit="1" customWidth="1"/>
    <col min="7268" max="7268" width="22.28515625" bestFit="1" customWidth="1"/>
    <col min="7269" max="7269" width="41.85546875" bestFit="1" customWidth="1"/>
    <col min="7270" max="7270" width="45" bestFit="1" customWidth="1"/>
    <col min="7271" max="7271" width="33.5703125" bestFit="1" customWidth="1"/>
    <col min="7272" max="7272" width="36.7109375" bestFit="1" customWidth="1"/>
    <col min="7273" max="7273" width="30.28515625" bestFit="1" customWidth="1"/>
    <col min="7274" max="7274" width="33.42578125" bestFit="1" customWidth="1"/>
    <col min="7275" max="7275" width="49.42578125" bestFit="1" customWidth="1"/>
    <col min="7276" max="7276" width="52.5703125" bestFit="1" customWidth="1"/>
    <col min="7277" max="7277" width="55.85546875" bestFit="1" customWidth="1"/>
    <col min="7278" max="7278" width="59.140625" bestFit="1" customWidth="1"/>
    <col min="7279" max="7279" width="55.7109375" bestFit="1" customWidth="1"/>
    <col min="7280" max="7280" width="59" bestFit="1" customWidth="1"/>
    <col min="7281" max="7281" width="25.140625" bestFit="1" customWidth="1"/>
    <col min="7282" max="7282" width="28.28515625" bestFit="1" customWidth="1"/>
    <col min="7283" max="7283" width="53.7109375" bestFit="1" customWidth="1"/>
    <col min="7284" max="7284" width="56.85546875" bestFit="1" customWidth="1"/>
    <col min="7285" max="7285" width="32.7109375" bestFit="1" customWidth="1"/>
    <col min="7286" max="7286" width="35.85546875" bestFit="1" customWidth="1"/>
    <col min="7287" max="7287" width="28.5703125" bestFit="1" customWidth="1"/>
    <col min="7288" max="7288" width="31.7109375" bestFit="1" customWidth="1"/>
    <col min="7289" max="7289" width="53.7109375" bestFit="1" customWidth="1"/>
    <col min="7290" max="7290" width="56.85546875" bestFit="1" customWidth="1"/>
    <col min="7291" max="7291" width="21.42578125" bestFit="1" customWidth="1"/>
    <col min="7292" max="7292" width="24.5703125" bestFit="1" customWidth="1"/>
    <col min="7293" max="7293" width="34.5703125" bestFit="1" customWidth="1"/>
    <col min="7294" max="7294" width="37.7109375" bestFit="1" customWidth="1"/>
    <col min="7295" max="7295" width="31.140625" bestFit="1" customWidth="1"/>
    <col min="7296" max="7296" width="34.42578125" bestFit="1" customWidth="1"/>
    <col min="7297" max="7297" width="20.140625" bestFit="1" customWidth="1"/>
    <col min="7298" max="7298" width="23.28515625" bestFit="1" customWidth="1"/>
    <col min="7299" max="7299" width="25.28515625" bestFit="1" customWidth="1"/>
    <col min="7300" max="7300" width="28.42578125" bestFit="1" customWidth="1"/>
    <col min="7301" max="7301" width="12.140625" bestFit="1" customWidth="1"/>
    <col min="7302" max="7302" width="15.28515625" bestFit="1" customWidth="1"/>
    <col min="7303" max="7303" width="23" bestFit="1" customWidth="1"/>
    <col min="7304" max="7304" width="26.28515625" bestFit="1" customWidth="1"/>
    <col min="7305" max="7305" width="29.42578125" bestFit="1" customWidth="1"/>
    <col min="7306" max="7306" width="32.5703125" bestFit="1" customWidth="1"/>
    <col min="7307" max="7307" width="37.5703125" bestFit="1" customWidth="1"/>
    <col min="7308" max="7308" width="40.7109375" bestFit="1" customWidth="1"/>
    <col min="7309" max="7309" width="25.28515625" bestFit="1" customWidth="1"/>
    <col min="7310" max="7310" width="28.42578125" bestFit="1" customWidth="1"/>
    <col min="7311" max="7311" width="20.7109375" bestFit="1" customWidth="1"/>
    <col min="7312" max="7312" width="23.85546875" bestFit="1" customWidth="1"/>
    <col min="7313" max="7313" width="35.7109375" bestFit="1" customWidth="1"/>
    <col min="7314" max="7314" width="38.85546875" bestFit="1" customWidth="1"/>
    <col min="7315" max="7315" width="20.140625" bestFit="1" customWidth="1"/>
    <col min="7316" max="7316" width="23.28515625" bestFit="1" customWidth="1"/>
    <col min="7317" max="7317" width="16.140625" bestFit="1" customWidth="1"/>
    <col min="7318" max="7318" width="19.28515625" bestFit="1" customWidth="1"/>
    <col min="7319" max="7319" width="38.85546875" bestFit="1" customWidth="1"/>
    <col min="7320" max="7320" width="42.140625" bestFit="1" customWidth="1"/>
    <col min="7321" max="7321" width="23.85546875" bestFit="1" customWidth="1"/>
    <col min="7322" max="7322" width="27" bestFit="1" customWidth="1"/>
    <col min="7323" max="7323" width="29.140625" bestFit="1" customWidth="1"/>
    <col min="7324" max="7324" width="32.28515625" bestFit="1" customWidth="1"/>
    <col min="7325" max="7325" width="33.140625" bestFit="1" customWidth="1"/>
    <col min="7326" max="7326" width="36.28515625" bestFit="1" customWidth="1"/>
    <col min="7327" max="7327" width="24.28515625" bestFit="1" customWidth="1"/>
    <col min="7328" max="7328" width="27.42578125" bestFit="1" customWidth="1"/>
    <col min="7329" max="7329" width="30.42578125" bestFit="1" customWidth="1"/>
    <col min="7330" max="7330" width="33.5703125" bestFit="1" customWidth="1"/>
    <col min="7331" max="7331" width="38.140625" bestFit="1" customWidth="1"/>
    <col min="7332" max="7332" width="41.28515625" bestFit="1" customWidth="1"/>
    <col min="7333" max="7333" width="22.28515625" bestFit="1" customWidth="1"/>
    <col min="7334" max="7334" width="25.5703125" bestFit="1" customWidth="1"/>
    <col min="7335" max="7335" width="47.7109375" bestFit="1" customWidth="1"/>
    <col min="7336" max="7336" width="51" bestFit="1" customWidth="1"/>
    <col min="7337" max="7337" width="38.140625" bestFit="1" customWidth="1"/>
    <col min="7338" max="7338" width="41.28515625" bestFit="1" customWidth="1"/>
    <col min="7339" max="7339" width="49" bestFit="1" customWidth="1"/>
    <col min="7340" max="7340" width="52.140625" bestFit="1" customWidth="1"/>
    <col min="7341" max="7341" width="56" bestFit="1" customWidth="1"/>
    <col min="7342" max="7342" width="59.28515625" bestFit="1" customWidth="1"/>
    <col min="7343" max="7343" width="46.140625" bestFit="1" customWidth="1"/>
    <col min="7344" max="7344" width="49.28515625" bestFit="1" customWidth="1"/>
    <col min="7345" max="7345" width="14.7109375" bestFit="1" customWidth="1"/>
    <col min="7346" max="7346" width="18" bestFit="1" customWidth="1"/>
    <col min="7347" max="7347" width="16.5703125" bestFit="1" customWidth="1"/>
    <col min="7348" max="7348" width="19.7109375" bestFit="1" customWidth="1"/>
    <col min="7349" max="7349" width="49.42578125" bestFit="1" customWidth="1"/>
    <col min="7350" max="7350" width="52.5703125" bestFit="1" customWidth="1"/>
    <col min="7351" max="7351" width="33.5703125" bestFit="1" customWidth="1"/>
    <col min="7352" max="7352" width="36.7109375" bestFit="1" customWidth="1"/>
    <col min="7353" max="7353" width="21.42578125" bestFit="1" customWidth="1"/>
    <col min="7354" max="7354" width="24.5703125" bestFit="1" customWidth="1"/>
    <col min="7355" max="7355" width="14.140625" bestFit="1" customWidth="1"/>
    <col min="7356" max="7356" width="17.42578125" bestFit="1" customWidth="1"/>
    <col min="7357" max="7357" width="19.42578125" bestFit="1" customWidth="1"/>
    <col min="7358" max="7358" width="22.5703125" bestFit="1" customWidth="1"/>
    <col min="7359" max="7359" width="44.28515625" bestFit="1" customWidth="1"/>
    <col min="7360" max="7360" width="47.42578125" bestFit="1" customWidth="1"/>
    <col min="7361" max="7361" width="25.140625" bestFit="1" customWidth="1"/>
    <col min="7362" max="7362" width="28.28515625" bestFit="1" customWidth="1"/>
    <col min="7363" max="7363" width="39.140625" bestFit="1" customWidth="1"/>
    <col min="7364" max="7364" width="42.42578125" bestFit="1" customWidth="1"/>
    <col min="7365" max="7365" width="41.42578125" bestFit="1" customWidth="1"/>
    <col min="7366" max="7366" width="44.5703125" bestFit="1" customWidth="1"/>
    <col min="7367" max="7367" width="53" bestFit="1" customWidth="1"/>
    <col min="7368" max="7368" width="56.140625" bestFit="1" customWidth="1"/>
    <col min="7369" max="7369" width="33.7109375" bestFit="1" customWidth="1"/>
    <col min="7370" max="7370" width="36.85546875" bestFit="1" customWidth="1"/>
    <col min="7371" max="7371" width="43.7109375" bestFit="1" customWidth="1"/>
    <col min="7372" max="7372" width="47" bestFit="1" customWidth="1"/>
    <col min="7373" max="7373" width="52.5703125" bestFit="1" customWidth="1"/>
    <col min="7374" max="7374" width="55.7109375" bestFit="1" customWidth="1"/>
    <col min="7375" max="7375" width="52" bestFit="1" customWidth="1"/>
    <col min="7376" max="7376" width="55.28515625" bestFit="1" customWidth="1"/>
    <col min="7377" max="7377" width="27.5703125" bestFit="1" customWidth="1"/>
    <col min="7378" max="7378" width="30.7109375" bestFit="1" customWidth="1"/>
    <col min="7379" max="7379" width="46.7109375" bestFit="1" customWidth="1"/>
    <col min="7380" max="7380" width="49.85546875" bestFit="1" customWidth="1"/>
    <col min="7381" max="7381" width="60.140625" bestFit="1" customWidth="1"/>
    <col min="7382" max="7382" width="63.42578125" bestFit="1" customWidth="1"/>
    <col min="7383" max="7383" width="23.28515625" bestFit="1" customWidth="1"/>
    <col min="7384" max="7384" width="26.42578125" bestFit="1" customWidth="1"/>
    <col min="7385" max="7385" width="26.85546875" bestFit="1" customWidth="1"/>
    <col min="7386" max="7386" width="30.140625" bestFit="1" customWidth="1"/>
    <col min="7387" max="7387" width="20.42578125" bestFit="1" customWidth="1"/>
    <col min="7388" max="7388" width="23.5703125" bestFit="1" customWidth="1"/>
    <col min="7389" max="7389" width="35.42578125" bestFit="1" customWidth="1"/>
    <col min="7390" max="7390" width="38.7109375" bestFit="1" customWidth="1"/>
    <col min="7391" max="7391" width="23" bestFit="1" customWidth="1"/>
    <col min="7392" max="7392" width="26.28515625" bestFit="1" customWidth="1"/>
    <col min="7393" max="7393" width="24.42578125" bestFit="1" customWidth="1"/>
    <col min="7394" max="7394" width="27.5703125" bestFit="1" customWidth="1"/>
    <col min="7395" max="7395" width="36.7109375" bestFit="1" customWidth="1"/>
    <col min="7396" max="7396" width="39.85546875" bestFit="1" customWidth="1"/>
    <col min="7397" max="7397" width="52.5703125" bestFit="1" customWidth="1"/>
    <col min="7398" max="7398" width="55.7109375" bestFit="1" customWidth="1"/>
    <col min="7399" max="7399" width="17.85546875" bestFit="1" customWidth="1"/>
    <col min="7400" max="7400" width="21" bestFit="1" customWidth="1"/>
    <col min="7401" max="7401" width="56.140625" bestFit="1" customWidth="1"/>
    <col min="7402" max="7402" width="59.42578125" bestFit="1" customWidth="1"/>
    <col min="7403" max="7403" width="52.5703125" bestFit="1" customWidth="1"/>
    <col min="7404" max="7404" width="55.7109375" bestFit="1" customWidth="1"/>
    <col min="7405" max="7405" width="35.7109375" bestFit="1" customWidth="1"/>
    <col min="7406" max="7406" width="38.85546875" bestFit="1" customWidth="1"/>
    <col min="7407" max="7407" width="18.5703125" bestFit="1" customWidth="1"/>
    <col min="7408" max="7408" width="21.85546875" bestFit="1" customWidth="1"/>
    <col min="7409" max="7409" width="48.28515625" bestFit="1" customWidth="1"/>
    <col min="7410" max="7410" width="51.42578125" bestFit="1" customWidth="1"/>
    <col min="7411" max="7411" width="34.85546875" bestFit="1" customWidth="1"/>
    <col min="7412" max="7412" width="38.140625" bestFit="1" customWidth="1"/>
    <col min="7413" max="7413" width="56.140625" bestFit="1" customWidth="1"/>
    <col min="7414" max="7414" width="59.42578125" bestFit="1" customWidth="1"/>
    <col min="7415" max="7415" width="58.28515625" bestFit="1" customWidth="1"/>
    <col min="7416" max="7416" width="61.42578125" bestFit="1" customWidth="1"/>
    <col min="7417" max="7417" width="36" bestFit="1" customWidth="1"/>
    <col min="7418" max="7418" width="39.140625" bestFit="1" customWidth="1"/>
    <col min="7419" max="7419" width="12" bestFit="1" customWidth="1"/>
    <col min="7420" max="7420" width="11" bestFit="1" customWidth="1"/>
    <col min="7421" max="7421" width="57.85546875" bestFit="1" customWidth="1"/>
    <col min="7422" max="7422" width="61" bestFit="1" customWidth="1"/>
    <col min="7423" max="7423" width="28.5703125" bestFit="1" customWidth="1"/>
    <col min="7424" max="7424" width="31.7109375" bestFit="1" customWidth="1"/>
    <col min="7425" max="7425" width="21.28515625" bestFit="1" customWidth="1"/>
    <col min="7426" max="7426" width="24.42578125" bestFit="1" customWidth="1"/>
    <col min="7427" max="7427" width="27.5703125" bestFit="1" customWidth="1"/>
    <col min="7428" max="7428" width="30.7109375" bestFit="1" customWidth="1"/>
    <col min="7429" max="7429" width="25.140625" bestFit="1" customWidth="1"/>
    <col min="7430" max="7430" width="28.28515625" bestFit="1" customWidth="1"/>
    <col min="7431" max="7431" width="7.7109375" bestFit="1" customWidth="1"/>
    <col min="7432" max="7432" width="10.7109375" bestFit="1" customWidth="1"/>
    <col min="7433" max="7433" width="52.5703125" bestFit="1" customWidth="1"/>
    <col min="7434" max="7434" width="55.7109375" bestFit="1" customWidth="1"/>
    <col min="7435" max="7435" width="57.42578125" bestFit="1" customWidth="1"/>
    <col min="7436" max="7436" width="60.5703125" bestFit="1" customWidth="1"/>
    <col min="7437" max="7437" width="60.7109375" bestFit="1" customWidth="1"/>
    <col min="7438" max="7438" width="63.85546875" bestFit="1" customWidth="1"/>
    <col min="7439" max="7439" width="35.85546875" bestFit="1" customWidth="1"/>
    <col min="7440" max="7440" width="39" bestFit="1" customWidth="1"/>
    <col min="7441" max="7441" width="28.28515625" bestFit="1" customWidth="1"/>
    <col min="7442" max="7442" width="31.42578125" bestFit="1" customWidth="1"/>
    <col min="7443" max="7443" width="48.5703125" bestFit="1" customWidth="1"/>
    <col min="7444" max="7444" width="51.7109375" bestFit="1" customWidth="1"/>
    <col min="7445" max="7445" width="17.140625" bestFit="1" customWidth="1"/>
    <col min="7446" max="7446" width="20.28515625" bestFit="1" customWidth="1"/>
    <col min="7447" max="7447" width="36.85546875" bestFit="1" customWidth="1"/>
    <col min="7448" max="7448" width="40" bestFit="1" customWidth="1"/>
    <col min="7449" max="7449" width="31.5703125" bestFit="1" customWidth="1"/>
    <col min="7450" max="7450" width="34.7109375" bestFit="1" customWidth="1"/>
    <col min="7451" max="7451" width="37" bestFit="1" customWidth="1"/>
    <col min="7452" max="7452" width="40.140625" bestFit="1" customWidth="1"/>
    <col min="7453" max="7453" width="15.5703125" bestFit="1" customWidth="1"/>
    <col min="7454" max="7454" width="18.7109375" bestFit="1" customWidth="1"/>
    <col min="7455" max="7455" width="38.85546875" bestFit="1" customWidth="1"/>
    <col min="7456" max="7456" width="42.140625" bestFit="1" customWidth="1"/>
    <col min="7457" max="7457" width="53.140625" bestFit="1" customWidth="1"/>
    <col min="7458" max="7458" width="56.28515625" bestFit="1" customWidth="1"/>
    <col min="7459" max="7459" width="38.85546875" bestFit="1" customWidth="1"/>
    <col min="7460" max="7460" width="42.140625" bestFit="1" customWidth="1"/>
    <col min="7461" max="7461" width="25.85546875" bestFit="1" customWidth="1"/>
    <col min="7462" max="7462" width="29" bestFit="1" customWidth="1"/>
    <col min="7463" max="7463" width="19.5703125" bestFit="1" customWidth="1"/>
    <col min="7464" max="7464" width="22.7109375" bestFit="1" customWidth="1"/>
    <col min="7465" max="7465" width="59" bestFit="1" customWidth="1"/>
    <col min="7466" max="7466" width="62.140625" bestFit="1" customWidth="1"/>
    <col min="7467" max="7467" width="37.5703125" bestFit="1" customWidth="1"/>
    <col min="7468" max="7468" width="40.7109375" bestFit="1" customWidth="1"/>
    <col min="7469" max="7469" width="37.28515625" bestFit="1" customWidth="1"/>
    <col min="7470" max="7470" width="40.42578125" bestFit="1" customWidth="1"/>
    <col min="7471" max="7471" width="31.5703125" bestFit="1" customWidth="1"/>
    <col min="7472" max="7472" width="34.7109375" bestFit="1" customWidth="1"/>
    <col min="7473" max="7473" width="14.28515625" bestFit="1" customWidth="1"/>
    <col min="7474" max="7474" width="17.5703125" bestFit="1" customWidth="1"/>
    <col min="7475" max="7475" width="41" bestFit="1" customWidth="1"/>
    <col min="7476" max="7476" width="44.140625" bestFit="1" customWidth="1"/>
    <col min="7477" max="7477" width="52.5703125" bestFit="1" customWidth="1"/>
    <col min="7478" max="7478" width="55.7109375" bestFit="1" customWidth="1"/>
    <col min="7479" max="7479" width="22" bestFit="1" customWidth="1"/>
    <col min="7480" max="7480" width="25.140625" bestFit="1" customWidth="1"/>
    <col min="7481" max="7481" width="36.28515625" bestFit="1" customWidth="1"/>
    <col min="7482" max="7482" width="39.42578125" bestFit="1" customWidth="1"/>
    <col min="7483" max="7483" width="35.140625" bestFit="1" customWidth="1"/>
    <col min="7484" max="7484" width="38.42578125" bestFit="1" customWidth="1"/>
    <col min="7485" max="7485" width="18" bestFit="1" customWidth="1"/>
    <col min="7486" max="7486" width="21.140625" bestFit="1" customWidth="1"/>
    <col min="7487" max="7487" width="54.5703125" bestFit="1" customWidth="1"/>
    <col min="7488" max="7488" width="57.7109375" bestFit="1" customWidth="1"/>
    <col min="7489" max="7489" width="23.7109375" bestFit="1" customWidth="1"/>
    <col min="7490" max="7490" width="26.85546875" bestFit="1" customWidth="1"/>
    <col min="7491" max="7491" width="22.42578125" bestFit="1" customWidth="1"/>
    <col min="7492" max="7492" width="25.7109375" bestFit="1" customWidth="1"/>
    <col min="7493" max="7493" width="18.5703125" bestFit="1" customWidth="1"/>
    <col min="7494" max="7494" width="21.85546875" bestFit="1" customWidth="1"/>
    <col min="7495" max="7495" width="43.42578125" bestFit="1" customWidth="1"/>
    <col min="7496" max="7496" width="46.7109375" bestFit="1" customWidth="1"/>
    <col min="7497" max="7497" width="26" bestFit="1" customWidth="1"/>
    <col min="7498" max="7498" width="29.140625" bestFit="1" customWidth="1"/>
    <col min="7499" max="7499" width="43.5703125" bestFit="1" customWidth="1"/>
    <col min="7500" max="7500" width="46.85546875" bestFit="1" customWidth="1"/>
    <col min="7501" max="7501" width="53.28515625" bestFit="1" customWidth="1"/>
    <col min="7502" max="7502" width="56.42578125" bestFit="1" customWidth="1"/>
    <col min="7503" max="7503" width="55.42578125" bestFit="1" customWidth="1"/>
    <col min="7504" max="7504" width="58.7109375" bestFit="1" customWidth="1"/>
    <col min="7505" max="7505" width="37.5703125" bestFit="1" customWidth="1"/>
    <col min="7506" max="7506" width="40.7109375" bestFit="1" customWidth="1"/>
    <col min="7507" max="7507" width="12.5703125" bestFit="1" customWidth="1"/>
    <col min="7508" max="7508" width="15.7109375" bestFit="1" customWidth="1"/>
    <col min="7509" max="7509" width="33.28515625" bestFit="1" customWidth="1"/>
    <col min="7510" max="7510" width="36.42578125" bestFit="1" customWidth="1"/>
    <col min="7511" max="7511" width="14.7109375" bestFit="1" customWidth="1"/>
    <col min="7512" max="7512" width="18" bestFit="1" customWidth="1"/>
    <col min="7513" max="7513" width="19.85546875" bestFit="1" customWidth="1"/>
    <col min="7514" max="7514" width="23" bestFit="1" customWidth="1"/>
    <col min="7515" max="7515" width="59.140625" bestFit="1" customWidth="1"/>
    <col min="7516" max="7516" width="62.28515625" bestFit="1" customWidth="1"/>
    <col min="7517" max="7517" width="51.42578125" bestFit="1" customWidth="1"/>
    <col min="7518" max="7518" width="54.7109375" bestFit="1" customWidth="1"/>
    <col min="7519" max="7519" width="31.5703125" bestFit="1" customWidth="1"/>
    <col min="7520" max="7520" width="34.7109375" bestFit="1" customWidth="1"/>
    <col min="7521" max="7521" width="47.5703125" bestFit="1" customWidth="1"/>
    <col min="7522" max="7522" width="50.85546875" bestFit="1" customWidth="1"/>
    <col min="7523" max="7523" width="31.28515625" bestFit="1" customWidth="1"/>
    <col min="7524" max="7524" width="34.5703125" bestFit="1" customWidth="1"/>
    <col min="7525" max="7525" width="59" bestFit="1" customWidth="1"/>
    <col min="7526" max="7526" width="62.140625" bestFit="1" customWidth="1"/>
    <col min="7527" max="7527" width="48.140625" bestFit="1" customWidth="1"/>
    <col min="7528" max="7528" width="51.28515625" bestFit="1" customWidth="1"/>
    <col min="7529" max="7529" width="29.5703125" bestFit="1" customWidth="1"/>
    <col min="7530" max="7530" width="32.7109375" bestFit="1" customWidth="1"/>
    <col min="7531" max="7531" width="35" bestFit="1" customWidth="1"/>
    <col min="7532" max="7532" width="38.28515625" bestFit="1" customWidth="1"/>
    <col min="7533" max="7533" width="47.28515625" bestFit="1" customWidth="1"/>
    <col min="7534" max="7534" width="50.5703125" bestFit="1" customWidth="1"/>
    <col min="7535" max="7535" width="26.28515625" bestFit="1" customWidth="1"/>
    <col min="7536" max="7536" width="29.42578125" bestFit="1" customWidth="1"/>
    <col min="7537" max="7537" width="18" bestFit="1" customWidth="1"/>
    <col min="7538" max="7538" width="21.140625" bestFit="1" customWidth="1"/>
    <col min="7539" max="7539" width="24.7109375" bestFit="1" customWidth="1"/>
    <col min="7540" max="7540" width="27.85546875" bestFit="1" customWidth="1"/>
    <col min="7541" max="7541" width="15.7109375" bestFit="1" customWidth="1"/>
    <col min="7542" max="7542" width="18.85546875" bestFit="1" customWidth="1"/>
    <col min="7543" max="7543" width="13.140625" bestFit="1" customWidth="1"/>
    <col min="7544" max="7544" width="16.28515625" bestFit="1" customWidth="1"/>
    <col min="7545" max="7545" width="45.5703125" bestFit="1" customWidth="1"/>
    <col min="7546" max="7546" width="48.7109375" bestFit="1" customWidth="1"/>
    <col min="7547" max="7547" width="42.28515625" bestFit="1" customWidth="1"/>
    <col min="7548" max="7548" width="45.42578125" bestFit="1" customWidth="1"/>
    <col min="7549" max="7549" width="45" bestFit="1" customWidth="1"/>
    <col min="7550" max="7550" width="48.140625" bestFit="1" customWidth="1"/>
    <col min="7551" max="7551" width="20" bestFit="1" customWidth="1"/>
    <col min="7552" max="7552" width="23.140625" bestFit="1" customWidth="1"/>
    <col min="7553" max="7553" width="48.7109375" bestFit="1" customWidth="1"/>
    <col min="7554" max="7554" width="51.85546875" bestFit="1" customWidth="1"/>
    <col min="7555" max="7555" width="56.42578125" bestFit="1" customWidth="1"/>
    <col min="7556" max="7556" width="59.5703125" bestFit="1" customWidth="1"/>
    <col min="7557" max="7557" width="46.5703125" bestFit="1" customWidth="1"/>
    <col min="7558" max="7558" width="49.7109375" bestFit="1" customWidth="1"/>
    <col min="7559" max="7559" width="18.85546875" bestFit="1" customWidth="1"/>
    <col min="7560" max="7560" width="22.140625" bestFit="1" customWidth="1"/>
    <col min="7561" max="7561" width="29.85546875" bestFit="1" customWidth="1"/>
    <col min="7562" max="7562" width="33" bestFit="1" customWidth="1"/>
    <col min="7563" max="7563" width="56.42578125" bestFit="1" customWidth="1"/>
    <col min="7564" max="7564" width="59.5703125" bestFit="1" customWidth="1"/>
    <col min="7565" max="7565" width="34" bestFit="1" customWidth="1"/>
    <col min="7566" max="7566" width="37.140625" bestFit="1" customWidth="1"/>
    <col min="7567" max="7567" width="62.42578125" bestFit="1" customWidth="1"/>
    <col min="7568" max="7568" width="65.5703125" bestFit="1" customWidth="1"/>
    <col min="7569" max="7569" width="26.5703125" bestFit="1" customWidth="1"/>
    <col min="7570" max="7570" width="29.85546875" bestFit="1" customWidth="1"/>
    <col min="7571" max="7571" width="30.28515625" bestFit="1" customWidth="1"/>
    <col min="7572" max="7572" width="33.42578125" bestFit="1" customWidth="1"/>
    <col min="7573" max="7573" width="49.85546875" bestFit="1" customWidth="1"/>
    <col min="7574" max="7574" width="53" bestFit="1" customWidth="1"/>
    <col min="7575" max="7575" width="53.28515625" bestFit="1" customWidth="1"/>
    <col min="7576" max="7576" width="56.42578125" bestFit="1" customWidth="1"/>
    <col min="7577" max="7577" width="56" bestFit="1" customWidth="1"/>
    <col min="7578" max="7578" width="59.28515625" bestFit="1" customWidth="1"/>
    <col min="7579" max="7579" width="40.42578125" bestFit="1" customWidth="1"/>
    <col min="7580" max="7580" width="43.5703125" bestFit="1" customWidth="1"/>
    <col min="7581" max="7581" width="49.85546875" bestFit="1" customWidth="1"/>
    <col min="7582" max="7582" width="53" bestFit="1" customWidth="1"/>
    <col min="7583" max="7583" width="61.42578125" bestFit="1" customWidth="1"/>
    <col min="7584" max="7584" width="64.5703125" bestFit="1" customWidth="1"/>
    <col min="7585" max="7585" width="17.7109375" bestFit="1" customWidth="1"/>
    <col min="7586" max="7586" width="20.85546875" bestFit="1" customWidth="1"/>
    <col min="7587" max="7587" width="17.5703125" bestFit="1" customWidth="1"/>
    <col min="7588" max="7588" width="20.7109375" bestFit="1" customWidth="1"/>
    <col min="7589" max="7589" width="28.28515625" bestFit="1" customWidth="1"/>
    <col min="7590" max="7590" width="31.42578125" bestFit="1" customWidth="1"/>
    <col min="7591" max="7591" width="60.5703125" bestFit="1" customWidth="1"/>
    <col min="7592" max="7592" width="63.7109375" bestFit="1" customWidth="1"/>
    <col min="7593" max="7593" width="40" bestFit="1" customWidth="1"/>
    <col min="7594" max="7594" width="43.140625" bestFit="1" customWidth="1"/>
    <col min="7595" max="7595" width="49.85546875" bestFit="1" customWidth="1"/>
    <col min="7596" max="7596" width="53" bestFit="1" customWidth="1"/>
    <col min="7597" max="7597" width="29" bestFit="1" customWidth="1"/>
    <col min="7598" max="7598" width="32.140625" bestFit="1" customWidth="1"/>
    <col min="7599" max="7599" width="13.140625" bestFit="1" customWidth="1"/>
    <col min="7600" max="7600" width="16.28515625" bestFit="1" customWidth="1"/>
    <col min="7601" max="7601" width="37" bestFit="1" customWidth="1"/>
    <col min="7602" max="7602" width="40.140625" bestFit="1" customWidth="1"/>
    <col min="7603" max="7603" width="35.28515625" bestFit="1" customWidth="1"/>
    <col min="7604" max="7604" width="38.5703125" bestFit="1" customWidth="1"/>
    <col min="7605" max="7605" width="30.42578125" bestFit="1" customWidth="1"/>
    <col min="7606" max="7606" width="33.5703125" bestFit="1" customWidth="1"/>
    <col min="7607" max="7607" width="12" bestFit="1" customWidth="1"/>
    <col min="7608" max="7608" width="11.7109375" bestFit="1" customWidth="1"/>
    <col min="7609" max="7609" width="21.5703125" bestFit="1" customWidth="1"/>
    <col min="7610" max="7610" width="24.7109375" bestFit="1" customWidth="1"/>
    <col min="7611" max="7611" width="36.7109375" bestFit="1" customWidth="1"/>
    <col min="7612" max="7612" width="39.85546875" bestFit="1" customWidth="1"/>
    <col min="7613" max="7613" width="30.85546875" bestFit="1" customWidth="1"/>
    <col min="7614" max="7614" width="34.140625" bestFit="1" customWidth="1"/>
    <col min="7615" max="7615" width="42.5703125" bestFit="1" customWidth="1"/>
    <col min="7616" max="7616" width="45.7109375" bestFit="1" customWidth="1"/>
    <col min="7617" max="7617" width="57.7109375" bestFit="1" customWidth="1"/>
    <col min="7618" max="7618" width="60.85546875" bestFit="1" customWidth="1"/>
    <col min="7619" max="7619" width="12.85546875" bestFit="1" customWidth="1"/>
    <col min="7620" max="7620" width="16" bestFit="1" customWidth="1"/>
    <col min="7621" max="7621" width="56.42578125" bestFit="1" customWidth="1"/>
    <col min="7622" max="7622" width="59.5703125" bestFit="1" customWidth="1"/>
    <col min="7623" max="7623" width="35.7109375" bestFit="1" customWidth="1"/>
    <col min="7624" max="7624" width="38.85546875" bestFit="1" customWidth="1"/>
    <col min="7625" max="7625" width="14.140625" bestFit="1" customWidth="1"/>
    <col min="7626" max="7626" width="17.42578125" bestFit="1" customWidth="1"/>
    <col min="7627" max="7627" width="38" bestFit="1" customWidth="1"/>
    <col min="7628" max="7628" width="41.140625" bestFit="1" customWidth="1"/>
    <col min="7629" max="7629" width="10.85546875" bestFit="1" customWidth="1"/>
    <col min="7630" max="7630" width="12.28515625" bestFit="1" customWidth="1"/>
    <col min="7631" max="7631" width="41.28515625" bestFit="1" customWidth="1"/>
    <col min="7632" max="7632" width="44.42578125" bestFit="1" customWidth="1"/>
    <col min="7633" max="7633" width="43.7109375" bestFit="1" customWidth="1"/>
    <col min="7634" max="7634" width="47" bestFit="1" customWidth="1"/>
    <col min="7635" max="7635" width="50.7109375" bestFit="1" customWidth="1"/>
    <col min="7636" max="7636" width="53.85546875" bestFit="1" customWidth="1"/>
    <col min="7637" max="7637" width="12.28515625" bestFit="1" customWidth="1"/>
    <col min="7638" max="7638" width="11.85546875" bestFit="1" customWidth="1"/>
    <col min="7639" max="7639" width="53.5703125" bestFit="1" customWidth="1"/>
    <col min="7640" max="7640" width="56.7109375" bestFit="1" customWidth="1"/>
    <col min="7641" max="7641" width="21.7109375" bestFit="1" customWidth="1"/>
    <col min="7642" max="7642" width="24.85546875" bestFit="1" customWidth="1"/>
    <col min="7643" max="7643" width="19.140625" bestFit="1" customWidth="1"/>
    <col min="7644" max="7644" width="22.28515625" bestFit="1" customWidth="1"/>
    <col min="7645" max="7645" width="37.5703125" bestFit="1" customWidth="1"/>
    <col min="7646" max="7646" width="40.7109375" bestFit="1" customWidth="1"/>
    <col min="7647" max="7647" width="31.140625" bestFit="1" customWidth="1"/>
    <col min="7648" max="7648" width="34.42578125" bestFit="1" customWidth="1"/>
    <col min="7649" max="7649" width="22.7109375" bestFit="1" customWidth="1"/>
    <col min="7650" max="7650" width="26" bestFit="1" customWidth="1"/>
    <col min="7651" max="7651" width="42.28515625" bestFit="1" customWidth="1"/>
    <col min="7652" max="7652" width="45.42578125" bestFit="1" customWidth="1"/>
    <col min="7653" max="7653" width="21" bestFit="1" customWidth="1"/>
    <col min="7654" max="7654" width="24.140625" bestFit="1" customWidth="1"/>
    <col min="7655" max="7655" width="51.28515625" bestFit="1" customWidth="1"/>
    <col min="7656" max="7656" width="54.5703125" bestFit="1" customWidth="1"/>
    <col min="7657" max="7657" width="35.140625" bestFit="1" customWidth="1"/>
    <col min="7658" max="7658" width="38.42578125" bestFit="1" customWidth="1"/>
    <col min="7659" max="7659" width="32" bestFit="1" customWidth="1"/>
    <col min="7660" max="7660" width="35.140625" bestFit="1" customWidth="1"/>
    <col min="7661" max="7661" width="36.140625" bestFit="1" customWidth="1"/>
    <col min="7662" max="7662" width="39.28515625" bestFit="1" customWidth="1"/>
    <col min="7663" max="7663" width="12.85546875" bestFit="1" customWidth="1"/>
    <col min="7664" max="7664" width="16" bestFit="1" customWidth="1"/>
    <col min="7665" max="7665" width="24.7109375" bestFit="1" customWidth="1"/>
    <col min="7666" max="7666" width="27.85546875" bestFit="1" customWidth="1"/>
    <col min="7667" max="7667" width="57.85546875" bestFit="1" customWidth="1"/>
    <col min="7668" max="7668" width="61" bestFit="1" customWidth="1"/>
    <col min="7669" max="7669" width="32.5703125" bestFit="1" customWidth="1"/>
    <col min="7670" max="7670" width="35.7109375" bestFit="1" customWidth="1"/>
    <col min="7671" max="7671" width="54.5703125" bestFit="1" customWidth="1"/>
    <col min="7672" max="7672" width="57.7109375" bestFit="1" customWidth="1"/>
    <col min="7673" max="7673" width="18.28515625" bestFit="1" customWidth="1"/>
    <col min="7674" max="7674" width="21.5703125" bestFit="1" customWidth="1"/>
    <col min="7675" max="7675" width="34.42578125" bestFit="1" customWidth="1"/>
    <col min="7676" max="7676" width="37.5703125" bestFit="1" customWidth="1"/>
    <col min="7677" max="7677" width="7.7109375" bestFit="1" customWidth="1"/>
    <col min="7678" max="7678" width="10.7109375" bestFit="1" customWidth="1"/>
    <col min="7679" max="7679" width="47" bestFit="1" customWidth="1"/>
    <col min="7680" max="7680" width="50.140625" bestFit="1" customWidth="1"/>
    <col min="7681" max="7681" width="58.42578125" bestFit="1" customWidth="1"/>
    <col min="7682" max="7682" width="61.5703125" bestFit="1" customWidth="1"/>
    <col min="7683" max="7683" width="42.28515625" bestFit="1" customWidth="1"/>
    <col min="7684" max="7684" width="45.42578125" bestFit="1" customWidth="1"/>
    <col min="7685" max="7685" width="25" bestFit="1" customWidth="1"/>
    <col min="7686" max="7686" width="28.140625" bestFit="1" customWidth="1"/>
    <col min="7687" max="7687" width="21.140625" bestFit="1" customWidth="1"/>
    <col min="7688" max="7688" width="24.28515625" bestFit="1" customWidth="1"/>
    <col min="7689" max="7689" width="38" bestFit="1" customWidth="1"/>
    <col min="7690" max="7690" width="41.140625" bestFit="1" customWidth="1"/>
    <col min="7691" max="7691" width="16.28515625" bestFit="1" customWidth="1"/>
    <col min="7692" max="7692" width="19.42578125" bestFit="1" customWidth="1"/>
    <col min="7693" max="7693" width="30.28515625" bestFit="1" customWidth="1"/>
    <col min="7694" max="7694" width="33.42578125" bestFit="1" customWidth="1"/>
    <col min="7695" max="7695" width="12.85546875" bestFit="1" customWidth="1"/>
    <col min="7696" max="7696" width="16" bestFit="1" customWidth="1"/>
    <col min="7697" max="7697" width="49" bestFit="1" customWidth="1"/>
    <col min="7698" max="7698" width="52.140625" bestFit="1" customWidth="1"/>
    <col min="7699" max="7699" width="20" bestFit="1" customWidth="1"/>
    <col min="7700" max="7700" width="23.140625" bestFit="1" customWidth="1"/>
    <col min="7701" max="7701" width="20.140625" bestFit="1" customWidth="1"/>
    <col min="7702" max="7702" width="23.28515625" bestFit="1" customWidth="1"/>
    <col min="7703" max="7703" width="26.7109375" bestFit="1" customWidth="1"/>
    <col min="7704" max="7704" width="30" bestFit="1" customWidth="1"/>
    <col min="7705" max="7705" width="41.42578125" bestFit="1" customWidth="1"/>
    <col min="7706" max="7706" width="44.5703125" bestFit="1" customWidth="1"/>
    <col min="7707" max="7707" width="52.85546875" bestFit="1" customWidth="1"/>
    <col min="7708" max="7708" width="56" bestFit="1" customWidth="1"/>
    <col min="7709" max="7709" width="51.42578125" bestFit="1" customWidth="1"/>
    <col min="7710" max="7710" width="54.7109375" bestFit="1" customWidth="1"/>
    <col min="7711" max="7711" width="27.42578125" bestFit="1" customWidth="1"/>
    <col min="7712" max="7712" width="30.5703125" bestFit="1" customWidth="1"/>
    <col min="7713" max="7713" width="55.85546875" bestFit="1" customWidth="1"/>
    <col min="7714" max="7714" width="59.140625" bestFit="1" customWidth="1"/>
    <col min="7715" max="7715" width="23.28515625" bestFit="1" customWidth="1"/>
    <col min="7716" max="7716" width="26.42578125" bestFit="1" customWidth="1"/>
    <col min="7717" max="7717" width="43.7109375" bestFit="1" customWidth="1"/>
    <col min="7718" max="7718" width="47" bestFit="1" customWidth="1"/>
    <col min="7719" max="7719" width="58.140625" bestFit="1" customWidth="1"/>
    <col min="7720" max="7720" width="61.28515625" bestFit="1" customWidth="1"/>
    <col min="7721" max="7721" width="33.5703125" bestFit="1" customWidth="1"/>
    <col min="7722" max="7722" width="36.7109375" bestFit="1" customWidth="1"/>
    <col min="7723" max="7723" width="60.5703125" bestFit="1" customWidth="1"/>
    <col min="7724" max="7724" width="63.7109375" bestFit="1" customWidth="1"/>
    <col min="7725" max="7725" width="23.42578125" bestFit="1" customWidth="1"/>
    <col min="7726" max="7726" width="26.5703125" bestFit="1" customWidth="1"/>
    <col min="7727" max="7727" width="32.7109375" bestFit="1" customWidth="1"/>
    <col min="7728" max="7728" width="35.85546875" bestFit="1" customWidth="1"/>
    <col min="7729" max="7729" width="15.7109375" bestFit="1" customWidth="1"/>
    <col min="7730" max="7730" width="18.85546875" bestFit="1" customWidth="1"/>
    <col min="7731" max="7731" width="61" bestFit="1" customWidth="1"/>
    <col min="7732" max="7732" width="64.140625" bestFit="1" customWidth="1"/>
    <col min="7733" max="7733" width="26" bestFit="1" customWidth="1"/>
    <col min="7734" max="7734" width="29.140625" bestFit="1" customWidth="1"/>
    <col min="7735" max="7735" width="48.85546875" bestFit="1" customWidth="1"/>
    <col min="7736" max="7736" width="52" bestFit="1" customWidth="1"/>
    <col min="7737" max="7737" width="19.42578125" bestFit="1" customWidth="1"/>
    <col min="7738" max="7738" width="22.5703125" bestFit="1" customWidth="1"/>
    <col min="7739" max="7739" width="57.28515625" bestFit="1" customWidth="1"/>
    <col min="7740" max="7740" width="60.42578125" bestFit="1" customWidth="1"/>
    <col min="7741" max="7741" width="52.85546875" bestFit="1" customWidth="1"/>
    <col min="7742" max="7742" width="56" bestFit="1" customWidth="1"/>
    <col min="7743" max="7743" width="49.7109375" bestFit="1" customWidth="1"/>
    <col min="7744" max="7744" width="52.85546875" bestFit="1" customWidth="1"/>
    <col min="7745" max="7745" width="33.7109375" bestFit="1" customWidth="1"/>
    <col min="7746" max="7746" width="36.85546875" bestFit="1" customWidth="1"/>
    <col min="7747" max="7747" width="53.42578125" bestFit="1" customWidth="1"/>
    <col min="7748" max="7748" width="56.5703125" bestFit="1" customWidth="1"/>
    <col min="7749" max="7749" width="23.5703125" bestFit="1" customWidth="1"/>
    <col min="7750" max="7750" width="26.7109375" bestFit="1" customWidth="1"/>
    <col min="7751" max="7751" width="23.5703125" bestFit="1" customWidth="1"/>
    <col min="7752" max="7752" width="26.7109375" bestFit="1" customWidth="1"/>
    <col min="7753" max="7753" width="28.7109375" bestFit="1" customWidth="1"/>
    <col min="7754" max="7754" width="31.85546875" bestFit="1" customWidth="1"/>
    <col min="7755" max="7755" width="46.7109375" bestFit="1" customWidth="1"/>
    <col min="7756" max="7756" width="49.85546875" bestFit="1" customWidth="1"/>
    <col min="7757" max="7757" width="51.140625" bestFit="1" customWidth="1"/>
    <col min="7758" max="7758" width="54.28515625" bestFit="1" customWidth="1"/>
    <col min="7759" max="7759" width="18.28515625" bestFit="1" customWidth="1"/>
    <col min="7760" max="7760" width="21.5703125" bestFit="1" customWidth="1"/>
    <col min="7761" max="7761" width="28.140625" bestFit="1" customWidth="1"/>
    <col min="7762" max="7762" width="31.28515625" bestFit="1" customWidth="1"/>
    <col min="7763" max="7763" width="43.140625" bestFit="1" customWidth="1"/>
    <col min="7764" max="7764" width="46.42578125" bestFit="1" customWidth="1"/>
    <col min="7765" max="7765" width="40.5703125" bestFit="1" customWidth="1"/>
    <col min="7766" max="7766" width="43.7109375" bestFit="1" customWidth="1"/>
    <col min="7767" max="7767" width="59" bestFit="1" customWidth="1"/>
    <col min="7768" max="7768" width="62.140625" bestFit="1" customWidth="1"/>
    <col min="7769" max="7769" width="59.7109375" bestFit="1" customWidth="1"/>
    <col min="7770" max="7770" width="63" bestFit="1" customWidth="1"/>
    <col min="7771" max="7771" width="33.5703125" bestFit="1" customWidth="1"/>
    <col min="7772" max="7772" width="36.7109375" bestFit="1" customWidth="1"/>
    <col min="7773" max="7773" width="47.7109375" bestFit="1" customWidth="1"/>
    <col min="7774" max="7774" width="51" bestFit="1" customWidth="1"/>
    <col min="7775" max="7775" width="26.5703125" bestFit="1" customWidth="1"/>
    <col min="7776" max="7776" width="29.85546875" bestFit="1" customWidth="1"/>
    <col min="7777" max="7777" width="36.28515625" bestFit="1" customWidth="1"/>
    <col min="7778" max="7778" width="39.42578125" bestFit="1" customWidth="1"/>
    <col min="7779" max="7779" width="42.85546875" bestFit="1" customWidth="1"/>
    <col min="7780" max="7780" width="46" bestFit="1" customWidth="1"/>
    <col min="7781" max="7781" width="46.85546875" bestFit="1" customWidth="1"/>
    <col min="7782" max="7782" width="50" bestFit="1" customWidth="1"/>
    <col min="7783" max="7783" width="61.42578125" bestFit="1" customWidth="1"/>
    <col min="7784" max="7784" width="64.5703125" bestFit="1" customWidth="1"/>
    <col min="7785" max="7785" width="10.85546875" bestFit="1" customWidth="1"/>
    <col min="7786" max="7786" width="13.85546875" bestFit="1" customWidth="1"/>
    <col min="7787" max="7787" width="25.28515625" bestFit="1" customWidth="1"/>
    <col min="7788" max="7788" width="28.42578125" bestFit="1" customWidth="1"/>
    <col min="7789" max="7789" width="26.5703125" bestFit="1" customWidth="1"/>
    <col min="7790" max="7790" width="29.85546875" bestFit="1" customWidth="1"/>
    <col min="7791" max="7791" width="33.140625" bestFit="1" customWidth="1"/>
    <col min="7792" max="7792" width="36.28515625" bestFit="1" customWidth="1"/>
    <col min="7793" max="7793" width="33.140625" bestFit="1" customWidth="1"/>
    <col min="7794" max="7794" width="36.28515625" bestFit="1" customWidth="1"/>
    <col min="7795" max="7795" width="28.42578125" bestFit="1" customWidth="1"/>
    <col min="7796" max="7796" width="31.5703125" bestFit="1" customWidth="1"/>
    <col min="7797" max="7797" width="53.28515625" bestFit="1" customWidth="1"/>
    <col min="7798" max="7798" width="56.42578125" bestFit="1" customWidth="1"/>
    <col min="7799" max="7799" width="61.85546875" bestFit="1" customWidth="1"/>
    <col min="7800" max="7800" width="65" bestFit="1" customWidth="1"/>
    <col min="7801" max="7801" width="54.5703125" bestFit="1" customWidth="1"/>
    <col min="7802" max="7802" width="57.7109375" bestFit="1" customWidth="1"/>
    <col min="7803" max="7803" width="22.42578125" bestFit="1" customWidth="1"/>
    <col min="7804" max="7804" width="25.7109375" bestFit="1" customWidth="1"/>
    <col min="7805" max="7805" width="46.140625" bestFit="1" customWidth="1"/>
    <col min="7806" max="7806" width="49.28515625" bestFit="1" customWidth="1"/>
    <col min="7807" max="7807" width="34.5703125" bestFit="1" customWidth="1"/>
    <col min="7808" max="7808" width="37.7109375" bestFit="1" customWidth="1"/>
    <col min="7809" max="7809" width="11.5703125" bestFit="1" customWidth="1"/>
    <col min="7810" max="7810" width="14.7109375" bestFit="1" customWidth="1"/>
    <col min="7811" max="7811" width="21.42578125" bestFit="1" customWidth="1"/>
    <col min="7812" max="7812" width="24.5703125" bestFit="1" customWidth="1"/>
    <col min="7813" max="7813" width="23" bestFit="1" customWidth="1"/>
    <col min="7814" max="7814" width="26.28515625" bestFit="1" customWidth="1"/>
    <col min="7815" max="7815" width="15.42578125" bestFit="1" customWidth="1"/>
    <col min="7816" max="7816" width="18.5703125" bestFit="1" customWidth="1"/>
    <col min="7817" max="7817" width="26.28515625" bestFit="1" customWidth="1"/>
    <col min="7818" max="7818" width="29.42578125" bestFit="1" customWidth="1"/>
    <col min="7819" max="7819" width="57.140625" bestFit="1" customWidth="1"/>
    <col min="7820" max="7820" width="60.28515625" bestFit="1" customWidth="1"/>
    <col min="7821" max="7821" width="31" bestFit="1" customWidth="1"/>
    <col min="7822" max="7822" width="34.28515625" bestFit="1" customWidth="1"/>
    <col min="7823" max="7823" width="50.7109375" bestFit="1" customWidth="1"/>
    <col min="7824" max="7824" width="53.85546875" bestFit="1" customWidth="1"/>
    <col min="7825" max="7825" width="52.7109375" bestFit="1" customWidth="1"/>
    <col min="7826" max="7826" width="55.85546875" bestFit="1" customWidth="1"/>
    <col min="7827" max="7827" width="26.42578125" bestFit="1" customWidth="1"/>
    <col min="7828" max="7828" width="29.7109375" bestFit="1" customWidth="1"/>
    <col min="7829" max="7829" width="9.5703125" bestFit="1" customWidth="1"/>
    <col min="7830" max="7830" width="12.5703125" bestFit="1" customWidth="1"/>
    <col min="7831" max="7831" width="26.85546875" bestFit="1" customWidth="1"/>
    <col min="7832" max="7832" width="30.140625" bestFit="1" customWidth="1"/>
    <col min="7833" max="7833" width="45.7109375" bestFit="1" customWidth="1"/>
    <col min="7834" max="7834" width="48.85546875" bestFit="1" customWidth="1"/>
    <col min="7835" max="7835" width="30.42578125" bestFit="1" customWidth="1"/>
    <col min="7836" max="7836" width="33.5703125" bestFit="1" customWidth="1"/>
    <col min="7837" max="7837" width="53.7109375" bestFit="1" customWidth="1"/>
    <col min="7838" max="7838" width="56.85546875" bestFit="1" customWidth="1"/>
    <col min="7839" max="7839" width="40" bestFit="1" customWidth="1"/>
    <col min="7840" max="7840" width="43.140625" bestFit="1" customWidth="1"/>
    <col min="7841" max="7841" width="33" bestFit="1" customWidth="1"/>
    <col min="7842" max="7842" width="36.140625" bestFit="1" customWidth="1"/>
    <col min="7843" max="7843" width="12" bestFit="1" customWidth="1"/>
    <col min="7844" max="7844" width="14.5703125" bestFit="1" customWidth="1"/>
    <col min="7845" max="7845" width="50.7109375" bestFit="1" customWidth="1"/>
    <col min="7846" max="7846" width="53.85546875" bestFit="1" customWidth="1"/>
    <col min="7847" max="7847" width="44.5703125" bestFit="1" customWidth="1"/>
    <col min="7848" max="7848" width="47.7109375" bestFit="1" customWidth="1"/>
    <col min="7849" max="7849" width="47.5703125" bestFit="1" customWidth="1"/>
    <col min="7850" max="7850" width="50.85546875" bestFit="1" customWidth="1"/>
    <col min="7851" max="7851" width="55.5703125" bestFit="1" customWidth="1"/>
    <col min="7852" max="7852" width="58.85546875" bestFit="1" customWidth="1"/>
    <col min="7853" max="7853" width="55" bestFit="1" customWidth="1"/>
    <col min="7854" max="7854" width="58.140625" bestFit="1" customWidth="1"/>
    <col min="7855" max="7855" width="56.42578125" bestFit="1" customWidth="1"/>
    <col min="7856" max="7856" width="59.5703125" bestFit="1" customWidth="1"/>
    <col min="7857" max="7857" width="31.85546875" bestFit="1" customWidth="1"/>
    <col min="7858" max="7858" width="35" bestFit="1" customWidth="1"/>
    <col min="7859" max="7859" width="9.28515625" bestFit="1" customWidth="1"/>
    <col min="7860" max="7860" width="12.28515625" bestFit="1" customWidth="1"/>
    <col min="7861" max="7861" width="31.85546875" bestFit="1" customWidth="1"/>
    <col min="7862" max="7862" width="35" bestFit="1" customWidth="1"/>
    <col min="7863" max="7863" width="16" bestFit="1" customWidth="1"/>
    <col min="7864" max="7864" width="19.140625" bestFit="1" customWidth="1"/>
    <col min="7865" max="7865" width="28.85546875" bestFit="1" customWidth="1"/>
    <col min="7866" max="7866" width="32" bestFit="1" customWidth="1"/>
    <col min="7867" max="7867" width="28.42578125" bestFit="1" customWidth="1"/>
    <col min="7868" max="7868" width="31.5703125" bestFit="1" customWidth="1"/>
    <col min="7869" max="7869" width="24.140625" bestFit="1" customWidth="1"/>
    <col min="7870" max="7870" width="27.28515625" bestFit="1" customWidth="1"/>
    <col min="7871" max="7871" width="18" bestFit="1" customWidth="1"/>
    <col min="7872" max="7872" width="21.140625" bestFit="1" customWidth="1"/>
    <col min="7873" max="7873" width="30.42578125" bestFit="1" customWidth="1"/>
    <col min="7874" max="7874" width="33.5703125" bestFit="1" customWidth="1"/>
    <col min="7875" max="7875" width="12.85546875" bestFit="1" customWidth="1"/>
    <col min="7876" max="7876" width="16" bestFit="1" customWidth="1"/>
    <col min="7877" max="7877" width="25.42578125" bestFit="1" customWidth="1"/>
    <col min="7878" max="7878" width="28.5703125" bestFit="1" customWidth="1"/>
    <col min="7879" max="7879" width="53" bestFit="1" customWidth="1"/>
    <col min="7880" max="7880" width="56.140625" bestFit="1" customWidth="1"/>
    <col min="7881" max="7881" width="55" bestFit="1" customWidth="1"/>
    <col min="7882" max="7882" width="58.140625" bestFit="1" customWidth="1"/>
    <col min="7883" max="7883" width="30.28515625" bestFit="1" customWidth="1"/>
    <col min="7884" max="7884" width="33.42578125" bestFit="1" customWidth="1"/>
    <col min="7885" max="7885" width="45.140625" bestFit="1" customWidth="1"/>
    <col min="7886" max="7886" width="48.28515625" bestFit="1" customWidth="1"/>
    <col min="7887" max="7887" width="52.7109375" bestFit="1" customWidth="1"/>
    <col min="7888" max="7888" width="55.85546875" bestFit="1" customWidth="1"/>
    <col min="7889" max="7889" width="15" bestFit="1" customWidth="1"/>
    <col min="7890" max="7890" width="18.140625" bestFit="1" customWidth="1"/>
    <col min="7891" max="7891" width="44.85546875" bestFit="1" customWidth="1"/>
    <col min="7892" max="7892" width="48" bestFit="1" customWidth="1"/>
    <col min="7893" max="7893" width="18.85546875" bestFit="1" customWidth="1"/>
    <col min="7894" max="7894" width="22.140625" bestFit="1" customWidth="1"/>
    <col min="7895" max="7895" width="18.7109375" bestFit="1" customWidth="1"/>
    <col min="7896" max="7896" width="22" bestFit="1" customWidth="1"/>
    <col min="7897" max="7897" width="51.5703125" bestFit="1" customWidth="1"/>
    <col min="7898" max="7898" width="54.85546875" bestFit="1" customWidth="1"/>
    <col min="7899" max="7899" width="42.140625" bestFit="1" customWidth="1"/>
    <col min="7900" max="7900" width="45.28515625" bestFit="1" customWidth="1"/>
    <col min="7901" max="7901" width="17.140625" bestFit="1" customWidth="1"/>
    <col min="7902" max="7902" width="20.28515625" bestFit="1" customWidth="1"/>
    <col min="7903" max="7903" width="28" bestFit="1" customWidth="1"/>
    <col min="7904" max="7904" width="31.140625" bestFit="1" customWidth="1"/>
    <col min="7905" max="7905" width="21.5703125" bestFit="1" customWidth="1"/>
    <col min="7906" max="7906" width="24.7109375" bestFit="1" customWidth="1"/>
    <col min="7907" max="7907" width="31.5703125" bestFit="1" customWidth="1"/>
    <col min="7908" max="7908" width="34.7109375" bestFit="1" customWidth="1"/>
    <col min="7909" max="7909" width="30.28515625" bestFit="1" customWidth="1"/>
    <col min="7910" max="7910" width="33.42578125" bestFit="1" customWidth="1"/>
    <col min="7911" max="7911" width="32.28515625" bestFit="1" customWidth="1"/>
    <col min="7912" max="7912" width="35.42578125" bestFit="1" customWidth="1"/>
    <col min="7913" max="7913" width="12.7109375" bestFit="1" customWidth="1"/>
    <col min="7914" max="7914" width="15.85546875" bestFit="1" customWidth="1"/>
    <col min="7915" max="7915" width="14.42578125" bestFit="1" customWidth="1"/>
    <col min="7916" max="7916" width="17.7109375" bestFit="1" customWidth="1"/>
    <col min="7917" max="7917" width="50.28515625" bestFit="1" customWidth="1"/>
    <col min="7918" max="7918" width="53.42578125" bestFit="1" customWidth="1"/>
    <col min="7919" max="7919" width="34.7109375" bestFit="1" customWidth="1"/>
    <col min="7920" max="7920" width="38" bestFit="1" customWidth="1"/>
    <col min="7921" max="7921" width="18.28515625" bestFit="1" customWidth="1"/>
    <col min="7922" max="7922" width="21.5703125" bestFit="1" customWidth="1"/>
    <col min="7923" max="7923" width="22.42578125" bestFit="1" customWidth="1"/>
    <col min="7924" max="7924" width="25.7109375" bestFit="1" customWidth="1"/>
    <col min="7925" max="7925" width="31.85546875" bestFit="1" customWidth="1"/>
    <col min="7926" max="7926" width="35" bestFit="1" customWidth="1"/>
    <col min="7927" max="7927" width="60.28515625" bestFit="1" customWidth="1"/>
    <col min="7928" max="7928" width="63.5703125" bestFit="1" customWidth="1"/>
    <col min="7929" max="7929" width="57.42578125" bestFit="1" customWidth="1"/>
    <col min="7930" max="7930" width="60.5703125" bestFit="1" customWidth="1"/>
    <col min="7931" max="7931" width="55.5703125" bestFit="1" customWidth="1"/>
    <col min="7932" max="7932" width="58.85546875" bestFit="1" customWidth="1"/>
    <col min="7933" max="7933" width="20.5703125" bestFit="1" customWidth="1"/>
    <col min="7934" max="7934" width="23.7109375" bestFit="1" customWidth="1"/>
    <col min="7935" max="7935" width="52.5703125" bestFit="1" customWidth="1"/>
    <col min="7936" max="7936" width="55.7109375" bestFit="1" customWidth="1"/>
    <col min="7937" max="7937" width="55.28515625" bestFit="1" customWidth="1"/>
    <col min="7938" max="7938" width="58.42578125" bestFit="1" customWidth="1"/>
    <col min="7939" max="7939" width="20.140625" bestFit="1" customWidth="1"/>
    <col min="7940" max="7940" width="23.28515625" bestFit="1" customWidth="1"/>
    <col min="7941" max="7941" width="50.140625" bestFit="1" customWidth="1"/>
    <col min="7942" max="7942" width="53.28515625" bestFit="1" customWidth="1"/>
    <col min="7943" max="7943" width="47.42578125" bestFit="1" customWidth="1"/>
    <col min="7944" max="7944" width="50.7109375" bestFit="1" customWidth="1"/>
    <col min="7945" max="7945" width="18.42578125" bestFit="1" customWidth="1"/>
    <col min="7946" max="7946" width="21.7109375" bestFit="1" customWidth="1"/>
    <col min="7947" max="7947" width="10.140625" bestFit="1" customWidth="1"/>
    <col min="7948" max="7948" width="13.28515625" bestFit="1" customWidth="1"/>
    <col min="7949" max="7949" width="21.85546875" bestFit="1" customWidth="1"/>
    <col min="7950" max="7950" width="25" bestFit="1" customWidth="1"/>
    <col min="7951" max="7951" width="16.7109375" bestFit="1" customWidth="1"/>
    <col min="7952" max="7952" width="19.85546875" bestFit="1" customWidth="1"/>
    <col min="7953" max="7953" width="33.140625" bestFit="1" customWidth="1"/>
    <col min="7954" max="7954" width="36.28515625" bestFit="1" customWidth="1"/>
    <col min="7955" max="7955" width="55.5703125" bestFit="1" customWidth="1"/>
    <col min="7956" max="7956" width="58.85546875" bestFit="1" customWidth="1"/>
    <col min="7957" max="7957" width="15.42578125" bestFit="1" customWidth="1"/>
    <col min="7958" max="7958" width="18.5703125" bestFit="1" customWidth="1"/>
    <col min="7959" max="7959" width="30.140625" bestFit="1" customWidth="1"/>
    <col min="7960" max="7960" width="33.28515625" bestFit="1" customWidth="1"/>
    <col min="7961" max="7961" width="51.140625" bestFit="1" customWidth="1"/>
    <col min="7962" max="7962" width="54.28515625" bestFit="1" customWidth="1"/>
    <col min="7963" max="7963" width="42.42578125" bestFit="1" customWidth="1"/>
    <col min="7964" max="7964" width="45.5703125" bestFit="1" customWidth="1"/>
    <col min="7965" max="7965" width="41" bestFit="1" customWidth="1"/>
    <col min="7966" max="7966" width="44.140625" bestFit="1" customWidth="1"/>
    <col min="7967" max="7967" width="31.28515625" bestFit="1" customWidth="1"/>
    <col min="7968" max="7968" width="34.5703125" bestFit="1" customWidth="1"/>
    <col min="7969" max="7969" width="25.5703125" bestFit="1" customWidth="1"/>
    <col min="7970" max="7970" width="28.7109375" bestFit="1" customWidth="1"/>
    <col min="7971" max="7971" width="45.140625" bestFit="1" customWidth="1"/>
    <col min="7972" max="7972" width="48.28515625" bestFit="1" customWidth="1"/>
    <col min="7973" max="7973" width="61.140625" bestFit="1" customWidth="1"/>
    <col min="7974" max="7974" width="64.28515625" bestFit="1" customWidth="1"/>
    <col min="7975" max="7975" width="44.85546875" bestFit="1" customWidth="1"/>
    <col min="7976" max="7976" width="48" bestFit="1" customWidth="1"/>
    <col min="7977" max="7977" width="42.42578125" bestFit="1" customWidth="1"/>
    <col min="7978" max="7978" width="45.5703125" bestFit="1" customWidth="1"/>
    <col min="7979" max="7979" width="59.85546875" bestFit="1" customWidth="1"/>
    <col min="7980" max="7980" width="63.140625" bestFit="1" customWidth="1"/>
    <col min="7981" max="7981" width="45.42578125" bestFit="1" customWidth="1"/>
    <col min="7982" max="7982" width="48.5703125" bestFit="1" customWidth="1"/>
    <col min="7983" max="7983" width="32" bestFit="1" customWidth="1"/>
    <col min="7984" max="7984" width="35.140625" bestFit="1" customWidth="1"/>
    <col min="7985" max="7985" width="47.28515625" bestFit="1" customWidth="1"/>
    <col min="7986" max="7986" width="50.5703125" bestFit="1" customWidth="1"/>
    <col min="7987" max="7987" width="34.5703125" bestFit="1" customWidth="1"/>
    <col min="7988" max="7988" width="37.7109375" bestFit="1" customWidth="1"/>
    <col min="7989" max="7989" width="46.140625" bestFit="1" customWidth="1"/>
    <col min="7990" max="7990" width="49.28515625" bestFit="1" customWidth="1"/>
    <col min="7991" max="7991" width="40.140625" bestFit="1" customWidth="1"/>
    <col min="7992" max="7992" width="43.28515625" bestFit="1" customWidth="1"/>
    <col min="7993" max="7993" width="13.5703125" bestFit="1" customWidth="1"/>
    <col min="7994" max="7994" width="16.7109375" bestFit="1" customWidth="1"/>
    <col min="7995" max="7995" width="19.85546875" bestFit="1" customWidth="1"/>
    <col min="7996" max="7996" width="23" bestFit="1" customWidth="1"/>
    <col min="7997" max="7997" width="29" bestFit="1" customWidth="1"/>
    <col min="7998" max="7998" width="32.140625" bestFit="1" customWidth="1"/>
    <col min="7999" max="7999" width="24.140625" bestFit="1" customWidth="1"/>
    <col min="8000" max="8000" width="27.28515625" bestFit="1" customWidth="1"/>
    <col min="8001" max="8001" width="40.7109375" bestFit="1" customWidth="1"/>
    <col min="8002" max="8002" width="43.85546875" bestFit="1" customWidth="1"/>
    <col min="8003" max="8003" width="55" bestFit="1" customWidth="1"/>
    <col min="8004" max="8004" width="58.140625" bestFit="1" customWidth="1"/>
    <col min="8005" max="8005" width="55.42578125" bestFit="1" customWidth="1"/>
    <col min="8006" max="8006" width="58.7109375" bestFit="1" customWidth="1"/>
    <col min="8007" max="8007" width="53.7109375" bestFit="1" customWidth="1"/>
    <col min="8008" max="8008" width="56.85546875" bestFit="1" customWidth="1"/>
    <col min="8009" max="8009" width="36.7109375" bestFit="1" customWidth="1"/>
    <col min="8010" max="8010" width="39.85546875" bestFit="1" customWidth="1"/>
    <col min="8011" max="8011" width="34.5703125" bestFit="1" customWidth="1"/>
    <col min="8012" max="8012" width="37.7109375" bestFit="1" customWidth="1"/>
    <col min="8013" max="8013" width="17.7109375" bestFit="1" customWidth="1"/>
    <col min="8014" max="8014" width="20.85546875" bestFit="1" customWidth="1"/>
    <col min="8015" max="8015" width="44.5703125" bestFit="1" customWidth="1"/>
    <col min="8016" max="8016" width="47.7109375" bestFit="1" customWidth="1"/>
    <col min="8017" max="8017" width="20.28515625" bestFit="1" customWidth="1"/>
    <col min="8018" max="8018" width="23.42578125" bestFit="1" customWidth="1"/>
    <col min="8019" max="8019" width="39.28515625" bestFit="1" customWidth="1"/>
    <col min="8020" max="8020" width="42.5703125" bestFit="1" customWidth="1"/>
    <col min="8021" max="8021" width="17.7109375" bestFit="1" customWidth="1"/>
    <col min="8022" max="8022" width="20.85546875" bestFit="1" customWidth="1"/>
    <col min="8023" max="8023" width="48.28515625" bestFit="1" customWidth="1"/>
    <col min="8024" max="8024" width="51.42578125" bestFit="1" customWidth="1"/>
    <col min="8025" max="8025" width="48.140625" bestFit="1" customWidth="1"/>
    <col min="8026" max="8026" width="51.28515625" bestFit="1" customWidth="1"/>
    <col min="8027" max="8027" width="18.42578125" bestFit="1" customWidth="1"/>
    <col min="8028" max="8028" width="21.7109375" bestFit="1" customWidth="1"/>
    <col min="8029" max="8029" width="36.7109375" bestFit="1" customWidth="1"/>
    <col min="8030" max="8030" width="39.85546875" bestFit="1" customWidth="1"/>
    <col min="8031" max="8031" width="60.140625" bestFit="1" customWidth="1"/>
    <col min="8032" max="8032" width="63.42578125" bestFit="1" customWidth="1"/>
    <col min="8033" max="8033" width="14.28515625" bestFit="1" customWidth="1"/>
    <col min="8034" max="8034" width="17.5703125" bestFit="1" customWidth="1"/>
    <col min="8035" max="8035" width="53.140625" bestFit="1" customWidth="1"/>
    <col min="8036" max="8036" width="56.28515625" bestFit="1" customWidth="1"/>
    <col min="8037" max="8037" width="25" bestFit="1" customWidth="1"/>
    <col min="8038" max="8038" width="28.140625" bestFit="1" customWidth="1"/>
    <col min="8039" max="8039" width="17.140625" bestFit="1" customWidth="1"/>
    <col min="8040" max="8040" width="20.28515625" bestFit="1" customWidth="1"/>
    <col min="8041" max="8041" width="12.85546875" bestFit="1" customWidth="1"/>
    <col min="8042" max="8042" width="16" bestFit="1" customWidth="1"/>
    <col min="8043" max="8043" width="58.5703125" bestFit="1" customWidth="1"/>
    <col min="8044" max="8044" width="61.7109375" bestFit="1" customWidth="1"/>
    <col min="8045" max="8045" width="33.140625" bestFit="1" customWidth="1"/>
    <col min="8046" max="8046" width="36.28515625" bestFit="1" customWidth="1"/>
    <col min="8047" max="8047" width="12.42578125" bestFit="1" customWidth="1"/>
    <col min="8048" max="8048" width="15.5703125" bestFit="1" customWidth="1"/>
    <col min="8049" max="8049" width="45.7109375" bestFit="1" customWidth="1"/>
    <col min="8050" max="8050" width="48.85546875" bestFit="1" customWidth="1"/>
    <col min="8051" max="8051" width="14.140625" bestFit="1" customWidth="1"/>
    <col min="8052" max="8052" width="17.42578125" bestFit="1" customWidth="1"/>
    <col min="8053" max="8053" width="12" bestFit="1" customWidth="1"/>
    <col min="8054" max="8054" width="15.140625" bestFit="1" customWidth="1"/>
    <col min="8055" max="8055" width="37.85546875" bestFit="1" customWidth="1"/>
    <col min="8056" max="8056" width="41" bestFit="1" customWidth="1"/>
    <col min="8057" max="8057" width="35.7109375" bestFit="1" customWidth="1"/>
    <col min="8058" max="8058" width="38.85546875" bestFit="1" customWidth="1"/>
    <col min="8059" max="8059" width="25" bestFit="1" customWidth="1"/>
    <col min="8060" max="8060" width="28.140625" bestFit="1" customWidth="1"/>
    <col min="8061" max="8061" width="30.42578125" bestFit="1" customWidth="1"/>
    <col min="8062" max="8062" width="33.5703125" bestFit="1" customWidth="1"/>
    <col min="8063" max="8063" width="13.5703125" bestFit="1" customWidth="1"/>
    <col min="8064" max="8064" width="16.7109375" bestFit="1" customWidth="1"/>
    <col min="8065" max="8065" width="42.7109375" bestFit="1" customWidth="1"/>
    <col min="8066" max="8066" width="45.85546875" bestFit="1" customWidth="1"/>
    <col min="8067" max="8067" width="17.85546875" bestFit="1" customWidth="1"/>
    <col min="8068" max="8068" width="21" bestFit="1" customWidth="1"/>
    <col min="8069" max="8069" width="19.28515625" bestFit="1" customWidth="1"/>
    <col min="8070" max="8070" width="22.42578125" bestFit="1" customWidth="1"/>
    <col min="8071" max="8071" width="26" bestFit="1" customWidth="1"/>
    <col min="8072" max="8072" width="29.140625" bestFit="1" customWidth="1"/>
    <col min="8073" max="8073" width="22.28515625" bestFit="1" customWidth="1"/>
    <col min="8074" max="8074" width="25.5703125" bestFit="1" customWidth="1"/>
    <col min="8075" max="8075" width="55.5703125" bestFit="1" customWidth="1"/>
    <col min="8076" max="8076" width="58.85546875" bestFit="1" customWidth="1"/>
    <col min="8077" max="8077" width="29.7109375" bestFit="1" customWidth="1"/>
    <col min="8078" max="8078" width="32.85546875" bestFit="1" customWidth="1"/>
    <col min="8079" max="8079" width="42.7109375" bestFit="1" customWidth="1"/>
    <col min="8080" max="8080" width="45.85546875" bestFit="1" customWidth="1"/>
    <col min="8081" max="8081" width="18" bestFit="1" customWidth="1"/>
    <col min="8082" max="8082" width="21.140625" bestFit="1" customWidth="1"/>
    <col min="8083" max="8083" width="25.140625" bestFit="1" customWidth="1"/>
    <col min="8084" max="8084" width="28.28515625" bestFit="1" customWidth="1"/>
    <col min="8085" max="8085" width="36.42578125" bestFit="1" customWidth="1"/>
    <col min="8086" max="8086" width="39.5703125" bestFit="1" customWidth="1"/>
    <col min="8087" max="8087" width="52.42578125" bestFit="1" customWidth="1"/>
    <col min="8088" max="8088" width="55.5703125" bestFit="1" customWidth="1"/>
    <col min="8089" max="8089" width="16.42578125" bestFit="1" customWidth="1"/>
    <col min="8090" max="8090" width="19.5703125" bestFit="1" customWidth="1"/>
    <col min="8091" max="8091" width="50" bestFit="1" customWidth="1"/>
    <col min="8092" max="8092" width="53.140625" bestFit="1" customWidth="1"/>
    <col min="8093" max="8093" width="20.42578125" bestFit="1" customWidth="1"/>
    <col min="8094" max="8094" width="23.5703125" bestFit="1" customWidth="1"/>
    <col min="8095" max="8095" width="51.28515625" bestFit="1" customWidth="1"/>
    <col min="8096" max="8096" width="54.5703125" bestFit="1" customWidth="1"/>
    <col min="8097" max="8097" width="31.85546875" bestFit="1" customWidth="1"/>
    <col min="8098" max="8098" width="35" bestFit="1" customWidth="1"/>
    <col min="8099" max="8099" width="14" bestFit="1" customWidth="1"/>
    <col min="8100" max="8100" width="17.28515625" bestFit="1" customWidth="1"/>
    <col min="8101" max="8101" width="59" bestFit="1" customWidth="1"/>
    <col min="8102" max="8102" width="62.140625" bestFit="1" customWidth="1"/>
    <col min="8103" max="8103" width="31.140625" bestFit="1" customWidth="1"/>
    <col min="8104" max="8104" width="34.42578125" bestFit="1" customWidth="1"/>
    <col min="8105" max="8105" width="51.5703125" bestFit="1" customWidth="1"/>
    <col min="8106" max="8106" width="54.85546875" bestFit="1" customWidth="1"/>
    <col min="8107" max="8107" width="46.42578125" bestFit="1" customWidth="1"/>
    <col min="8108" max="8108" width="49.5703125" bestFit="1" customWidth="1"/>
    <col min="8109" max="8109" width="14" bestFit="1" customWidth="1"/>
    <col min="8110" max="8110" width="17.28515625" bestFit="1" customWidth="1"/>
    <col min="8111" max="8111" width="66" bestFit="1" customWidth="1"/>
    <col min="8112" max="8112" width="69.140625" bestFit="1" customWidth="1"/>
    <col min="8113" max="8113" width="54.28515625" bestFit="1" customWidth="1"/>
    <col min="8114" max="8114" width="57.42578125" bestFit="1" customWidth="1"/>
    <col min="8115" max="8115" width="50.28515625" bestFit="1" customWidth="1"/>
    <col min="8116" max="8116" width="53.42578125" bestFit="1" customWidth="1"/>
    <col min="8117" max="8117" width="56.5703125" bestFit="1" customWidth="1"/>
    <col min="8118" max="8118" width="59.7109375" bestFit="1" customWidth="1"/>
    <col min="8119" max="8119" width="21.7109375" bestFit="1" customWidth="1"/>
    <col min="8120" max="8120" width="24.85546875" bestFit="1" customWidth="1"/>
    <col min="8121" max="8121" width="62.42578125" bestFit="1" customWidth="1"/>
    <col min="8122" max="8122" width="65.5703125" bestFit="1" customWidth="1"/>
    <col min="8123" max="8123" width="48.28515625" bestFit="1" customWidth="1"/>
    <col min="8124" max="8124" width="51.42578125" bestFit="1" customWidth="1"/>
    <col min="8125" max="8125" width="14" bestFit="1" customWidth="1"/>
    <col min="8126" max="8126" width="17.28515625" bestFit="1" customWidth="1"/>
    <col min="8127" max="8127" width="36.5703125" bestFit="1" customWidth="1"/>
    <col min="8128" max="8128" width="39.7109375" bestFit="1" customWidth="1"/>
    <col min="8129" max="8129" width="47.5703125" bestFit="1" customWidth="1"/>
    <col min="8130" max="8130" width="50.85546875" bestFit="1" customWidth="1"/>
    <col min="8131" max="8131" width="24.85546875" bestFit="1" customWidth="1"/>
    <col min="8132" max="8132" width="28" bestFit="1" customWidth="1"/>
    <col min="8133" max="8133" width="19.28515625" bestFit="1" customWidth="1"/>
    <col min="8134" max="8134" width="22.42578125" bestFit="1" customWidth="1"/>
    <col min="8135" max="8135" width="20.5703125" bestFit="1" customWidth="1"/>
    <col min="8136" max="8136" width="23.7109375" bestFit="1" customWidth="1"/>
    <col min="8137" max="8137" width="52.7109375" bestFit="1" customWidth="1"/>
    <col min="8138" max="8138" width="55.85546875" bestFit="1" customWidth="1"/>
    <col min="8139" max="8139" width="57.28515625" bestFit="1" customWidth="1"/>
    <col min="8140" max="8140" width="60.42578125" bestFit="1" customWidth="1"/>
    <col min="8141" max="8141" width="52.85546875" bestFit="1" customWidth="1"/>
    <col min="8142" max="8142" width="56" bestFit="1" customWidth="1"/>
    <col min="8143" max="8143" width="22.42578125" bestFit="1" customWidth="1"/>
    <col min="8144" max="8144" width="25.7109375" bestFit="1" customWidth="1"/>
    <col min="8145" max="8145" width="37.28515625" bestFit="1" customWidth="1"/>
    <col min="8146" max="8146" width="40.42578125" bestFit="1" customWidth="1"/>
    <col min="8147" max="8147" width="54.140625" bestFit="1" customWidth="1"/>
    <col min="8148" max="8148" width="57.28515625" bestFit="1" customWidth="1"/>
    <col min="8149" max="8149" width="18.28515625" bestFit="1" customWidth="1"/>
    <col min="8150" max="8150" width="21.5703125" bestFit="1" customWidth="1"/>
    <col min="8151" max="8151" width="41.42578125" bestFit="1" customWidth="1"/>
    <col min="8152" max="8152" width="44.5703125" bestFit="1" customWidth="1"/>
    <col min="8153" max="8153" width="61.5703125" bestFit="1" customWidth="1"/>
    <col min="8154" max="8154" width="64.7109375" bestFit="1" customWidth="1"/>
    <col min="8155" max="8155" width="51.85546875" bestFit="1" customWidth="1"/>
    <col min="8156" max="8156" width="55.140625" bestFit="1" customWidth="1"/>
    <col min="8157" max="8157" width="45.5703125" bestFit="1" customWidth="1"/>
    <col min="8158" max="8158" width="48.7109375" bestFit="1" customWidth="1"/>
    <col min="8159" max="8159" width="64.42578125" bestFit="1" customWidth="1"/>
    <col min="8160" max="8160" width="67.5703125" bestFit="1" customWidth="1"/>
    <col min="8161" max="8161" width="26.140625" bestFit="1" customWidth="1"/>
    <col min="8162" max="8162" width="29.28515625" bestFit="1" customWidth="1"/>
    <col min="8163" max="8163" width="21" bestFit="1" customWidth="1"/>
    <col min="8164" max="8164" width="24.140625" bestFit="1" customWidth="1"/>
    <col min="8165" max="8165" width="19.140625" bestFit="1" customWidth="1"/>
    <col min="8166" max="8166" width="22.28515625" bestFit="1" customWidth="1"/>
    <col min="8167" max="8167" width="24.28515625" bestFit="1" customWidth="1"/>
    <col min="8168" max="8168" width="27.42578125" bestFit="1" customWidth="1"/>
    <col min="8169" max="8169" width="19.85546875" bestFit="1" customWidth="1"/>
    <col min="8170" max="8170" width="23" bestFit="1" customWidth="1"/>
    <col min="8171" max="8171" width="36" bestFit="1" customWidth="1"/>
    <col min="8172" max="8172" width="39.140625" bestFit="1" customWidth="1"/>
    <col min="8173" max="8173" width="30.42578125" bestFit="1" customWidth="1"/>
    <col min="8174" max="8174" width="33.5703125" bestFit="1" customWidth="1"/>
    <col min="8175" max="8175" width="22.5703125" bestFit="1" customWidth="1"/>
    <col min="8176" max="8176" width="25.85546875" bestFit="1" customWidth="1"/>
    <col min="8177" max="8177" width="41.140625" bestFit="1" customWidth="1"/>
    <col min="8178" max="8178" width="44.28515625" bestFit="1" customWidth="1"/>
    <col min="8179" max="8179" width="59.5703125" bestFit="1" customWidth="1"/>
    <col min="8180" max="8180" width="62.85546875" bestFit="1" customWidth="1"/>
    <col min="8181" max="8181" width="55.5703125" bestFit="1" customWidth="1"/>
    <col min="8182" max="8182" width="58.85546875" bestFit="1" customWidth="1"/>
    <col min="8183" max="8183" width="23.42578125" bestFit="1" customWidth="1"/>
    <col min="8184" max="8184" width="26.5703125" bestFit="1" customWidth="1"/>
    <col min="8185" max="8185" width="40.140625" bestFit="1" customWidth="1"/>
    <col min="8186" max="8186" width="43.28515625" bestFit="1" customWidth="1"/>
    <col min="8187" max="8187" width="47.7109375" bestFit="1" customWidth="1"/>
    <col min="8188" max="8188" width="51" bestFit="1" customWidth="1"/>
    <col min="8189" max="8189" width="50.140625" bestFit="1" customWidth="1"/>
    <col min="8190" max="8190" width="53.28515625" bestFit="1" customWidth="1"/>
    <col min="8191" max="8191" width="18.140625" bestFit="1" customWidth="1"/>
    <col min="8192" max="8192" width="21.42578125" bestFit="1" customWidth="1"/>
    <col min="8193" max="8193" width="46" bestFit="1" customWidth="1"/>
    <col min="8194" max="8194" width="49.140625" bestFit="1" customWidth="1"/>
    <col min="8195" max="8195" width="12.42578125" bestFit="1" customWidth="1"/>
    <col min="8196" max="8196" width="15.5703125" bestFit="1" customWidth="1"/>
    <col min="8197" max="8197" width="56.7109375" bestFit="1" customWidth="1"/>
    <col min="8198" max="8198" width="59.85546875" bestFit="1" customWidth="1"/>
    <col min="8199" max="8199" width="38.5703125" bestFit="1" customWidth="1"/>
    <col min="8200" max="8200" width="41.7109375" bestFit="1" customWidth="1"/>
    <col min="8201" max="8201" width="55" bestFit="1" customWidth="1"/>
    <col min="8202" max="8202" width="58.140625" bestFit="1" customWidth="1"/>
    <col min="8203" max="8203" width="31.5703125" bestFit="1" customWidth="1"/>
    <col min="8204" max="8204" width="34.7109375" bestFit="1" customWidth="1"/>
    <col min="8205" max="8205" width="14.7109375" bestFit="1" customWidth="1"/>
    <col min="8206" max="8206" width="18" bestFit="1" customWidth="1"/>
    <col min="8207" max="8207" width="12.85546875" bestFit="1" customWidth="1"/>
    <col min="8208" max="8208" width="16" bestFit="1" customWidth="1"/>
    <col min="8209" max="8209" width="49" bestFit="1" customWidth="1"/>
    <col min="8210" max="8210" width="52.140625" bestFit="1" customWidth="1"/>
    <col min="8211" max="8211" width="58.7109375" bestFit="1" customWidth="1"/>
    <col min="8212" max="8212" width="61.85546875" bestFit="1" customWidth="1"/>
    <col min="8213" max="8213" width="12" bestFit="1" customWidth="1"/>
    <col min="8214" max="8214" width="14.7109375" bestFit="1" customWidth="1"/>
    <col min="8216" max="8216" width="12.140625" bestFit="1" customWidth="1"/>
    <col min="8217" max="8217" width="11.28515625" bestFit="1" customWidth="1"/>
  </cols>
  <sheetData>
    <row r="1" spans="1:7" x14ac:dyDescent="0.25">
      <c r="A1" s="8" t="s">
        <v>8223</v>
      </c>
      <c r="B1" t="s">
        <v>8364</v>
      </c>
    </row>
    <row r="3" spans="1:7" x14ac:dyDescent="0.25">
      <c r="A3" s="8" t="s">
        <v>8367</v>
      </c>
      <c r="B3" s="8" t="s">
        <v>8363</v>
      </c>
    </row>
    <row r="4" spans="1:7" x14ac:dyDescent="0.25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  <c r="G4" t="s">
        <v>8361</v>
      </c>
    </row>
    <row r="5" spans="1:7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5">
      <c r="A7" s="9" t="s">
        <v>8333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5">
      <c r="A8" s="9" t="s">
        <v>8331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5">
      <c r="A10" s="9" t="s">
        <v>8338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5">
      <c r="A14" s="9" t="s">
        <v>8360</v>
      </c>
      <c r="B14" s="10"/>
      <c r="C14" s="10"/>
      <c r="D14" s="10"/>
      <c r="E14" s="10"/>
      <c r="F14" s="10"/>
      <c r="G14" s="10"/>
    </row>
    <row r="15" spans="1:7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C089-9FB3-43B4-AF28-A16E413771C2}">
  <dimension ref="A1:F47"/>
  <sheetViews>
    <sheetView topLeftCell="A26" workbookViewId="0">
      <selection activeCell="G13" sqref="G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3" max="43" width="9.140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  <col min="67" max="67" width="31.28515625" bestFit="1" customWidth="1"/>
    <col min="68" max="68" width="40.42578125" bestFit="1" customWidth="1"/>
    <col min="69" max="69" width="43.5703125" bestFit="1" customWidth="1"/>
    <col min="70" max="70" width="25.5703125" bestFit="1" customWidth="1"/>
    <col min="71" max="71" width="28.7109375" bestFit="1" customWidth="1"/>
    <col min="72" max="72" width="37.5703125" bestFit="1" customWidth="1"/>
    <col min="73" max="73" width="40.7109375" bestFit="1" customWidth="1"/>
    <col min="74" max="74" width="21.140625" bestFit="1" customWidth="1"/>
    <col min="75" max="75" width="24.28515625" bestFit="1" customWidth="1"/>
    <col min="76" max="76" width="41.5703125" bestFit="1" customWidth="1"/>
    <col min="77" max="77" width="44.7109375" bestFit="1" customWidth="1"/>
    <col min="78" max="78" width="51" bestFit="1" customWidth="1"/>
    <col min="79" max="79" width="54.140625" bestFit="1" customWidth="1"/>
    <col min="80" max="80" width="43" bestFit="1" customWidth="1"/>
    <col min="81" max="81" width="46.28515625" bestFit="1" customWidth="1"/>
    <col min="82" max="82" width="44.5703125" bestFit="1" customWidth="1"/>
    <col min="83" max="83" width="47.7109375" bestFit="1" customWidth="1"/>
    <col min="84" max="84" width="54.42578125" bestFit="1" customWidth="1"/>
    <col min="85" max="85" width="57.5703125" bestFit="1" customWidth="1"/>
    <col min="86" max="86" width="37.140625" bestFit="1" customWidth="1"/>
    <col min="87" max="87" width="40.28515625" bestFit="1" customWidth="1"/>
    <col min="88" max="88" width="16.5703125" bestFit="1" customWidth="1"/>
    <col min="89" max="89" width="19.7109375" bestFit="1" customWidth="1"/>
    <col min="90" max="90" width="12.7109375" bestFit="1" customWidth="1"/>
    <col min="91" max="91" width="13.28515625" bestFit="1" customWidth="1"/>
    <col min="92" max="92" width="53" bestFit="1" customWidth="1"/>
    <col min="93" max="93" width="56.140625" bestFit="1" customWidth="1"/>
    <col min="94" max="94" width="48.140625" bestFit="1" customWidth="1"/>
    <col min="95" max="95" width="51.28515625" bestFit="1" customWidth="1"/>
    <col min="96" max="96" width="46.140625" bestFit="1" customWidth="1"/>
    <col min="97" max="97" width="49.28515625" bestFit="1" customWidth="1"/>
    <col min="98" max="98" width="56.7109375" bestFit="1" customWidth="1"/>
    <col min="99" max="99" width="59.85546875" bestFit="1" customWidth="1"/>
    <col min="100" max="100" width="57.7109375" bestFit="1" customWidth="1"/>
    <col min="101" max="101" width="60.85546875" bestFit="1" customWidth="1"/>
    <col min="102" max="102" width="26.5703125" bestFit="1" customWidth="1"/>
    <col min="103" max="103" width="29.85546875" bestFit="1" customWidth="1"/>
    <col min="104" max="104" width="42.85546875" bestFit="1" customWidth="1"/>
    <col min="105" max="105" width="46" bestFit="1" customWidth="1"/>
    <col min="106" max="106" width="43.7109375" bestFit="1" customWidth="1"/>
    <col min="107" max="107" width="47" bestFit="1" customWidth="1"/>
    <col min="108" max="108" width="39.5703125" bestFit="1" customWidth="1"/>
    <col min="109" max="109" width="42.85546875" bestFit="1" customWidth="1"/>
    <col min="110" max="110" width="39" bestFit="1" customWidth="1"/>
    <col min="111" max="111" width="42.28515625" bestFit="1" customWidth="1"/>
    <col min="112" max="112" width="55.140625" bestFit="1" customWidth="1"/>
    <col min="113" max="113" width="58.28515625" bestFit="1" customWidth="1"/>
    <col min="114" max="114" width="58.140625" bestFit="1" customWidth="1"/>
    <col min="115" max="115" width="61.28515625" bestFit="1" customWidth="1"/>
    <col min="116" max="116" width="43.5703125" bestFit="1" customWidth="1"/>
    <col min="117" max="117" width="46.7109375" bestFit="1" customWidth="1"/>
    <col min="118" max="118" width="54.5703125" bestFit="1" customWidth="1"/>
    <col min="119" max="119" width="57.7109375" bestFit="1" customWidth="1"/>
    <col min="120" max="120" width="54.42578125" bestFit="1" customWidth="1"/>
    <col min="121" max="121" width="57.5703125" bestFit="1" customWidth="1"/>
    <col min="122" max="122" width="21.85546875" bestFit="1" customWidth="1"/>
    <col min="123" max="123" width="25" bestFit="1" customWidth="1"/>
    <col min="124" max="124" width="58.5703125" bestFit="1" customWidth="1"/>
    <col min="125" max="125" width="61.7109375" bestFit="1" customWidth="1"/>
    <col min="126" max="126" width="52" bestFit="1" customWidth="1"/>
    <col min="127" max="127" width="55.28515625" bestFit="1" customWidth="1"/>
    <col min="128" max="128" width="26.140625" bestFit="1" customWidth="1"/>
    <col min="129" max="129" width="29.28515625" bestFit="1" customWidth="1"/>
    <col min="130" max="130" width="47.85546875" bestFit="1" customWidth="1"/>
    <col min="131" max="131" width="51.140625" bestFit="1" customWidth="1"/>
    <col min="132" max="132" width="77.28515625" bestFit="1" customWidth="1"/>
    <col min="133" max="133" width="80.42578125" bestFit="1" customWidth="1"/>
    <col min="134" max="134" width="48.140625" bestFit="1" customWidth="1"/>
    <col min="135" max="135" width="51.28515625" bestFit="1" customWidth="1"/>
    <col min="136" max="136" width="48.28515625" bestFit="1" customWidth="1"/>
    <col min="137" max="137" width="51.42578125" bestFit="1" customWidth="1"/>
    <col min="138" max="138" width="31.5703125" bestFit="1" customWidth="1"/>
    <col min="139" max="139" width="34.7109375" bestFit="1" customWidth="1"/>
    <col min="140" max="140" width="60" bestFit="1" customWidth="1"/>
    <col min="141" max="141" width="63.28515625" bestFit="1" customWidth="1"/>
    <col min="142" max="142" width="40.85546875" bestFit="1" customWidth="1"/>
    <col min="143" max="143" width="44" bestFit="1" customWidth="1"/>
    <col min="144" max="144" width="40.140625" bestFit="1" customWidth="1"/>
    <col min="145" max="145" width="43.28515625" bestFit="1" customWidth="1"/>
    <col min="146" max="146" width="26.85546875" bestFit="1" customWidth="1"/>
    <col min="147" max="147" width="30.140625" bestFit="1" customWidth="1"/>
    <col min="148" max="148" width="53.140625" bestFit="1" customWidth="1"/>
    <col min="149" max="149" width="56.28515625" bestFit="1" customWidth="1"/>
    <col min="150" max="150" width="33.5703125" bestFit="1" customWidth="1"/>
    <col min="151" max="151" width="36.7109375" bestFit="1" customWidth="1"/>
    <col min="152" max="152" width="52.5703125" bestFit="1" customWidth="1"/>
    <col min="153" max="153" width="55.7109375" bestFit="1" customWidth="1"/>
    <col min="154" max="154" width="40.28515625" bestFit="1" customWidth="1"/>
    <col min="155" max="155" width="43.42578125" bestFit="1" customWidth="1"/>
    <col min="156" max="156" width="40.28515625" bestFit="1" customWidth="1"/>
    <col min="157" max="157" width="43.42578125" bestFit="1" customWidth="1"/>
    <col min="158" max="158" width="42.5703125" bestFit="1" customWidth="1"/>
    <col min="159" max="159" width="45.7109375" bestFit="1" customWidth="1"/>
    <col min="160" max="160" width="55.42578125" bestFit="1" customWidth="1"/>
    <col min="161" max="161" width="58.7109375" bestFit="1" customWidth="1"/>
    <col min="162" max="162" width="45.85546875" bestFit="1" customWidth="1"/>
    <col min="163" max="163" width="49" bestFit="1" customWidth="1"/>
    <col min="164" max="164" width="88.42578125" bestFit="1" customWidth="1"/>
    <col min="165" max="165" width="91.5703125" bestFit="1" customWidth="1"/>
    <col min="166" max="166" width="43.5703125" bestFit="1" customWidth="1"/>
    <col min="167" max="167" width="46.85546875" bestFit="1" customWidth="1"/>
    <col min="168" max="168" width="55.5703125" bestFit="1" customWidth="1"/>
    <col min="169" max="169" width="58.85546875" bestFit="1" customWidth="1"/>
    <col min="170" max="170" width="36.42578125" bestFit="1" customWidth="1"/>
    <col min="171" max="171" width="39.5703125" bestFit="1" customWidth="1"/>
    <col min="172" max="172" width="54.42578125" bestFit="1" customWidth="1"/>
    <col min="173" max="173" width="57.5703125" bestFit="1" customWidth="1"/>
    <col min="174" max="174" width="44.140625" bestFit="1" customWidth="1"/>
    <col min="175" max="175" width="47.28515625" bestFit="1" customWidth="1"/>
    <col min="176" max="176" width="29" bestFit="1" customWidth="1"/>
    <col min="177" max="177" width="32.140625" bestFit="1" customWidth="1"/>
    <col min="178" max="178" width="18.42578125" bestFit="1" customWidth="1"/>
    <col min="179" max="179" width="21.7109375" bestFit="1" customWidth="1"/>
    <col min="180" max="180" width="35.7109375" bestFit="1" customWidth="1"/>
    <col min="181" max="181" width="38.85546875" bestFit="1" customWidth="1"/>
    <col min="182" max="182" width="34.42578125" bestFit="1" customWidth="1"/>
    <col min="183" max="183" width="37.5703125" bestFit="1" customWidth="1"/>
    <col min="184" max="184" width="61.28515625" bestFit="1" customWidth="1"/>
    <col min="185" max="185" width="64.42578125" bestFit="1" customWidth="1"/>
    <col min="186" max="186" width="53.7109375" bestFit="1" customWidth="1"/>
    <col min="187" max="187" width="56.85546875" bestFit="1" customWidth="1"/>
    <col min="188" max="188" width="57.7109375" bestFit="1" customWidth="1"/>
    <col min="189" max="189" width="60.85546875" bestFit="1" customWidth="1"/>
    <col min="190" max="190" width="52.28515625" bestFit="1" customWidth="1"/>
    <col min="191" max="191" width="55.42578125" bestFit="1" customWidth="1"/>
    <col min="192" max="192" width="54.85546875" bestFit="1" customWidth="1"/>
    <col min="193" max="193" width="58" bestFit="1" customWidth="1"/>
    <col min="194" max="194" width="47.42578125" bestFit="1" customWidth="1"/>
    <col min="195" max="195" width="50.7109375" bestFit="1" customWidth="1"/>
    <col min="196" max="196" width="55.5703125" bestFit="1" customWidth="1"/>
    <col min="197" max="197" width="58.85546875" bestFit="1" customWidth="1"/>
    <col min="198" max="198" width="16" bestFit="1" customWidth="1"/>
    <col min="199" max="199" width="19.140625" bestFit="1" customWidth="1"/>
    <col min="200" max="200" width="23.5703125" bestFit="1" customWidth="1"/>
    <col min="201" max="201" width="26.7109375" bestFit="1" customWidth="1"/>
    <col min="202" max="202" width="26.5703125" bestFit="1" customWidth="1"/>
    <col min="203" max="203" width="29.85546875" bestFit="1" customWidth="1"/>
    <col min="204" max="204" width="48.28515625" bestFit="1" customWidth="1"/>
    <col min="205" max="205" width="51.42578125" bestFit="1" customWidth="1"/>
    <col min="206" max="206" width="19.5703125" bestFit="1" customWidth="1"/>
    <col min="207" max="207" width="22.7109375" bestFit="1" customWidth="1"/>
    <col min="208" max="208" width="47.42578125" bestFit="1" customWidth="1"/>
    <col min="209" max="209" width="50.7109375" bestFit="1" customWidth="1"/>
    <col min="210" max="210" width="60" bestFit="1" customWidth="1"/>
    <col min="211" max="211" width="63.28515625" bestFit="1" customWidth="1"/>
    <col min="212" max="212" width="35.85546875" bestFit="1" customWidth="1"/>
    <col min="213" max="213" width="39" bestFit="1" customWidth="1"/>
    <col min="214" max="214" width="33.28515625" bestFit="1" customWidth="1"/>
    <col min="215" max="215" width="36.42578125" bestFit="1" customWidth="1"/>
    <col min="216" max="216" width="20.140625" bestFit="1" customWidth="1"/>
    <col min="217" max="217" width="23.28515625" bestFit="1" customWidth="1"/>
    <col min="218" max="218" width="52.28515625" bestFit="1" customWidth="1"/>
    <col min="219" max="219" width="55.42578125" bestFit="1" customWidth="1"/>
    <col min="220" max="220" width="38.5703125" bestFit="1" customWidth="1"/>
    <col min="221" max="221" width="41.7109375" bestFit="1" customWidth="1"/>
    <col min="222" max="222" width="32.7109375" bestFit="1" customWidth="1"/>
    <col min="223" max="223" width="35.85546875" bestFit="1" customWidth="1"/>
    <col min="224" max="224" width="53.85546875" bestFit="1" customWidth="1"/>
    <col min="225" max="225" width="57" bestFit="1" customWidth="1"/>
    <col min="226" max="226" width="27.85546875" bestFit="1" customWidth="1"/>
    <col min="227" max="227" width="31" bestFit="1" customWidth="1"/>
    <col min="228" max="228" width="48.42578125" bestFit="1" customWidth="1"/>
    <col min="229" max="229" width="51.5703125" bestFit="1" customWidth="1"/>
    <col min="230" max="230" width="17.140625" bestFit="1" customWidth="1"/>
    <col min="231" max="231" width="20.28515625" bestFit="1" customWidth="1"/>
    <col min="232" max="232" width="60.85546875" bestFit="1" customWidth="1"/>
    <col min="233" max="233" width="64" bestFit="1" customWidth="1"/>
    <col min="234" max="234" width="53.7109375" bestFit="1" customWidth="1"/>
    <col min="235" max="235" width="56.85546875" bestFit="1" customWidth="1"/>
    <col min="236" max="236" width="12.7109375" bestFit="1" customWidth="1"/>
    <col min="237" max="237" width="13.85546875" bestFit="1" customWidth="1"/>
    <col min="238" max="238" width="45.140625" bestFit="1" customWidth="1"/>
    <col min="239" max="239" width="48.28515625" bestFit="1" customWidth="1"/>
    <col min="240" max="240" width="10.5703125" bestFit="1" customWidth="1"/>
    <col min="241" max="241" width="13.7109375" bestFit="1" customWidth="1"/>
    <col min="242" max="242" width="30.85546875" bestFit="1" customWidth="1"/>
    <col min="243" max="243" width="34.140625" bestFit="1" customWidth="1"/>
    <col min="244" max="244" width="49.42578125" bestFit="1" customWidth="1"/>
    <col min="245" max="245" width="52.5703125" bestFit="1" customWidth="1"/>
    <col min="246" max="246" width="7.42578125" bestFit="1" customWidth="1"/>
    <col min="247" max="247" width="10.42578125" bestFit="1" customWidth="1"/>
    <col min="248" max="248" width="33" bestFit="1" customWidth="1"/>
    <col min="249" max="249" width="36.140625" bestFit="1" customWidth="1"/>
    <col min="250" max="250" width="11.42578125" bestFit="1" customWidth="1"/>
    <col min="251" max="251" width="12.42578125" bestFit="1" customWidth="1"/>
    <col min="252" max="252" width="50" bestFit="1" customWidth="1"/>
    <col min="253" max="253" width="53.140625" bestFit="1" customWidth="1"/>
    <col min="254" max="254" width="14" bestFit="1" customWidth="1"/>
    <col min="255" max="255" width="17.28515625" bestFit="1" customWidth="1"/>
    <col min="256" max="256" width="47.28515625" bestFit="1" customWidth="1"/>
    <col min="257" max="257" width="50.5703125" bestFit="1" customWidth="1"/>
    <col min="258" max="258" width="16.85546875" bestFit="1" customWidth="1"/>
    <col min="259" max="259" width="20" bestFit="1" customWidth="1"/>
    <col min="260" max="260" width="23" bestFit="1" customWidth="1"/>
    <col min="261" max="261" width="26.28515625" bestFit="1" customWidth="1"/>
    <col min="262" max="262" width="55.28515625" bestFit="1" customWidth="1"/>
    <col min="263" max="263" width="58.42578125" bestFit="1" customWidth="1"/>
    <col min="264" max="264" width="36.42578125" bestFit="1" customWidth="1"/>
    <col min="265" max="265" width="39.5703125" bestFit="1" customWidth="1"/>
    <col min="266" max="266" width="70.140625" bestFit="1" customWidth="1"/>
    <col min="267" max="267" width="73.28515625" bestFit="1" customWidth="1"/>
    <col min="268" max="268" width="50.5703125" bestFit="1" customWidth="1"/>
    <col min="269" max="269" width="53.7109375" bestFit="1" customWidth="1"/>
    <col min="270" max="270" width="60.5703125" bestFit="1" customWidth="1"/>
    <col min="271" max="271" width="63.7109375" bestFit="1" customWidth="1"/>
    <col min="272" max="272" width="26.140625" bestFit="1" customWidth="1"/>
    <col min="273" max="273" width="29.28515625" bestFit="1" customWidth="1"/>
    <col min="274" max="274" width="41.140625" bestFit="1" customWidth="1"/>
    <col min="275" max="275" width="44.28515625" bestFit="1" customWidth="1"/>
    <col min="276" max="276" width="30.42578125" bestFit="1" customWidth="1"/>
    <col min="277" max="277" width="33.5703125" bestFit="1" customWidth="1"/>
    <col min="278" max="278" width="44" bestFit="1" customWidth="1"/>
    <col min="279" max="279" width="47.140625" bestFit="1" customWidth="1"/>
    <col min="280" max="280" width="34.28515625" bestFit="1" customWidth="1"/>
    <col min="281" max="281" width="37.42578125" bestFit="1" customWidth="1"/>
    <col min="282" max="282" width="60.7109375" bestFit="1" customWidth="1"/>
    <col min="283" max="283" width="63.85546875" bestFit="1" customWidth="1"/>
    <col min="284" max="284" width="38.7109375" bestFit="1" customWidth="1"/>
    <col min="285" max="285" width="41.85546875" bestFit="1" customWidth="1"/>
    <col min="286" max="286" width="28.140625" bestFit="1" customWidth="1"/>
    <col min="287" max="287" width="31.28515625" bestFit="1" customWidth="1"/>
    <col min="288" max="288" width="43.140625" bestFit="1" customWidth="1"/>
    <col min="289" max="289" width="46.42578125" bestFit="1" customWidth="1"/>
    <col min="290" max="290" width="34.42578125" bestFit="1" customWidth="1"/>
    <col min="291" max="291" width="37.5703125" bestFit="1" customWidth="1"/>
    <col min="292" max="292" width="45.5703125" bestFit="1" customWidth="1"/>
    <col min="293" max="293" width="48.7109375" bestFit="1" customWidth="1"/>
    <col min="294" max="294" width="41" bestFit="1" customWidth="1"/>
    <col min="295" max="295" width="44.140625" bestFit="1" customWidth="1"/>
    <col min="296" max="296" width="19.7109375" bestFit="1" customWidth="1"/>
    <col min="297" max="297" width="22.85546875" bestFit="1" customWidth="1"/>
    <col min="298" max="298" width="25.42578125" bestFit="1" customWidth="1"/>
    <col min="299" max="299" width="28.5703125" bestFit="1" customWidth="1"/>
    <col min="300" max="300" width="18.5703125" bestFit="1" customWidth="1"/>
    <col min="301" max="301" width="21.85546875" bestFit="1" customWidth="1"/>
    <col min="302" max="302" width="46.28515625" bestFit="1" customWidth="1"/>
    <col min="303" max="303" width="49.42578125" bestFit="1" customWidth="1"/>
    <col min="304" max="304" width="19.28515625" bestFit="1" customWidth="1"/>
    <col min="305" max="305" width="22.42578125" bestFit="1" customWidth="1"/>
    <col min="306" max="306" width="43.140625" bestFit="1" customWidth="1"/>
    <col min="307" max="307" width="46.42578125" bestFit="1" customWidth="1"/>
    <col min="308" max="308" width="47.42578125" bestFit="1" customWidth="1"/>
    <col min="309" max="309" width="50.7109375" bestFit="1" customWidth="1"/>
    <col min="310" max="310" width="49.28515625" bestFit="1" customWidth="1"/>
    <col min="311" max="311" width="52.42578125" bestFit="1" customWidth="1"/>
    <col min="312" max="312" width="49.7109375" bestFit="1" customWidth="1"/>
    <col min="313" max="313" width="52.85546875" bestFit="1" customWidth="1"/>
    <col min="314" max="314" width="49.42578125" bestFit="1" customWidth="1"/>
    <col min="315" max="315" width="52.5703125" bestFit="1" customWidth="1"/>
    <col min="316" max="316" width="42" bestFit="1" customWidth="1"/>
    <col min="317" max="317" width="45.140625" bestFit="1" customWidth="1"/>
    <col min="318" max="318" width="40.85546875" bestFit="1" customWidth="1"/>
    <col min="319" max="319" width="44" bestFit="1" customWidth="1"/>
    <col min="320" max="320" width="12.7109375" bestFit="1" customWidth="1"/>
    <col min="321" max="321" width="14.140625" bestFit="1" customWidth="1"/>
    <col min="322" max="322" width="53.140625" bestFit="1" customWidth="1"/>
    <col min="323" max="323" width="56.28515625" bestFit="1" customWidth="1"/>
    <col min="324" max="324" width="24.7109375" bestFit="1" customWidth="1"/>
    <col min="325" max="325" width="27.85546875" bestFit="1" customWidth="1"/>
    <col min="326" max="326" width="24.85546875" bestFit="1" customWidth="1"/>
    <col min="327" max="327" width="28" bestFit="1" customWidth="1"/>
    <col min="328" max="328" width="19.7109375" bestFit="1" customWidth="1"/>
    <col min="329" max="329" width="22.85546875" bestFit="1" customWidth="1"/>
    <col min="330" max="330" width="27.140625" bestFit="1" customWidth="1"/>
    <col min="331" max="331" width="30.42578125" bestFit="1" customWidth="1"/>
    <col min="332" max="332" width="12.28515625" bestFit="1" customWidth="1"/>
    <col min="333" max="333" width="15.42578125" bestFit="1" customWidth="1"/>
    <col min="334" max="334" width="7.85546875" bestFit="1" customWidth="1"/>
    <col min="335" max="335" width="10.85546875" bestFit="1" customWidth="1"/>
    <col min="336" max="336" width="26.85546875" bestFit="1" customWidth="1"/>
    <col min="337" max="337" width="30.140625" bestFit="1" customWidth="1"/>
    <col min="338" max="338" width="26" bestFit="1" customWidth="1"/>
    <col min="339" max="339" width="29.140625" bestFit="1" customWidth="1"/>
    <col min="340" max="340" width="13.85546875" bestFit="1" customWidth="1"/>
    <col min="341" max="341" width="17" bestFit="1" customWidth="1"/>
    <col min="342" max="342" width="43" bestFit="1" customWidth="1"/>
    <col min="343" max="343" width="46.28515625" bestFit="1" customWidth="1"/>
    <col min="344" max="344" width="12.140625" bestFit="1" customWidth="1"/>
    <col min="345" max="345" width="15.28515625" bestFit="1" customWidth="1"/>
    <col min="346" max="346" width="48.140625" bestFit="1" customWidth="1"/>
    <col min="347" max="347" width="51.28515625" bestFit="1" customWidth="1"/>
    <col min="348" max="348" width="55" bestFit="1" customWidth="1"/>
    <col min="349" max="349" width="58.140625" bestFit="1" customWidth="1"/>
    <col min="350" max="350" width="22" bestFit="1" customWidth="1"/>
    <col min="351" max="351" width="25.140625" bestFit="1" customWidth="1"/>
    <col min="352" max="352" width="61" bestFit="1" customWidth="1"/>
    <col min="353" max="353" width="64.140625" bestFit="1" customWidth="1"/>
    <col min="354" max="354" width="40.140625" bestFit="1" customWidth="1"/>
    <col min="355" max="355" width="43.28515625" bestFit="1" customWidth="1"/>
    <col min="356" max="356" width="59.7109375" bestFit="1" customWidth="1"/>
    <col min="357" max="357" width="63" bestFit="1" customWidth="1"/>
    <col min="358" max="358" width="34.85546875" bestFit="1" customWidth="1"/>
    <col min="359" max="359" width="38.140625" bestFit="1" customWidth="1"/>
    <col min="360" max="360" width="41.140625" bestFit="1" customWidth="1"/>
    <col min="361" max="361" width="44.28515625" bestFit="1" customWidth="1"/>
    <col min="362" max="362" width="47.7109375" bestFit="1" customWidth="1"/>
    <col min="363" max="363" width="51" bestFit="1" customWidth="1"/>
    <col min="364" max="364" width="22.7109375" bestFit="1" customWidth="1"/>
    <col min="365" max="365" width="26" bestFit="1" customWidth="1"/>
    <col min="366" max="366" width="37.140625" bestFit="1" customWidth="1"/>
    <col min="367" max="367" width="40.28515625" bestFit="1" customWidth="1"/>
    <col min="368" max="368" width="60.7109375" bestFit="1" customWidth="1"/>
    <col min="369" max="369" width="63.85546875" bestFit="1" customWidth="1"/>
    <col min="370" max="370" width="16.85546875" bestFit="1" customWidth="1"/>
    <col min="371" max="371" width="20" bestFit="1" customWidth="1"/>
    <col min="372" max="372" width="40" bestFit="1" customWidth="1"/>
    <col min="373" max="373" width="43.140625" bestFit="1" customWidth="1"/>
    <col min="374" max="374" width="41" bestFit="1" customWidth="1"/>
    <col min="375" max="375" width="44.140625" bestFit="1" customWidth="1"/>
    <col min="376" max="376" width="38.28515625" bestFit="1" customWidth="1"/>
    <col min="377" max="377" width="41.42578125" bestFit="1" customWidth="1"/>
    <col min="378" max="378" width="14.5703125" bestFit="1" customWidth="1"/>
    <col min="379" max="379" width="17.85546875" bestFit="1" customWidth="1"/>
    <col min="380" max="380" width="56.85546875" bestFit="1" customWidth="1"/>
    <col min="381" max="381" width="60" bestFit="1" customWidth="1"/>
    <col min="382" max="382" width="54.140625" bestFit="1" customWidth="1"/>
    <col min="383" max="383" width="57.28515625" bestFit="1" customWidth="1"/>
    <col min="384" max="384" width="58.28515625" bestFit="1" customWidth="1"/>
    <col min="385" max="385" width="61.42578125" bestFit="1" customWidth="1"/>
    <col min="386" max="386" width="34.42578125" bestFit="1" customWidth="1"/>
    <col min="387" max="387" width="37.5703125" bestFit="1" customWidth="1"/>
    <col min="388" max="388" width="52.28515625" bestFit="1" customWidth="1"/>
    <col min="389" max="389" width="55.42578125" bestFit="1" customWidth="1"/>
    <col min="390" max="390" width="28" bestFit="1" customWidth="1"/>
    <col min="391" max="391" width="31.140625" bestFit="1" customWidth="1"/>
    <col min="392" max="392" width="31" bestFit="1" customWidth="1"/>
    <col min="393" max="393" width="34.28515625" bestFit="1" customWidth="1"/>
    <col min="394" max="394" width="32.140625" bestFit="1" customWidth="1"/>
    <col min="395" max="395" width="35.28515625" bestFit="1" customWidth="1"/>
    <col min="396" max="396" width="26" bestFit="1" customWidth="1"/>
    <col min="397" max="397" width="29.140625" bestFit="1" customWidth="1"/>
    <col min="398" max="398" width="45.28515625" bestFit="1" customWidth="1"/>
    <col min="399" max="399" width="48.42578125" bestFit="1" customWidth="1"/>
    <col min="400" max="400" width="42" bestFit="1" customWidth="1"/>
    <col min="401" max="401" width="45.140625" bestFit="1" customWidth="1"/>
    <col min="402" max="402" width="22.28515625" bestFit="1" customWidth="1"/>
    <col min="403" max="403" width="25.5703125" bestFit="1" customWidth="1"/>
    <col min="404" max="404" width="17.7109375" bestFit="1" customWidth="1"/>
    <col min="405" max="405" width="20.85546875" bestFit="1" customWidth="1"/>
    <col min="406" max="406" width="52.85546875" bestFit="1" customWidth="1"/>
    <col min="407" max="407" width="56" bestFit="1" customWidth="1"/>
    <col min="408" max="408" width="29.5703125" bestFit="1" customWidth="1"/>
    <col min="409" max="409" width="32.7109375" bestFit="1" customWidth="1"/>
    <col min="410" max="410" width="52.7109375" bestFit="1" customWidth="1"/>
    <col min="411" max="411" width="55.85546875" bestFit="1" customWidth="1"/>
    <col min="412" max="412" width="32.42578125" bestFit="1" customWidth="1"/>
    <col min="413" max="413" width="35.5703125" bestFit="1" customWidth="1"/>
    <col min="414" max="414" width="50.28515625" bestFit="1" customWidth="1"/>
    <col min="415" max="415" width="53.42578125" bestFit="1" customWidth="1"/>
    <col min="416" max="416" width="30.42578125" bestFit="1" customWidth="1"/>
    <col min="417" max="417" width="33.5703125" bestFit="1" customWidth="1"/>
    <col min="418" max="418" width="53.5703125" bestFit="1" customWidth="1"/>
    <col min="419" max="419" width="56.7109375" bestFit="1" customWidth="1"/>
    <col min="420" max="420" width="44.42578125" bestFit="1" customWidth="1"/>
    <col min="421" max="421" width="47.5703125" bestFit="1" customWidth="1"/>
    <col min="422" max="422" width="34" bestFit="1" customWidth="1"/>
    <col min="423" max="423" width="37.140625" bestFit="1" customWidth="1"/>
    <col min="424" max="424" width="46.7109375" bestFit="1" customWidth="1"/>
    <col min="425" max="425" width="49.85546875" bestFit="1" customWidth="1"/>
    <col min="426" max="426" width="37.7109375" bestFit="1" customWidth="1"/>
    <col min="427" max="427" width="40.85546875" bestFit="1" customWidth="1"/>
    <col min="428" max="428" width="42" bestFit="1" customWidth="1"/>
    <col min="429" max="429" width="45.140625" bestFit="1" customWidth="1"/>
    <col min="430" max="430" width="29" bestFit="1" customWidth="1"/>
    <col min="431" max="431" width="32.140625" bestFit="1" customWidth="1"/>
    <col min="432" max="432" width="26.42578125" bestFit="1" customWidth="1"/>
    <col min="433" max="433" width="29.7109375" bestFit="1" customWidth="1"/>
    <col min="434" max="434" width="30.42578125" bestFit="1" customWidth="1"/>
    <col min="435" max="435" width="33.5703125" bestFit="1" customWidth="1"/>
    <col min="436" max="436" width="45.85546875" bestFit="1" customWidth="1"/>
    <col min="437" max="437" width="49" bestFit="1" customWidth="1"/>
    <col min="438" max="438" width="56.7109375" bestFit="1" customWidth="1"/>
    <col min="439" max="439" width="59.85546875" bestFit="1" customWidth="1"/>
    <col min="440" max="440" width="56.85546875" bestFit="1" customWidth="1"/>
    <col min="441" max="441" width="60" bestFit="1" customWidth="1"/>
    <col min="442" max="442" width="28.42578125" bestFit="1" customWidth="1"/>
    <col min="443" max="443" width="31.5703125" bestFit="1" customWidth="1"/>
    <col min="444" max="444" width="32.5703125" bestFit="1" customWidth="1"/>
    <col min="445" max="445" width="35.7109375" bestFit="1" customWidth="1"/>
    <col min="446" max="446" width="54.42578125" bestFit="1" customWidth="1"/>
    <col min="447" max="447" width="57.5703125" bestFit="1" customWidth="1"/>
    <col min="448" max="448" width="52.85546875" bestFit="1" customWidth="1"/>
    <col min="449" max="449" width="56" bestFit="1" customWidth="1"/>
    <col min="450" max="450" width="54.28515625" bestFit="1" customWidth="1"/>
    <col min="451" max="451" width="57.42578125" bestFit="1" customWidth="1"/>
    <col min="452" max="452" width="17" bestFit="1" customWidth="1"/>
    <col min="453" max="453" width="20.140625" bestFit="1" customWidth="1"/>
    <col min="454" max="454" width="20" bestFit="1" customWidth="1"/>
    <col min="455" max="455" width="23.140625" bestFit="1" customWidth="1"/>
    <col min="456" max="456" width="14.7109375" bestFit="1" customWidth="1"/>
    <col min="457" max="457" width="18" bestFit="1" customWidth="1"/>
    <col min="458" max="458" width="36.28515625" bestFit="1" customWidth="1"/>
    <col min="459" max="459" width="39.42578125" bestFit="1" customWidth="1"/>
    <col min="460" max="460" width="41.5703125" bestFit="1" customWidth="1"/>
    <col min="461" max="461" width="44.7109375" bestFit="1" customWidth="1"/>
    <col min="462" max="462" width="28.85546875" bestFit="1" customWidth="1"/>
    <col min="463" max="463" width="32" bestFit="1" customWidth="1"/>
    <col min="464" max="464" width="40" bestFit="1" customWidth="1"/>
    <col min="465" max="465" width="43.140625" bestFit="1" customWidth="1"/>
    <col min="466" max="466" width="30" bestFit="1" customWidth="1"/>
    <col min="467" max="467" width="33.140625" bestFit="1" customWidth="1"/>
    <col min="468" max="468" width="19.140625" bestFit="1" customWidth="1"/>
    <col min="469" max="469" width="22.28515625" bestFit="1" customWidth="1"/>
    <col min="470" max="470" width="45.5703125" bestFit="1" customWidth="1"/>
    <col min="471" max="471" width="48.7109375" bestFit="1" customWidth="1"/>
    <col min="472" max="472" width="49.7109375" bestFit="1" customWidth="1"/>
    <col min="473" max="473" width="52.85546875" bestFit="1" customWidth="1"/>
    <col min="474" max="474" width="37.140625" bestFit="1" customWidth="1"/>
    <col min="475" max="475" width="40.28515625" bestFit="1" customWidth="1"/>
    <col min="476" max="476" width="28.28515625" bestFit="1" customWidth="1"/>
    <col min="477" max="477" width="31.42578125" bestFit="1" customWidth="1"/>
    <col min="478" max="478" width="49.7109375" bestFit="1" customWidth="1"/>
    <col min="479" max="479" width="52.85546875" bestFit="1" customWidth="1"/>
    <col min="480" max="480" width="18.5703125" bestFit="1" customWidth="1"/>
    <col min="481" max="481" width="21.85546875" bestFit="1" customWidth="1"/>
    <col min="482" max="482" width="19.42578125" bestFit="1" customWidth="1"/>
    <col min="483" max="483" width="22.5703125" bestFit="1" customWidth="1"/>
    <col min="484" max="484" width="28" bestFit="1" customWidth="1"/>
    <col min="485" max="485" width="31.140625" bestFit="1" customWidth="1"/>
    <col min="486" max="486" width="48.5703125" bestFit="1" customWidth="1"/>
    <col min="487" max="487" width="51.7109375" bestFit="1" customWidth="1"/>
    <col min="488" max="488" width="38.85546875" bestFit="1" customWidth="1"/>
    <col min="489" max="489" width="42.140625" bestFit="1" customWidth="1"/>
    <col min="490" max="490" width="24.85546875" bestFit="1" customWidth="1"/>
    <col min="491" max="491" width="28" bestFit="1" customWidth="1"/>
    <col min="492" max="492" width="21" bestFit="1" customWidth="1"/>
    <col min="493" max="493" width="24.140625" bestFit="1" customWidth="1"/>
    <col min="494" max="494" width="57" bestFit="1" customWidth="1"/>
    <col min="495" max="495" width="60.140625" bestFit="1" customWidth="1"/>
    <col min="496" max="496" width="50" bestFit="1" customWidth="1"/>
    <col min="497" max="497" width="53.140625" bestFit="1" customWidth="1"/>
    <col min="498" max="498" width="56.5703125" bestFit="1" customWidth="1"/>
    <col min="499" max="499" width="59.7109375" bestFit="1" customWidth="1"/>
    <col min="500" max="500" width="64.140625" bestFit="1" customWidth="1"/>
    <col min="501" max="501" width="67.42578125" bestFit="1" customWidth="1"/>
    <col min="502" max="502" width="57.5703125" bestFit="1" customWidth="1"/>
    <col min="503" max="503" width="60.7109375" bestFit="1" customWidth="1"/>
    <col min="504" max="504" width="28" bestFit="1" customWidth="1"/>
    <col min="505" max="505" width="31.140625" bestFit="1" customWidth="1"/>
    <col min="506" max="506" width="15.140625" bestFit="1" customWidth="1"/>
    <col min="507" max="507" width="18.28515625" bestFit="1" customWidth="1"/>
    <col min="508" max="508" width="34" bestFit="1" customWidth="1"/>
    <col min="509" max="509" width="37" bestFit="1" customWidth="1"/>
    <col min="510" max="510" width="57" bestFit="1" customWidth="1"/>
    <col min="511" max="511" width="60.140625" bestFit="1" customWidth="1"/>
    <col min="512" max="513" width="12.7109375" bestFit="1" customWidth="1"/>
    <col min="514" max="514" width="47.5703125" bestFit="1" customWidth="1"/>
    <col min="515" max="515" width="50.85546875" bestFit="1" customWidth="1"/>
    <col min="516" max="516" width="36.5703125" bestFit="1" customWidth="1"/>
    <col min="517" max="517" width="39.7109375" bestFit="1" customWidth="1"/>
    <col min="518" max="518" width="17.28515625" bestFit="1" customWidth="1"/>
    <col min="519" max="519" width="20.42578125" bestFit="1" customWidth="1"/>
    <col min="520" max="520" width="55.7109375" bestFit="1" customWidth="1"/>
    <col min="521" max="521" width="59" bestFit="1" customWidth="1"/>
    <col min="522" max="522" width="39.5703125" bestFit="1" customWidth="1"/>
    <col min="523" max="523" width="42.85546875" bestFit="1" customWidth="1"/>
    <col min="524" max="524" width="55.140625" bestFit="1" customWidth="1"/>
    <col min="525" max="525" width="58.28515625" bestFit="1" customWidth="1"/>
    <col min="526" max="526" width="22" bestFit="1" customWidth="1"/>
    <col min="527" max="527" width="25.140625" bestFit="1" customWidth="1"/>
    <col min="528" max="528" width="38.42578125" bestFit="1" customWidth="1"/>
    <col min="529" max="529" width="41.5703125" bestFit="1" customWidth="1"/>
    <col min="530" max="530" width="45.7109375" bestFit="1" customWidth="1"/>
    <col min="531" max="531" width="48.85546875" bestFit="1" customWidth="1"/>
    <col min="532" max="532" width="31.85546875" bestFit="1" customWidth="1"/>
    <col min="533" max="533" width="35" bestFit="1" customWidth="1"/>
    <col min="534" max="534" width="25.85546875" bestFit="1" customWidth="1"/>
    <col min="535" max="535" width="29" bestFit="1" customWidth="1"/>
    <col min="536" max="536" width="38.85546875" bestFit="1" customWidth="1"/>
    <col min="537" max="537" width="42.140625" bestFit="1" customWidth="1"/>
    <col min="538" max="538" width="31.140625" bestFit="1" customWidth="1"/>
    <col min="539" max="539" width="34.42578125" bestFit="1" customWidth="1"/>
    <col min="540" max="540" width="42.7109375" bestFit="1" customWidth="1"/>
    <col min="541" max="541" width="45.85546875" bestFit="1" customWidth="1"/>
    <col min="542" max="542" width="45.42578125" bestFit="1" customWidth="1"/>
    <col min="543" max="543" width="48.5703125" bestFit="1" customWidth="1"/>
    <col min="544" max="544" width="30" bestFit="1" customWidth="1"/>
    <col min="545" max="545" width="33.140625" bestFit="1" customWidth="1"/>
    <col min="546" max="546" width="44.5703125" bestFit="1" customWidth="1"/>
    <col min="547" max="547" width="47.7109375" bestFit="1" customWidth="1"/>
    <col min="548" max="548" width="64.28515625" bestFit="1" customWidth="1"/>
    <col min="549" max="549" width="67.5703125" bestFit="1" customWidth="1"/>
    <col min="550" max="550" width="43.5703125" bestFit="1" customWidth="1"/>
    <col min="551" max="551" width="46.85546875" bestFit="1" customWidth="1"/>
    <col min="552" max="552" width="15.7109375" bestFit="1" customWidth="1"/>
    <col min="553" max="553" width="18.85546875" bestFit="1" customWidth="1"/>
    <col min="554" max="554" width="52.42578125" bestFit="1" customWidth="1"/>
    <col min="555" max="555" width="55.5703125" bestFit="1" customWidth="1"/>
    <col min="556" max="556" width="52.5703125" bestFit="1" customWidth="1"/>
    <col min="557" max="557" width="55.7109375" bestFit="1" customWidth="1"/>
    <col min="558" max="558" width="23.7109375" bestFit="1" customWidth="1"/>
    <col min="559" max="559" width="26.85546875" bestFit="1" customWidth="1"/>
    <col min="560" max="560" width="51" bestFit="1" customWidth="1"/>
    <col min="561" max="561" width="54.140625" bestFit="1" customWidth="1"/>
    <col min="562" max="562" width="55.85546875" bestFit="1" customWidth="1"/>
    <col min="563" max="563" width="59.140625" bestFit="1" customWidth="1"/>
    <col min="564" max="564" width="45.140625" bestFit="1" customWidth="1"/>
    <col min="565" max="565" width="48.28515625" bestFit="1" customWidth="1"/>
    <col min="566" max="566" width="33.85546875" bestFit="1" customWidth="1"/>
    <col min="567" max="567" width="37" bestFit="1" customWidth="1"/>
    <col min="568" max="568" width="34.28515625" bestFit="1" customWidth="1"/>
    <col min="569" max="569" width="37.42578125" bestFit="1" customWidth="1"/>
    <col min="570" max="570" width="41.42578125" bestFit="1" customWidth="1"/>
    <col min="571" max="571" width="44.5703125" bestFit="1" customWidth="1"/>
    <col min="572" max="572" width="15.7109375" bestFit="1" customWidth="1"/>
    <col min="573" max="573" width="18.85546875" bestFit="1" customWidth="1"/>
    <col min="574" max="574" width="15" bestFit="1" customWidth="1"/>
    <col min="575" max="575" width="18.140625" bestFit="1" customWidth="1"/>
    <col min="576" max="576" width="50.7109375" bestFit="1" customWidth="1"/>
    <col min="577" max="577" width="53.85546875" bestFit="1" customWidth="1"/>
    <col min="578" max="578" width="36.7109375" bestFit="1" customWidth="1"/>
    <col min="579" max="579" width="39.85546875" bestFit="1" customWidth="1"/>
    <col min="580" max="580" width="49.140625" bestFit="1" customWidth="1"/>
    <col min="581" max="581" width="52.28515625" bestFit="1" customWidth="1"/>
    <col min="582" max="582" width="33.7109375" bestFit="1" customWidth="1"/>
    <col min="583" max="583" width="36.85546875" bestFit="1" customWidth="1"/>
    <col min="584" max="584" width="40" bestFit="1" customWidth="1"/>
    <col min="585" max="585" width="43.140625" bestFit="1" customWidth="1"/>
    <col min="586" max="586" width="51.42578125" bestFit="1" customWidth="1"/>
    <col min="587" max="587" width="54.7109375" bestFit="1" customWidth="1"/>
    <col min="588" max="588" width="39.140625" bestFit="1" customWidth="1"/>
    <col min="589" max="589" width="42.42578125" bestFit="1" customWidth="1"/>
    <col min="590" max="590" width="59.140625" bestFit="1" customWidth="1"/>
    <col min="591" max="591" width="62.28515625" bestFit="1" customWidth="1"/>
    <col min="592" max="592" width="17.7109375" bestFit="1" customWidth="1"/>
    <col min="593" max="593" width="20.85546875" bestFit="1" customWidth="1"/>
    <col min="594" max="594" width="38" bestFit="1" customWidth="1"/>
    <col min="595" max="595" width="41.140625" bestFit="1" customWidth="1"/>
    <col min="596" max="596" width="58.85546875" bestFit="1" customWidth="1"/>
    <col min="597" max="597" width="62" bestFit="1" customWidth="1"/>
    <col min="598" max="598" width="20.42578125" bestFit="1" customWidth="1"/>
    <col min="599" max="599" width="23.5703125" bestFit="1" customWidth="1"/>
    <col min="600" max="600" width="32.85546875" bestFit="1" customWidth="1"/>
    <col min="601" max="601" width="36" bestFit="1" customWidth="1"/>
    <col min="602" max="602" width="10.5703125" bestFit="1" customWidth="1"/>
    <col min="603" max="603" width="13.7109375" bestFit="1" customWidth="1"/>
    <col min="604" max="604" width="53.85546875" bestFit="1" customWidth="1"/>
    <col min="605" max="605" width="57" bestFit="1" customWidth="1"/>
    <col min="606" max="606" width="44.5703125" bestFit="1" customWidth="1"/>
    <col min="607" max="607" width="47.7109375" bestFit="1" customWidth="1"/>
    <col min="608" max="608" width="9.7109375" bestFit="1" customWidth="1"/>
    <col min="609" max="609" width="12.7109375" bestFit="1" customWidth="1"/>
    <col min="610" max="610" width="26.7109375" bestFit="1" customWidth="1"/>
    <col min="611" max="611" width="30" bestFit="1" customWidth="1"/>
    <col min="612" max="612" width="16" bestFit="1" customWidth="1"/>
    <col min="613" max="613" width="19.140625" bestFit="1" customWidth="1"/>
    <col min="614" max="614" width="48.42578125" bestFit="1" customWidth="1"/>
    <col min="615" max="615" width="51.5703125" bestFit="1" customWidth="1"/>
    <col min="616" max="616" width="58.28515625" bestFit="1" customWidth="1"/>
    <col min="617" max="617" width="61.42578125" bestFit="1" customWidth="1"/>
    <col min="618" max="618" width="42.7109375" bestFit="1" customWidth="1"/>
    <col min="619" max="619" width="45.85546875" bestFit="1" customWidth="1"/>
    <col min="620" max="620" width="22.28515625" bestFit="1" customWidth="1"/>
    <col min="621" max="621" width="25.5703125" bestFit="1" customWidth="1"/>
    <col min="622" max="622" width="55.28515625" bestFit="1" customWidth="1"/>
    <col min="623" max="623" width="58.42578125" bestFit="1" customWidth="1"/>
    <col min="624" max="624" width="45.140625" bestFit="1" customWidth="1"/>
    <col min="625" max="625" width="48.28515625" bestFit="1" customWidth="1"/>
    <col min="626" max="626" width="57.42578125" bestFit="1" customWidth="1"/>
    <col min="627" max="627" width="60.5703125" bestFit="1" customWidth="1"/>
    <col min="628" max="628" width="58.140625" bestFit="1" customWidth="1"/>
    <col min="629" max="629" width="61.28515625" bestFit="1" customWidth="1"/>
    <col min="630" max="630" width="22.140625" bestFit="1" customWidth="1"/>
    <col min="631" max="631" width="25.28515625" bestFit="1" customWidth="1"/>
    <col min="632" max="632" width="27.5703125" bestFit="1" customWidth="1"/>
    <col min="633" max="633" width="30.7109375" bestFit="1" customWidth="1"/>
    <col min="634" max="634" width="49.5703125" bestFit="1" customWidth="1"/>
    <col min="635" max="635" width="52.7109375" bestFit="1" customWidth="1"/>
    <col min="636" max="636" width="53.7109375" bestFit="1" customWidth="1"/>
    <col min="637" max="637" width="56.85546875" bestFit="1" customWidth="1"/>
    <col min="638" max="638" width="32.140625" bestFit="1" customWidth="1"/>
    <col min="639" max="639" width="35.28515625" bestFit="1" customWidth="1"/>
    <col min="640" max="640" width="17.7109375" bestFit="1" customWidth="1"/>
    <col min="641" max="641" width="20.85546875" bestFit="1" customWidth="1"/>
    <col min="642" max="642" width="15.85546875" bestFit="1" customWidth="1"/>
    <col min="643" max="643" width="19" bestFit="1" customWidth="1"/>
    <col min="644" max="644" width="36" bestFit="1" customWidth="1"/>
    <col min="645" max="645" width="39.140625" bestFit="1" customWidth="1"/>
    <col min="646" max="646" width="55.5703125" bestFit="1" customWidth="1"/>
    <col min="647" max="647" width="58.85546875" bestFit="1" customWidth="1"/>
    <col min="648" max="648" width="48.85546875" bestFit="1" customWidth="1"/>
    <col min="649" max="649" width="52" bestFit="1" customWidth="1"/>
    <col min="650" max="650" width="7.42578125" bestFit="1" customWidth="1"/>
    <col min="651" max="651" width="10.42578125" bestFit="1" customWidth="1"/>
    <col min="652" max="652" width="22.5703125" bestFit="1" customWidth="1"/>
    <col min="653" max="653" width="25.85546875" bestFit="1" customWidth="1"/>
    <col min="654" max="654" width="13.5703125" bestFit="1" customWidth="1"/>
    <col min="655" max="655" width="16.7109375" bestFit="1" customWidth="1"/>
    <col min="656" max="656" width="58" bestFit="1" customWidth="1"/>
    <col min="657" max="657" width="61.140625" bestFit="1" customWidth="1"/>
    <col min="658" max="658" width="33.5703125" bestFit="1" customWidth="1"/>
    <col min="659" max="659" width="36.7109375" bestFit="1" customWidth="1"/>
    <col min="660" max="660" width="60.7109375" bestFit="1" customWidth="1"/>
    <col min="661" max="661" width="63.85546875" bestFit="1" customWidth="1"/>
    <col min="662" max="662" width="51.5703125" bestFit="1" customWidth="1"/>
    <col min="663" max="663" width="54.85546875" bestFit="1" customWidth="1"/>
    <col min="664" max="664" width="50.5703125" bestFit="1" customWidth="1"/>
    <col min="665" max="665" width="53.7109375" bestFit="1" customWidth="1"/>
    <col min="666" max="666" width="53.85546875" bestFit="1" customWidth="1"/>
    <col min="667" max="667" width="57" bestFit="1" customWidth="1"/>
    <col min="668" max="668" width="41.28515625" bestFit="1" customWidth="1"/>
    <col min="669" max="669" width="44.42578125" bestFit="1" customWidth="1"/>
    <col min="670" max="670" width="52.7109375" bestFit="1" customWidth="1"/>
    <col min="671" max="671" width="55.85546875" bestFit="1" customWidth="1"/>
    <col min="672" max="672" width="41.42578125" bestFit="1" customWidth="1"/>
    <col min="673" max="673" width="44.5703125" bestFit="1" customWidth="1"/>
    <col min="674" max="674" width="58.140625" bestFit="1" customWidth="1"/>
    <col min="675" max="675" width="61.28515625" bestFit="1" customWidth="1"/>
    <col min="676" max="676" width="27.85546875" bestFit="1" customWidth="1"/>
    <col min="677" max="677" width="31" bestFit="1" customWidth="1"/>
    <col min="678" max="678" width="16.5703125" bestFit="1" customWidth="1"/>
    <col min="679" max="679" width="19.7109375" bestFit="1" customWidth="1"/>
    <col min="680" max="680" width="50.140625" bestFit="1" customWidth="1"/>
    <col min="681" max="681" width="53.28515625" bestFit="1" customWidth="1"/>
    <col min="682" max="682" width="40" bestFit="1" customWidth="1"/>
    <col min="683" max="683" width="43.140625" bestFit="1" customWidth="1"/>
    <col min="684" max="684" width="54.85546875" bestFit="1" customWidth="1"/>
    <col min="685" max="685" width="58" bestFit="1" customWidth="1"/>
    <col min="686" max="686" width="50" bestFit="1" customWidth="1"/>
    <col min="687" max="687" width="53.140625" bestFit="1" customWidth="1"/>
    <col min="688" max="688" width="47" bestFit="1" customWidth="1"/>
    <col min="689" max="689" width="50.140625" bestFit="1" customWidth="1"/>
    <col min="690" max="690" width="54.28515625" bestFit="1" customWidth="1"/>
    <col min="691" max="691" width="57.42578125" bestFit="1" customWidth="1"/>
    <col min="692" max="692" width="56.140625" bestFit="1" customWidth="1"/>
    <col min="693" max="693" width="59.42578125" bestFit="1" customWidth="1"/>
    <col min="694" max="694" width="31.28515625" bestFit="1" customWidth="1"/>
    <col min="695" max="695" width="34.5703125" bestFit="1" customWidth="1"/>
    <col min="696" max="696" width="20.7109375" bestFit="1" customWidth="1"/>
    <col min="697" max="697" width="23.85546875" bestFit="1" customWidth="1"/>
    <col min="698" max="698" width="24.7109375" bestFit="1" customWidth="1"/>
    <col min="699" max="699" width="27.85546875" bestFit="1" customWidth="1"/>
    <col min="700" max="700" width="30.7109375" bestFit="1" customWidth="1"/>
    <col min="701" max="701" width="34" bestFit="1" customWidth="1"/>
    <col min="702" max="702" width="22.42578125" bestFit="1" customWidth="1"/>
    <col min="703" max="703" width="25.7109375" bestFit="1" customWidth="1"/>
    <col min="704" max="704" width="41.85546875" bestFit="1" customWidth="1"/>
    <col min="705" max="705" width="45" bestFit="1" customWidth="1"/>
    <col min="706" max="706" width="19.5703125" bestFit="1" customWidth="1"/>
    <col min="707" max="707" width="22.7109375" bestFit="1" customWidth="1"/>
    <col min="708" max="708" width="21.42578125" bestFit="1" customWidth="1"/>
    <col min="709" max="709" width="24.5703125" bestFit="1" customWidth="1"/>
    <col min="710" max="710" width="41.140625" bestFit="1" customWidth="1"/>
    <col min="711" max="711" width="44.28515625" bestFit="1" customWidth="1"/>
    <col min="712" max="712" width="38.7109375" bestFit="1" customWidth="1"/>
    <col min="713" max="713" width="41.85546875" bestFit="1" customWidth="1"/>
    <col min="714" max="714" width="48.5703125" bestFit="1" customWidth="1"/>
    <col min="715" max="715" width="51.7109375" bestFit="1" customWidth="1"/>
    <col min="716" max="716" width="55.28515625" bestFit="1" customWidth="1"/>
    <col min="717" max="717" width="58.42578125" bestFit="1" customWidth="1"/>
    <col min="718" max="718" width="24.42578125" bestFit="1" customWidth="1"/>
    <col min="719" max="719" width="27.42578125" bestFit="1" customWidth="1"/>
    <col min="720" max="720" width="37.5703125" bestFit="1" customWidth="1"/>
    <col min="721" max="721" width="40.7109375" bestFit="1" customWidth="1"/>
    <col min="722" max="722" width="40.28515625" bestFit="1" customWidth="1"/>
    <col min="723" max="723" width="43.42578125" bestFit="1" customWidth="1"/>
    <col min="724" max="724" width="22.28515625" bestFit="1" customWidth="1"/>
    <col min="725" max="725" width="25.5703125" bestFit="1" customWidth="1"/>
    <col min="726" max="726" width="30.85546875" bestFit="1" customWidth="1"/>
    <col min="727" max="727" width="34.140625" bestFit="1" customWidth="1"/>
    <col min="728" max="728" width="45.42578125" bestFit="1" customWidth="1"/>
    <col min="729" max="729" width="48.5703125" bestFit="1" customWidth="1"/>
    <col min="730" max="730" width="35.28515625" bestFit="1" customWidth="1"/>
    <col min="731" max="731" width="38.5703125" bestFit="1" customWidth="1"/>
    <col min="732" max="732" width="57" bestFit="1" customWidth="1"/>
    <col min="733" max="733" width="60.140625" bestFit="1" customWidth="1"/>
    <col min="734" max="734" width="28.85546875" bestFit="1" customWidth="1"/>
    <col min="735" max="735" width="32" bestFit="1" customWidth="1"/>
    <col min="736" max="736" width="39.28515625" bestFit="1" customWidth="1"/>
    <col min="737" max="737" width="42.5703125" bestFit="1" customWidth="1"/>
    <col min="738" max="738" width="20.42578125" bestFit="1" customWidth="1"/>
    <col min="739" max="739" width="23.5703125" bestFit="1" customWidth="1"/>
    <col min="740" max="740" width="42.140625" bestFit="1" customWidth="1"/>
    <col min="741" max="741" width="45.28515625" bestFit="1" customWidth="1"/>
    <col min="742" max="742" width="9.5703125" bestFit="1" customWidth="1"/>
    <col min="743" max="743" width="12.5703125" bestFit="1" customWidth="1"/>
    <col min="744" max="744" width="19.140625" bestFit="1" customWidth="1"/>
    <col min="745" max="745" width="22.28515625" bestFit="1" customWidth="1"/>
    <col min="746" max="746" width="57.7109375" bestFit="1" customWidth="1"/>
    <col min="747" max="747" width="60.85546875" bestFit="1" customWidth="1"/>
    <col min="748" max="748" width="25.7109375" bestFit="1" customWidth="1"/>
    <col min="749" max="749" width="28.85546875" bestFit="1" customWidth="1"/>
    <col min="750" max="750" width="47.7109375" bestFit="1" customWidth="1"/>
    <col min="751" max="751" width="51" bestFit="1" customWidth="1"/>
    <col min="752" max="752" width="40.85546875" bestFit="1" customWidth="1"/>
    <col min="753" max="753" width="44" bestFit="1" customWidth="1"/>
    <col min="754" max="754" width="47" bestFit="1" customWidth="1"/>
    <col min="755" max="755" width="50" bestFit="1" customWidth="1"/>
    <col min="756" max="756" width="14.28515625" bestFit="1" customWidth="1"/>
    <col min="757" max="757" width="17.5703125" bestFit="1" customWidth="1"/>
    <col min="758" max="758" width="38.85546875" bestFit="1" customWidth="1"/>
    <col min="759" max="759" width="42.140625" bestFit="1" customWidth="1"/>
    <col min="760" max="760" width="37.140625" bestFit="1" customWidth="1"/>
    <col min="761" max="761" width="40.28515625" bestFit="1" customWidth="1"/>
    <col min="762" max="762" width="35.7109375" bestFit="1" customWidth="1"/>
    <col min="763" max="763" width="38.85546875" bestFit="1" customWidth="1"/>
    <col min="764" max="764" width="37" bestFit="1" customWidth="1"/>
    <col min="765" max="765" width="40.140625" bestFit="1" customWidth="1"/>
    <col min="766" max="766" width="21.5703125" bestFit="1" customWidth="1"/>
    <col min="767" max="767" width="24.7109375" bestFit="1" customWidth="1"/>
    <col min="768" max="768" width="35.7109375" bestFit="1" customWidth="1"/>
    <col min="769" max="769" width="38.85546875" bestFit="1" customWidth="1"/>
    <col min="770" max="770" width="27.5703125" bestFit="1" customWidth="1"/>
    <col min="771" max="771" width="30.7109375" bestFit="1" customWidth="1"/>
    <col min="772" max="772" width="33" bestFit="1" customWidth="1"/>
    <col min="773" max="773" width="36.140625" bestFit="1" customWidth="1"/>
    <col min="774" max="774" width="20.42578125" bestFit="1" customWidth="1"/>
    <col min="775" max="775" width="23.5703125" bestFit="1" customWidth="1"/>
    <col min="776" max="776" width="30.5703125" bestFit="1" customWidth="1"/>
    <col min="777" max="777" width="33.85546875" bestFit="1" customWidth="1"/>
    <col min="778" max="778" width="53.140625" bestFit="1" customWidth="1"/>
    <col min="779" max="779" width="56.28515625" bestFit="1" customWidth="1"/>
    <col min="780" max="780" width="26.140625" bestFit="1" customWidth="1"/>
    <col min="781" max="781" width="29.28515625" bestFit="1" customWidth="1"/>
    <col min="782" max="782" width="20.5703125" bestFit="1" customWidth="1"/>
    <col min="783" max="783" width="23.7109375" bestFit="1" customWidth="1"/>
    <col min="784" max="784" width="30.42578125" bestFit="1" customWidth="1"/>
    <col min="785" max="785" width="33.5703125" bestFit="1" customWidth="1"/>
    <col min="786" max="786" width="12.85546875" bestFit="1" customWidth="1"/>
    <col min="787" max="787" width="16" bestFit="1" customWidth="1"/>
    <col min="788" max="788" width="47.42578125" bestFit="1" customWidth="1"/>
    <col min="789" max="789" width="50.7109375" bestFit="1" customWidth="1"/>
    <col min="790" max="790" width="42.5703125" bestFit="1" customWidth="1"/>
    <col min="791" max="791" width="45.7109375" bestFit="1" customWidth="1"/>
    <col min="792" max="792" width="17.7109375" bestFit="1" customWidth="1"/>
    <col min="793" max="793" width="20.85546875" bestFit="1" customWidth="1"/>
    <col min="794" max="794" width="25.7109375" bestFit="1" customWidth="1"/>
    <col min="795" max="795" width="28.85546875" bestFit="1" customWidth="1"/>
    <col min="796" max="796" width="35.28515625" bestFit="1" customWidth="1"/>
    <col min="797" max="797" width="38.5703125" bestFit="1" customWidth="1"/>
    <col min="798" max="798" width="34.28515625" bestFit="1" customWidth="1"/>
    <col min="799" max="799" width="37.42578125" bestFit="1" customWidth="1"/>
    <col min="800" max="800" width="29.85546875" bestFit="1" customWidth="1"/>
    <col min="801" max="801" width="33" bestFit="1" customWidth="1"/>
    <col min="802" max="802" width="34.140625" bestFit="1" customWidth="1"/>
    <col min="803" max="803" width="37.28515625" bestFit="1" customWidth="1"/>
    <col min="804" max="804" width="31.5703125" bestFit="1" customWidth="1"/>
    <col min="805" max="805" width="34.7109375" bestFit="1" customWidth="1"/>
    <col min="806" max="806" width="21.7109375" bestFit="1" customWidth="1"/>
    <col min="807" max="807" width="24.85546875" bestFit="1" customWidth="1"/>
    <col min="808" max="808" width="7.42578125" bestFit="1" customWidth="1"/>
    <col min="809" max="809" width="10.42578125" bestFit="1" customWidth="1"/>
    <col min="810" max="810" width="38.7109375" bestFit="1" customWidth="1"/>
    <col min="811" max="811" width="41.85546875" bestFit="1" customWidth="1"/>
    <col min="812" max="812" width="40.5703125" bestFit="1" customWidth="1"/>
    <col min="813" max="813" width="43.7109375" bestFit="1" customWidth="1"/>
    <col min="814" max="814" width="20.5703125" bestFit="1" customWidth="1"/>
    <col min="815" max="815" width="23.7109375" bestFit="1" customWidth="1"/>
    <col min="816" max="816" width="14" bestFit="1" customWidth="1"/>
    <col min="817" max="817" width="17.28515625" bestFit="1" customWidth="1"/>
    <col min="818" max="818" width="16" bestFit="1" customWidth="1"/>
    <col min="819" max="819" width="19.140625" bestFit="1" customWidth="1"/>
    <col min="820" max="820" width="52" bestFit="1" customWidth="1"/>
    <col min="821" max="821" width="55.28515625" bestFit="1" customWidth="1"/>
    <col min="822" max="822" width="33.85546875" bestFit="1" customWidth="1"/>
    <col min="823" max="823" width="37" bestFit="1" customWidth="1"/>
    <col min="824" max="824" width="54.28515625" bestFit="1" customWidth="1"/>
    <col min="825" max="825" width="57.42578125" bestFit="1" customWidth="1"/>
    <col min="826" max="826" width="43.140625" bestFit="1" customWidth="1"/>
    <col min="827" max="827" width="46.42578125" bestFit="1" customWidth="1"/>
    <col min="828" max="828" width="39.140625" bestFit="1" customWidth="1"/>
    <col min="829" max="829" width="42.42578125" bestFit="1" customWidth="1"/>
    <col min="830" max="830" width="30" bestFit="1" customWidth="1"/>
    <col min="831" max="831" width="33.140625" bestFit="1" customWidth="1"/>
    <col min="832" max="832" width="49.5703125" bestFit="1" customWidth="1"/>
    <col min="833" max="833" width="52.7109375" bestFit="1" customWidth="1"/>
    <col min="834" max="834" width="41.7109375" bestFit="1" customWidth="1"/>
    <col min="835" max="835" width="44.85546875" bestFit="1" customWidth="1"/>
    <col min="836" max="836" width="51.7109375" bestFit="1" customWidth="1"/>
    <col min="837" max="837" width="55" bestFit="1" customWidth="1"/>
    <col min="838" max="838" width="52" bestFit="1" customWidth="1"/>
    <col min="839" max="839" width="55.28515625" bestFit="1" customWidth="1"/>
    <col min="840" max="840" width="19.7109375" bestFit="1" customWidth="1"/>
    <col min="841" max="841" width="22.85546875" bestFit="1" customWidth="1"/>
    <col min="842" max="842" width="13.85546875" bestFit="1" customWidth="1"/>
    <col min="843" max="843" width="17" bestFit="1" customWidth="1"/>
    <col min="844" max="844" width="53.28515625" bestFit="1" customWidth="1"/>
    <col min="845" max="845" width="56.42578125" bestFit="1" customWidth="1"/>
    <col min="846" max="846" width="46.42578125" bestFit="1" customWidth="1"/>
    <col min="847" max="847" width="49.5703125" bestFit="1" customWidth="1"/>
    <col min="848" max="848" width="34" bestFit="1" customWidth="1"/>
    <col min="849" max="849" width="37.140625" bestFit="1" customWidth="1"/>
    <col min="850" max="850" width="51.85546875" bestFit="1" customWidth="1"/>
    <col min="851" max="851" width="55.140625" bestFit="1" customWidth="1"/>
    <col min="852" max="852" width="54.85546875" bestFit="1" customWidth="1"/>
    <col min="853" max="853" width="58" bestFit="1" customWidth="1"/>
    <col min="854" max="854" width="11.7109375" bestFit="1" customWidth="1"/>
    <col min="855" max="855" width="14.85546875" bestFit="1" customWidth="1"/>
    <col min="856" max="856" width="52.28515625" bestFit="1" customWidth="1"/>
    <col min="857" max="857" width="55.42578125" bestFit="1" customWidth="1"/>
    <col min="858" max="858" width="55" bestFit="1" customWidth="1"/>
    <col min="859" max="859" width="58.140625" bestFit="1" customWidth="1"/>
    <col min="860" max="860" width="32.5703125" bestFit="1" customWidth="1"/>
    <col min="861" max="861" width="35.7109375" bestFit="1" customWidth="1"/>
    <col min="862" max="862" width="14" bestFit="1" customWidth="1"/>
    <col min="863" max="863" width="17.28515625" bestFit="1" customWidth="1"/>
    <col min="864" max="864" width="34" bestFit="1" customWidth="1"/>
    <col min="865" max="865" width="37.140625" bestFit="1" customWidth="1"/>
    <col min="866" max="866" width="24.5703125" bestFit="1" customWidth="1"/>
    <col min="867" max="867" width="27.7109375" bestFit="1" customWidth="1"/>
    <col min="868" max="868" width="24.140625" bestFit="1" customWidth="1"/>
    <col min="869" max="869" width="27.28515625" bestFit="1" customWidth="1"/>
    <col min="870" max="870" width="27" bestFit="1" customWidth="1"/>
    <col min="871" max="871" width="30.28515625" bestFit="1" customWidth="1"/>
    <col min="872" max="872" width="49.28515625" bestFit="1" customWidth="1"/>
    <col min="873" max="873" width="52.42578125" bestFit="1" customWidth="1"/>
    <col min="874" max="874" width="29.5703125" bestFit="1" customWidth="1"/>
    <col min="875" max="875" width="32.7109375" bestFit="1" customWidth="1"/>
    <col min="876" max="876" width="55.140625" bestFit="1" customWidth="1"/>
    <col min="877" max="877" width="58.28515625" bestFit="1" customWidth="1"/>
    <col min="878" max="878" width="17.7109375" bestFit="1" customWidth="1"/>
    <col min="879" max="879" width="20.85546875" bestFit="1" customWidth="1"/>
    <col min="880" max="880" width="21.7109375" bestFit="1" customWidth="1"/>
    <col min="881" max="881" width="24.85546875" bestFit="1" customWidth="1"/>
    <col min="882" max="882" width="56.85546875" bestFit="1" customWidth="1"/>
    <col min="883" max="883" width="60" bestFit="1" customWidth="1"/>
    <col min="884" max="884" width="23" bestFit="1" customWidth="1"/>
    <col min="885" max="885" width="26.28515625" bestFit="1" customWidth="1"/>
    <col min="886" max="886" width="36.28515625" bestFit="1" customWidth="1"/>
    <col min="887" max="887" width="39.42578125" bestFit="1" customWidth="1"/>
    <col min="888" max="888" width="12.140625" bestFit="1" customWidth="1"/>
    <col min="889" max="889" width="13.85546875" bestFit="1" customWidth="1"/>
    <col min="890" max="890" width="39" bestFit="1" customWidth="1"/>
    <col min="891" max="891" width="42.28515625" bestFit="1" customWidth="1"/>
    <col min="892" max="892" width="46.42578125" bestFit="1" customWidth="1"/>
    <col min="893" max="893" width="49.5703125" bestFit="1" customWidth="1"/>
    <col min="894" max="894" width="46.42578125" bestFit="1" customWidth="1"/>
    <col min="895" max="895" width="49.5703125" bestFit="1" customWidth="1"/>
    <col min="896" max="896" width="51.7109375" bestFit="1" customWidth="1"/>
    <col min="897" max="897" width="55" bestFit="1" customWidth="1"/>
    <col min="898" max="898" width="44.42578125" bestFit="1" customWidth="1"/>
    <col min="899" max="899" width="47.5703125" bestFit="1" customWidth="1"/>
    <col min="900" max="900" width="61.85546875" bestFit="1" customWidth="1"/>
    <col min="901" max="901" width="65" bestFit="1" customWidth="1"/>
    <col min="902" max="902" width="18.140625" bestFit="1" customWidth="1"/>
    <col min="903" max="903" width="21.42578125" bestFit="1" customWidth="1"/>
    <col min="904" max="904" width="16.7109375" bestFit="1" customWidth="1"/>
    <col min="905" max="905" width="19.85546875" bestFit="1" customWidth="1"/>
    <col min="906" max="906" width="18.85546875" bestFit="1" customWidth="1"/>
    <col min="907" max="907" width="22.140625" bestFit="1" customWidth="1"/>
    <col min="908" max="908" width="37.140625" bestFit="1" customWidth="1"/>
    <col min="909" max="909" width="40.28515625" bestFit="1" customWidth="1"/>
    <col min="910" max="910" width="19.28515625" bestFit="1" customWidth="1"/>
    <col min="911" max="911" width="22.42578125" bestFit="1" customWidth="1"/>
    <col min="912" max="912" width="33.7109375" bestFit="1" customWidth="1"/>
    <col min="913" max="913" width="36.85546875" bestFit="1" customWidth="1"/>
    <col min="914" max="914" width="52.7109375" bestFit="1" customWidth="1"/>
    <col min="915" max="915" width="55.85546875" bestFit="1" customWidth="1"/>
    <col min="916" max="916" width="15.7109375" bestFit="1" customWidth="1"/>
    <col min="917" max="917" width="18.85546875" bestFit="1" customWidth="1"/>
    <col min="918" max="918" width="20.7109375" bestFit="1" customWidth="1"/>
    <col min="919" max="919" width="23.85546875" bestFit="1" customWidth="1"/>
    <col min="920" max="920" width="27.140625" bestFit="1" customWidth="1"/>
    <col min="921" max="921" width="30.42578125" bestFit="1" customWidth="1"/>
    <col min="922" max="922" width="43.5703125" bestFit="1" customWidth="1"/>
    <col min="923" max="923" width="46.85546875" bestFit="1" customWidth="1"/>
    <col min="924" max="924" width="27.7109375" bestFit="1" customWidth="1"/>
    <col min="925" max="925" width="30.85546875" bestFit="1" customWidth="1"/>
    <col min="926" max="926" width="24.7109375" bestFit="1" customWidth="1"/>
    <col min="927" max="927" width="27.85546875" bestFit="1" customWidth="1"/>
    <col min="928" max="928" width="39.140625" bestFit="1" customWidth="1"/>
    <col min="929" max="929" width="42.42578125" bestFit="1" customWidth="1"/>
    <col min="930" max="930" width="43.42578125" bestFit="1" customWidth="1"/>
    <col min="931" max="931" width="46.7109375" bestFit="1" customWidth="1"/>
    <col min="932" max="932" width="53.7109375" bestFit="1" customWidth="1"/>
    <col min="933" max="933" width="56.85546875" bestFit="1" customWidth="1"/>
    <col min="934" max="934" width="16.42578125" bestFit="1" customWidth="1"/>
    <col min="935" max="936" width="19.5703125" bestFit="1" customWidth="1"/>
    <col min="937" max="937" width="22.7109375" bestFit="1" customWidth="1"/>
    <col min="938" max="938" width="42.140625" bestFit="1" customWidth="1"/>
    <col min="939" max="939" width="45.28515625" bestFit="1" customWidth="1"/>
    <col min="940" max="940" width="41.5703125" bestFit="1" customWidth="1"/>
    <col min="941" max="941" width="44.7109375" bestFit="1" customWidth="1"/>
    <col min="942" max="942" width="18.85546875" bestFit="1" customWidth="1"/>
    <col min="943" max="943" width="22.140625" bestFit="1" customWidth="1"/>
    <col min="944" max="944" width="20.5703125" bestFit="1" customWidth="1"/>
    <col min="945" max="945" width="23.7109375" bestFit="1" customWidth="1"/>
    <col min="946" max="946" width="52.85546875" bestFit="1" customWidth="1"/>
    <col min="947" max="947" width="56" bestFit="1" customWidth="1"/>
    <col min="948" max="948" width="23.7109375" bestFit="1" customWidth="1"/>
    <col min="949" max="949" width="26.85546875" bestFit="1" customWidth="1"/>
    <col min="950" max="950" width="57.42578125" bestFit="1" customWidth="1"/>
    <col min="951" max="951" width="60.5703125" bestFit="1" customWidth="1"/>
    <col min="952" max="952" width="24.7109375" bestFit="1" customWidth="1"/>
    <col min="953" max="953" width="27.85546875" bestFit="1" customWidth="1"/>
    <col min="954" max="954" width="30.28515625" bestFit="1" customWidth="1"/>
    <col min="955" max="955" width="33.42578125" bestFit="1" customWidth="1"/>
    <col min="956" max="956" width="13.7109375" bestFit="1" customWidth="1"/>
    <col min="957" max="957" width="16.85546875" bestFit="1" customWidth="1"/>
    <col min="958" max="958" width="40.5703125" bestFit="1" customWidth="1"/>
    <col min="959" max="959" width="43.7109375" bestFit="1" customWidth="1"/>
    <col min="960" max="960" width="41.42578125" bestFit="1" customWidth="1"/>
    <col min="961" max="961" width="44.5703125" bestFit="1" customWidth="1"/>
    <col min="962" max="962" width="30.85546875" bestFit="1" customWidth="1"/>
    <col min="963" max="963" width="34.140625" bestFit="1" customWidth="1"/>
    <col min="964" max="964" width="52" bestFit="1" customWidth="1"/>
    <col min="965" max="965" width="55.28515625" bestFit="1" customWidth="1"/>
    <col min="966" max="966" width="27.7109375" bestFit="1" customWidth="1"/>
    <col min="967" max="967" width="30.85546875" bestFit="1" customWidth="1"/>
    <col min="968" max="968" width="28.140625" bestFit="1" customWidth="1"/>
    <col min="969" max="969" width="31.28515625" bestFit="1" customWidth="1"/>
    <col min="970" max="970" width="55.5703125" bestFit="1" customWidth="1"/>
    <col min="971" max="971" width="58.85546875" bestFit="1" customWidth="1"/>
    <col min="972" max="972" width="21.7109375" bestFit="1" customWidth="1"/>
    <col min="973" max="973" width="24.85546875" bestFit="1" customWidth="1"/>
    <col min="974" max="974" width="16.7109375" bestFit="1" customWidth="1"/>
    <col min="975" max="975" width="19.85546875" bestFit="1" customWidth="1"/>
    <col min="976" max="976" width="43.28515625" bestFit="1" customWidth="1"/>
    <col min="977" max="977" width="46.5703125" bestFit="1" customWidth="1"/>
    <col min="978" max="978" width="52.7109375" bestFit="1" customWidth="1"/>
    <col min="979" max="979" width="55.85546875" bestFit="1" customWidth="1"/>
    <col min="980" max="980" width="17" bestFit="1" customWidth="1"/>
    <col min="981" max="981" width="20.140625" bestFit="1" customWidth="1"/>
    <col min="982" max="982" width="58.28515625" bestFit="1" customWidth="1"/>
    <col min="983" max="983" width="61.42578125" bestFit="1" customWidth="1"/>
    <col min="984" max="984" width="21.28515625" bestFit="1" customWidth="1"/>
    <col min="985" max="985" width="24.42578125" bestFit="1" customWidth="1"/>
    <col min="986" max="986" width="29.7109375" bestFit="1" customWidth="1"/>
    <col min="987" max="987" width="32.85546875" bestFit="1" customWidth="1"/>
    <col min="988" max="988" width="68.5703125" bestFit="1" customWidth="1"/>
    <col min="989" max="989" width="71.85546875" bestFit="1" customWidth="1"/>
    <col min="990" max="990" width="26.28515625" bestFit="1" customWidth="1"/>
    <col min="991" max="991" width="29.42578125" bestFit="1" customWidth="1"/>
    <col min="992" max="992" width="38" bestFit="1" customWidth="1"/>
    <col min="993" max="993" width="41.140625" bestFit="1" customWidth="1"/>
    <col min="994" max="994" width="40.28515625" bestFit="1" customWidth="1"/>
    <col min="995" max="995" width="43.42578125" bestFit="1" customWidth="1"/>
    <col min="996" max="996" width="17.7109375" bestFit="1" customWidth="1"/>
    <col min="997" max="997" width="20.85546875" bestFit="1" customWidth="1"/>
    <col min="998" max="998" width="24.5703125" bestFit="1" customWidth="1"/>
    <col min="999" max="999" width="27.7109375" bestFit="1" customWidth="1"/>
    <col min="1000" max="1000" width="55.85546875" bestFit="1" customWidth="1"/>
    <col min="1001" max="1001" width="59.140625" bestFit="1" customWidth="1"/>
    <col min="1002" max="1002" width="46.5703125" bestFit="1" customWidth="1"/>
    <col min="1003" max="1003" width="49.7109375" bestFit="1" customWidth="1"/>
    <col min="1004" max="1004" width="56" bestFit="1" customWidth="1"/>
    <col min="1005" max="1005" width="59.28515625" bestFit="1" customWidth="1"/>
    <col min="1006" max="1006" width="14.140625" bestFit="1" customWidth="1"/>
    <col min="1007" max="1007" width="17.42578125" bestFit="1" customWidth="1"/>
    <col min="1008" max="1008" width="14.7109375" bestFit="1" customWidth="1"/>
    <col min="1009" max="1009" width="18" bestFit="1" customWidth="1"/>
    <col min="1010" max="1010" width="27" bestFit="1" customWidth="1"/>
    <col min="1011" max="1011" width="30.28515625" bestFit="1" customWidth="1"/>
    <col min="1012" max="1012" width="18.7109375" bestFit="1" customWidth="1"/>
    <col min="1013" max="1013" width="22" bestFit="1" customWidth="1"/>
    <col min="1014" max="1014" width="25.42578125" bestFit="1" customWidth="1"/>
    <col min="1015" max="1015" width="28.5703125" bestFit="1" customWidth="1"/>
    <col min="1016" max="1016" width="34.85546875" bestFit="1" customWidth="1"/>
    <col min="1017" max="1017" width="38.140625" bestFit="1" customWidth="1"/>
    <col min="1018" max="1018" width="47.85546875" bestFit="1" customWidth="1"/>
    <col min="1019" max="1019" width="51.140625" bestFit="1" customWidth="1"/>
    <col min="1020" max="1020" width="24.7109375" bestFit="1" customWidth="1"/>
    <col min="1021" max="1021" width="27.85546875" bestFit="1" customWidth="1"/>
    <col min="1022" max="1022" width="43.42578125" bestFit="1" customWidth="1"/>
    <col min="1023" max="1023" width="46.7109375" bestFit="1" customWidth="1"/>
    <col min="1024" max="1024" width="30.7109375" bestFit="1" customWidth="1"/>
    <col min="1025" max="1025" width="34" bestFit="1" customWidth="1"/>
    <col min="1026" max="1026" width="42.7109375" bestFit="1" customWidth="1"/>
    <col min="1027" max="1027" width="45.85546875" bestFit="1" customWidth="1"/>
    <col min="1028" max="1028" width="50.85546875" bestFit="1" customWidth="1"/>
    <col min="1029" max="1029" width="54" bestFit="1" customWidth="1"/>
    <col min="1030" max="1030" width="10.42578125" bestFit="1" customWidth="1"/>
    <col min="1031" max="1031" width="13.5703125" bestFit="1" customWidth="1"/>
    <col min="1032" max="1032" width="15.140625" bestFit="1" customWidth="1"/>
    <col min="1033" max="1033" width="18.28515625" bestFit="1" customWidth="1"/>
    <col min="1034" max="1034" width="50.42578125" bestFit="1" customWidth="1"/>
    <col min="1035" max="1035" width="53.5703125" bestFit="1" customWidth="1"/>
    <col min="1036" max="1036" width="60.5703125" bestFit="1" customWidth="1"/>
    <col min="1037" max="1037" width="63.7109375" bestFit="1" customWidth="1"/>
    <col min="1038" max="1038" width="24.42578125" bestFit="1" customWidth="1"/>
    <col min="1039" max="1039" width="27.5703125" bestFit="1" customWidth="1"/>
    <col min="1040" max="1040" width="55.85546875" bestFit="1" customWidth="1"/>
    <col min="1041" max="1041" width="59.140625" bestFit="1" customWidth="1"/>
    <col min="1042" max="1042" width="20.42578125" bestFit="1" customWidth="1"/>
    <col min="1043" max="1043" width="23.5703125" bestFit="1" customWidth="1"/>
    <col min="1044" max="1044" width="49.42578125" bestFit="1" customWidth="1"/>
    <col min="1045" max="1045" width="52.5703125" bestFit="1" customWidth="1"/>
    <col min="1046" max="1046" width="16.42578125" bestFit="1" customWidth="1"/>
    <col min="1047" max="1047" width="19.5703125" bestFit="1" customWidth="1"/>
    <col min="1048" max="1048" width="17.42578125" bestFit="1" customWidth="1"/>
    <col min="1049" max="1049" width="20.5703125" bestFit="1" customWidth="1"/>
    <col min="1050" max="1050" width="42.5703125" bestFit="1" customWidth="1"/>
    <col min="1051" max="1051" width="45.7109375" bestFit="1" customWidth="1"/>
    <col min="1052" max="1052" width="49.7109375" bestFit="1" customWidth="1"/>
    <col min="1053" max="1053" width="52.85546875" bestFit="1" customWidth="1"/>
    <col min="1054" max="1054" width="56" bestFit="1" customWidth="1"/>
    <col min="1055" max="1055" width="59.28515625" bestFit="1" customWidth="1"/>
    <col min="1056" max="1056" width="20.28515625" bestFit="1" customWidth="1"/>
    <col min="1057" max="1057" width="23.42578125" bestFit="1" customWidth="1"/>
    <col min="1058" max="1058" width="52.5703125" bestFit="1" customWidth="1"/>
    <col min="1059" max="1059" width="55.7109375" bestFit="1" customWidth="1"/>
    <col min="1060" max="1060" width="28.85546875" bestFit="1" customWidth="1"/>
    <col min="1061" max="1061" width="32" bestFit="1" customWidth="1"/>
    <col min="1062" max="1062" width="22.85546875" bestFit="1" customWidth="1"/>
    <col min="1063" max="1063" width="26.140625" bestFit="1" customWidth="1"/>
    <col min="1064" max="1064" width="58" bestFit="1" customWidth="1"/>
    <col min="1065" max="1065" width="61.140625" bestFit="1" customWidth="1"/>
    <col min="1066" max="1066" width="49" bestFit="1" customWidth="1"/>
    <col min="1067" max="1067" width="52.140625" bestFit="1" customWidth="1"/>
    <col min="1068" max="1068" width="36.140625" bestFit="1" customWidth="1"/>
    <col min="1069" max="1069" width="39.28515625" bestFit="1" customWidth="1"/>
    <col min="1070" max="1070" width="39" bestFit="1" customWidth="1"/>
    <col min="1071" max="1071" width="42.28515625" bestFit="1" customWidth="1"/>
    <col min="1072" max="1072" width="38.140625" bestFit="1" customWidth="1"/>
    <col min="1073" max="1073" width="41.28515625" bestFit="1" customWidth="1"/>
    <col min="1074" max="1074" width="50.42578125" bestFit="1" customWidth="1"/>
    <col min="1075" max="1075" width="53.5703125" bestFit="1" customWidth="1"/>
    <col min="1076" max="1076" width="53.7109375" bestFit="1" customWidth="1"/>
    <col min="1077" max="1077" width="56.85546875" bestFit="1" customWidth="1"/>
    <col min="1078" max="1078" width="37.28515625" bestFit="1" customWidth="1"/>
    <col min="1079" max="1079" width="40.42578125" bestFit="1" customWidth="1"/>
    <col min="1080" max="1080" width="7.28515625" bestFit="1" customWidth="1"/>
    <col min="1081" max="1081" width="10.28515625" bestFit="1" customWidth="1"/>
    <col min="1082" max="1082" width="15.85546875" bestFit="1" customWidth="1"/>
    <col min="1083" max="1083" width="19" bestFit="1" customWidth="1"/>
    <col min="1084" max="1084" width="37.28515625" bestFit="1" customWidth="1"/>
    <col min="1085" max="1085" width="40.42578125" bestFit="1" customWidth="1"/>
    <col min="1086" max="1086" width="48.7109375" bestFit="1" customWidth="1"/>
    <col min="1087" max="1087" width="51.85546875" bestFit="1" customWidth="1"/>
    <col min="1088" max="1088" width="30" bestFit="1" customWidth="1"/>
    <col min="1089" max="1089" width="33.140625" bestFit="1" customWidth="1"/>
    <col min="1090" max="1090" width="45.28515625" bestFit="1" customWidth="1"/>
    <col min="1091" max="1091" width="48.42578125" bestFit="1" customWidth="1"/>
    <col min="1092" max="1092" width="40.7109375" bestFit="1" customWidth="1"/>
    <col min="1093" max="1093" width="43.85546875" bestFit="1" customWidth="1"/>
    <col min="1094" max="1094" width="20.28515625" bestFit="1" customWidth="1"/>
    <col min="1095" max="1095" width="23.42578125" bestFit="1" customWidth="1"/>
    <col min="1096" max="1096" width="20" bestFit="1" customWidth="1"/>
    <col min="1097" max="1097" width="23.140625" bestFit="1" customWidth="1"/>
    <col min="1098" max="1098" width="34.42578125" bestFit="1" customWidth="1"/>
    <col min="1099" max="1099" width="37.5703125" bestFit="1" customWidth="1"/>
    <col min="1100" max="1100" width="20.85546875" bestFit="1" customWidth="1"/>
    <col min="1101" max="1101" width="24" bestFit="1" customWidth="1"/>
    <col min="1102" max="1102" width="60.85546875" bestFit="1" customWidth="1"/>
    <col min="1103" max="1103" width="64" bestFit="1" customWidth="1"/>
    <col min="1104" max="1104" width="55.5703125" bestFit="1" customWidth="1"/>
    <col min="1105" max="1105" width="58.85546875" bestFit="1" customWidth="1"/>
    <col min="1106" max="1106" width="25.7109375" bestFit="1" customWidth="1"/>
    <col min="1107" max="1107" width="28.85546875" bestFit="1" customWidth="1"/>
    <col min="1108" max="1108" width="10" bestFit="1" customWidth="1"/>
    <col min="1109" max="1109" width="11.28515625" bestFit="1" customWidth="1"/>
    <col min="1110" max="1110" width="55.42578125" bestFit="1" customWidth="1"/>
    <col min="1111" max="1111" width="58.7109375" bestFit="1" customWidth="1"/>
    <col min="1112" max="1112" width="59.140625" bestFit="1" customWidth="1"/>
    <col min="1113" max="1113" width="62.28515625" bestFit="1" customWidth="1"/>
    <col min="1114" max="1114" width="32.42578125" bestFit="1" customWidth="1"/>
    <col min="1115" max="1115" width="35.5703125" bestFit="1" customWidth="1"/>
    <col min="1116" max="1116" width="33.5703125" bestFit="1" customWidth="1"/>
    <col min="1117" max="1117" width="36.7109375" bestFit="1" customWidth="1"/>
    <col min="1118" max="1118" width="43" bestFit="1" customWidth="1"/>
    <col min="1119" max="1119" width="46.28515625" bestFit="1" customWidth="1"/>
    <col min="1120" max="1120" width="13.42578125" bestFit="1" customWidth="1"/>
    <col min="1121" max="1121" width="16.5703125" bestFit="1" customWidth="1"/>
    <col min="1122" max="1122" width="29" bestFit="1" customWidth="1"/>
    <col min="1123" max="1123" width="32.140625" bestFit="1" customWidth="1"/>
    <col min="1124" max="1124" width="46" bestFit="1" customWidth="1"/>
    <col min="1125" max="1125" width="49.140625" bestFit="1" customWidth="1"/>
    <col min="1126" max="1126" width="36.7109375" bestFit="1" customWidth="1"/>
    <col min="1127" max="1127" width="39.85546875" bestFit="1" customWidth="1"/>
    <col min="1128" max="1128" width="19.7109375" bestFit="1" customWidth="1"/>
    <col min="1129" max="1129" width="22.85546875" bestFit="1" customWidth="1"/>
    <col min="1130" max="1130" width="24.5703125" bestFit="1" customWidth="1"/>
    <col min="1131" max="1131" width="27.7109375" bestFit="1" customWidth="1"/>
    <col min="1132" max="1132" width="61.28515625" bestFit="1" customWidth="1"/>
    <col min="1133" max="1133" width="64.42578125" bestFit="1" customWidth="1"/>
    <col min="1134" max="1134" width="58.140625" bestFit="1" customWidth="1"/>
    <col min="1135" max="1135" width="61.28515625" bestFit="1" customWidth="1"/>
    <col min="1136" max="1136" width="30.42578125" bestFit="1" customWidth="1"/>
    <col min="1137" max="1137" width="33.5703125" bestFit="1" customWidth="1"/>
    <col min="1138" max="1138" width="35.28515625" bestFit="1" customWidth="1"/>
    <col min="1139" max="1139" width="38.5703125" bestFit="1" customWidth="1"/>
    <col min="1140" max="1140" width="22.42578125" bestFit="1" customWidth="1"/>
    <col min="1141" max="1141" width="25.7109375" bestFit="1" customWidth="1"/>
    <col min="1142" max="1142" width="22" bestFit="1" customWidth="1"/>
    <col min="1143" max="1143" width="25.140625" bestFit="1" customWidth="1"/>
    <col min="1144" max="1144" width="62" bestFit="1" customWidth="1"/>
    <col min="1145" max="1145" width="65.140625" bestFit="1" customWidth="1"/>
    <col min="1146" max="1146" width="11.7109375" bestFit="1" customWidth="1"/>
    <col min="1147" max="1147" width="14.85546875" bestFit="1" customWidth="1"/>
    <col min="1148" max="1148" width="36.42578125" bestFit="1" customWidth="1"/>
    <col min="1149" max="1149" width="39.5703125" bestFit="1" customWidth="1"/>
    <col min="1150" max="1150" width="28.85546875" bestFit="1" customWidth="1"/>
    <col min="1151" max="1151" width="32" bestFit="1" customWidth="1"/>
    <col min="1152" max="1152" width="47.5703125" bestFit="1" customWidth="1"/>
    <col min="1153" max="1153" width="50.85546875" bestFit="1" customWidth="1"/>
    <col min="1154" max="1154" width="21.5703125" bestFit="1" customWidth="1"/>
    <col min="1155" max="1155" width="24.7109375" bestFit="1" customWidth="1"/>
    <col min="1156" max="1156" width="42" bestFit="1" customWidth="1"/>
    <col min="1157" max="1157" width="45.140625" bestFit="1" customWidth="1"/>
    <col min="1158" max="1158" width="59.85546875" bestFit="1" customWidth="1"/>
    <col min="1159" max="1159" width="63.140625" bestFit="1" customWidth="1"/>
    <col min="1160" max="1160" width="23.42578125" bestFit="1" customWidth="1"/>
    <col min="1161" max="1161" width="26.5703125" bestFit="1" customWidth="1"/>
    <col min="1162" max="1162" width="45.140625" bestFit="1" customWidth="1"/>
    <col min="1163" max="1163" width="48.28515625" bestFit="1" customWidth="1"/>
    <col min="1164" max="1164" width="17.28515625" bestFit="1" customWidth="1"/>
    <col min="1165" max="1165" width="20.42578125" bestFit="1" customWidth="1"/>
    <col min="1166" max="1166" width="46.42578125" bestFit="1" customWidth="1"/>
    <col min="1167" max="1167" width="49.5703125" bestFit="1" customWidth="1"/>
    <col min="1168" max="1168" width="25.85546875" bestFit="1" customWidth="1"/>
    <col min="1169" max="1169" width="29" bestFit="1" customWidth="1"/>
    <col min="1170" max="1170" width="53.28515625" bestFit="1" customWidth="1"/>
    <col min="1171" max="1171" width="56.42578125" bestFit="1" customWidth="1"/>
    <col min="1172" max="1172" width="17.28515625" bestFit="1" customWidth="1"/>
    <col min="1173" max="1173" width="20.42578125" bestFit="1" customWidth="1"/>
    <col min="1174" max="1174" width="52.28515625" bestFit="1" customWidth="1"/>
    <col min="1175" max="1175" width="55.42578125" bestFit="1" customWidth="1"/>
    <col min="1176" max="1176" width="29" bestFit="1" customWidth="1"/>
    <col min="1177" max="1177" width="32.140625" bestFit="1" customWidth="1"/>
    <col min="1178" max="1178" width="52.28515625" bestFit="1" customWidth="1"/>
    <col min="1179" max="1179" width="55.42578125" bestFit="1" customWidth="1"/>
    <col min="1180" max="1180" width="40.5703125" bestFit="1" customWidth="1"/>
    <col min="1181" max="1181" width="43.7109375" bestFit="1" customWidth="1"/>
    <col min="1182" max="1182" width="60.85546875" bestFit="1" customWidth="1"/>
    <col min="1183" max="1183" width="63.85546875" bestFit="1" customWidth="1"/>
    <col min="1184" max="1184" width="31.5703125" bestFit="1" customWidth="1"/>
    <col min="1185" max="1185" width="34.7109375" bestFit="1" customWidth="1"/>
    <col min="1186" max="1186" width="62.140625" bestFit="1" customWidth="1"/>
    <col min="1187" max="1187" width="65.28515625" bestFit="1" customWidth="1"/>
    <col min="1188" max="1188" width="52.7109375" bestFit="1" customWidth="1"/>
    <col min="1189" max="1189" width="55.85546875" bestFit="1" customWidth="1"/>
    <col min="1190" max="1190" width="45" bestFit="1" customWidth="1"/>
    <col min="1191" max="1191" width="48.140625" bestFit="1" customWidth="1"/>
    <col min="1192" max="1192" width="56.85546875" bestFit="1" customWidth="1"/>
    <col min="1193" max="1193" width="60" bestFit="1" customWidth="1"/>
    <col min="1194" max="1194" width="32.28515625" bestFit="1" customWidth="1"/>
    <col min="1195" max="1195" width="35.42578125" bestFit="1" customWidth="1"/>
    <col min="1196" max="1196" width="52.5703125" bestFit="1" customWidth="1"/>
    <col min="1197" max="1197" width="55.7109375" bestFit="1" customWidth="1"/>
    <col min="1198" max="1198" width="19.28515625" bestFit="1" customWidth="1"/>
    <col min="1199" max="1199" width="22.42578125" bestFit="1" customWidth="1"/>
    <col min="1200" max="1200" width="26.140625" bestFit="1" customWidth="1"/>
    <col min="1201" max="1201" width="29.28515625" bestFit="1" customWidth="1"/>
    <col min="1202" max="1202" width="30.28515625" bestFit="1" customWidth="1"/>
    <col min="1203" max="1203" width="33.42578125" bestFit="1" customWidth="1"/>
    <col min="1204" max="1204" width="51.28515625" bestFit="1" customWidth="1"/>
    <col min="1205" max="1205" width="54.5703125" bestFit="1" customWidth="1"/>
    <col min="1206" max="1206" width="34.85546875" bestFit="1" customWidth="1"/>
    <col min="1207" max="1207" width="38.140625" bestFit="1" customWidth="1"/>
    <col min="1208" max="1208" width="54.140625" bestFit="1" customWidth="1"/>
    <col min="1209" max="1209" width="57.28515625" bestFit="1" customWidth="1"/>
    <col min="1210" max="1210" width="50" bestFit="1" customWidth="1"/>
    <col min="1211" max="1211" width="53.140625" bestFit="1" customWidth="1"/>
    <col min="1212" max="1212" width="39.85546875" bestFit="1" customWidth="1"/>
    <col min="1213" max="1213" width="43" bestFit="1" customWidth="1"/>
    <col min="1214" max="1214" width="34.140625" bestFit="1" customWidth="1"/>
    <col min="1215" max="1215" width="37.28515625" bestFit="1" customWidth="1"/>
    <col min="1216" max="1216" width="52" bestFit="1" customWidth="1"/>
    <col min="1217" max="1217" width="55.28515625" bestFit="1" customWidth="1"/>
    <col min="1218" max="1218" width="49.5703125" bestFit="1" customWidth="1"/>
    <col min="1219" max="1219" width="52.7109375" bestFit="1" customWidth="1"/>
    <col min="1220" max="1220" width="29.42578125" bestFit="1" customWidth="1"/>
    <col min="1221" max="1221" width="32.5703125" bestFit="1" customWidth="1"/>
    <col min="1222" max="1222" width="38.42578125" bestFit="1" customWidth="1"/>
    <col min="1223" max="1223" width="41.5703125" bestFit="1" customWidth="1"/>
    <col min="1224" max="1224" width="44.7109375" bestFit="1" customWidth="1"/>
    <col min="1225" max="1225" width="47.85546875" bestFit="1" customWidth="1"/>
    <col min="1226" max="1226" width="31.5703125" bestFit="1" customWidth="1"/>
    <col min="1227" max="1227" width="34.7109375" bestFit="1" customWidth="1"/>
    <col min="1228" max="1228" width="23.28515625" bestFit="1" customWidth="1"/>
    <col min="1229" max="1229" width="26.42578125" bestFit="1" customWidth="1"/>
    <col min="1230" max="1230" width="49.85546875" bestFit="1" customWidth="1"/>
    <col min="1231" max="1231" width="53" bestFit="1" customWidth="1"/>
    <col min="1232" max="1232" width="37.5703125" bestFit="1" customWidth="1"/>
    <col min="1233" max="1233" width="40.7109375" bestFit="1" customWidth="1"/>
    <col min="1234" max="1234" width="37" bestFit="1" customWidth="1"/>
    <col min="1235" max="1235" width="40.140625" bestFit="1" customWidth="1"/>
    <col min="1236" max="1236" width="35.7109375" bestFit="1" customWidth="1"/>
    <col min="1237" max="1237" width="38.85546875" bestFit="1" customWidth="1"/>
    <col min="1238" max="1238" width="40.140625" bestFit="1" customWidth="1"/>
    <col min="1239" max="1239" width="43.28515625" bestFit="1" customWidth="1"/>
    <col min="1240" max="1240" width="53.5703125" bestFit="1" customWidth="1"/>
    <col min="1241" max="1241" width="56.7109375" bestFit="1" customWidth="1"/>
    <col min="1242" max="1242" width="72" bestFit="1" customWidth="1"/>
    <col min="1243" max="1243" width="75.28515625" bestFit="1" customWidth="1"/>
    <col min="1244" max="1244" width="34.28515625" bestFit="1" customWidth="1"/>
    <col min="1245" max="1245" width="37.42578125" bestFit="1" customWidth="1"/>
    <col min="1246" max="1246" width="25.140625" bestFit="1" customWidth="1"/>
    <col min="1247" max="1247" width="28.28515625" bestFit="1" customWidth="1"/>
    <col min="1248" max="1248" width="30.140625" bestFit="1" customWidth="1"/>
    <col min="1249" max="1249" width="33.28515625" bestFit="1" customWidth="1"/>
    <col min="1250" max="1250" width="35.140625" bestFit="1" customWidth="1"/>
    <col min="1251" max="1251" width="38.42578125" bestFit="1" customWidth="1"/>
    <col min="1252" max="1252" width="46.7109375" bestFit="1" customWidth="1"/>
    <col min="1253" max="1253" width="49.85546875" bestFit="1" customWidth="1"/>
    <col min="1254" max="1254" width="37" bestFit="1" customWidth="1"/>
    <col min="1255" max="1255" width="40.140625" bestFit="1" customWidth="1"/>
    <col min="1256" max="1256" width="54.7109375" bestFit="1" customWidth="1"/>
    <col min="1257" max="1257" width="57.85546875" bestFit="1" customWidth="1"/>
    <col min="1258" max="1258" width="20.42578125" bestFit="1" customWidth="1"/>
    <col min="1259" max="1259" width="23.5703125" bestFit="1" customWidth="1"/>
    <col min="1260" max="1260" width="47" bestFit="1" customWidth="1"/>
    <col min="1261" max="1261" width="50.140625" bestFit="1" customWidth="1"/>
    <col min="1262" max="1262" width="55" bestFit="1" customWidth="1"/>
    <col min="1263" max="1263" width="58.140625" bestFit="1" customWidth="1"/>
    <col min="1264" max="1264" width="50.28515625" bestFit="1" customWidth="1"/>
    <col min="1265" max="1265" width="53.42578125" bestFit="1" customWidth="1"/>
    <col min="1266" max="1266" width="29.7109375" bestFit="1" customWidth="1"/>
    <col min="1267" max="1267" width="32.85546875" bestFit="1" customWidth="1"/>
    <col min="1268" max="1268" width="8.5703125" bestFit="1" customWidth="1"/>
    <col min="1269" max="1269" width="11.5703125" bestFit="1" customWidth="1"/>
    <col min="1270" max="1270" width="47.140625" bestFit="1" customWidth="1"/>
    <col min="1271" max="1271" width="50.42578125" bestFit="1" customWidth="1"/>
    <col min="1272" max="1272" width="29.42578125" bestFit="1" customWidth="1"/>
    <col min="1273" max="1273" width="32.5703125" bestFit="1" customWidth="1"/>
    <col min="1274" max="1274" width="28.5703125" bestFit="1" customWidth="1"/>
    <col min="1275" max="1275" width="31.7109375" bestFit="1" customWidth="1"/>
    <col min="1276" max="1276" width="60.28515625" bestFit="1" customWidth="1"/>
    <col min="1277" max="1277" width="63.5703125" bestFit="1" customWidth="1"/>
    <col min="1278" max="1278" width="59.42578125" bestFit="1" customWidth="1"/>
    <col min="1279" max="1279" width="62.5703125" bestFit="1" customWidth="1"/>
    <col min="1280" max="1280" width="60.5703125" bestFit="1" customWidth="1"/>
    <col min="1281" max="1281" width="63.7109375" bestFit="1" customWidth="1"/>
    <col min="1282" max="1282" width="49.5703125" bestFit="1" customWidth="1"/>
    <col min="1283" max="1283" width="52.7109375" bestFit="1" customWidth="1"/>
    <col min="1284" max="1284" width="55.28515625" bestFit="1" customWidth="1"/>
    <col min="1285" max="1285" width="58.42578125" bestFit="1" customWidth="1"/>
    <col min="1286" max="1286" width="51.28515625" bestFit="1" customWidth="1"/>
    <col min="1287" max="1287" width="54.5703125" bestFit="1" customWidth="1"/>
    <col min="1288" max="1288" width="49.5703125" bestFit="1" customWidth="1"/>
    <col min="1289" max="1289" width="52.7109375" bestFit="1" customWidth="1"/>
    <col min="1290" max="1290" width="36.85546875" bestFit="1" customWidth="1"/>
    <col min="1291" max="1291" width="40" bestFit="1" customWidth="1"/>
    <col min="1292" max="1292" width="25.5703125" bestFit="1" customWidth="1"/>
    <col min="1293" max="1293" width="28.7109375" bestFit="1" customWidth="1"/>
    <col min="1294" max="1294" width="51.42578125" bestFit="1" customWidth="1"/>
    <col min="1295" max="1295" width="54.7109375" bestFit="1" customWidth="1"/>
    <col min="1296" max="1296" width="47.5703125" bestFit="1" customWidth="1"/>
    <col min="1297" max="1297" width="50.85546875" bestFit="1" customWidth="1"/>
    <col min="1298" max="1298" width="52.5703125" bestFit="1" customWidth="1"/>
    <col min="1299" max="1299" width="55.7109375" bestFit="1" customWidth="1"/>
    <col min="1300" max="1300" width="47" bestFit="1" customWidth="1"/>
    <col min="1301" max="1301" width="50.140625" bestFit="1" customWidth="1"/>
    <col min="1302" max="1302" width="50.7109375" bestFit="1" customWidth="1"/>
    <col min="1303" max="1303" width="53.85546875" bestFit="1" customWidth="1"/>
    <col min="1304" max="1304" width="55.5703125" bestFit="1" customWidth="1"/>
    <col min="1305" max="1305" width="58.85546875" bestFit="1" customWidth="1"/>
    <col min="1306" max="1306" width="45.28515625" bestFit="1" customWidth="1"/>
    <col min="1307" max="1307" width="48.42578125" bestFit="1" customWidth="1"/>
    <col min="1308" max="1308" width="44.7109375" bestFit="1" customWidth="1"/>
    <col min="1309" max="1309" width="47.85546875" bestFit="1" customWidth="1"/>
    <col min="1310" max="1310" width="25.28515625" bestFit="1" customWidth="1"/>
    <col min="1311" max="1311" width="28.42578125" bestFit="1" customWidth="1"/>
    <col min="1312" max="1312" width="57.28515625" bestFit="1" customWidth="1"/>
    <col min="1313" max="1313" width="60.42578125" bestFit="1" customWidth="1"/>
    <col min="1314" max="1314" width="40" bestFit="1" customWidth="1"/>
    <col min="1315" max="1315" width="43.140625" bestFit="1" customWidth="1"/>
    <col min="1316" max="1316" width="9.7109375" bestFit="1" customWidth="1"/>
    <col min="1317" max="1317" width="12.7109375" bestFit="1" customWidth="1"/>
    <col min="1318" max="1318" width="61" bestFit="1" customWidth="1"/>
    <col min="1319" max="1319" width="64.140625" bestFit="1" customWidth="1"/>
    <col min="1320" max="1320" width="48.7109375" bestFit="1" customWidth="1"/>
    <col min="1321" max="1321" width="51.85546875" bestFit="1" customWidth="1"/>
    <col min="1322" max="1322" width="45.7109375" bestFit="1" customWidth="1"/>
    <col min="1323" max="1323" width="48.85546875" bestFit="1" customWidth="1"/>
    <col min="1324" max="1324" width="18.28515625" bestFit="1" customWidth="1"/>
    <col min="1325" max="1325" width="21.5703125" bestFit="1" customWidth="1"/>
    <col min="1326" max="1326" width="38.140625" bestFit="1" customWidth="1"/>
    <col min="1327" max="1327" width="41.28515625" bestFit="1" customWidth="1"/>
    <col min="1328" max="1328" width="54.7109375" bestFit="1" customWidth="1"/>
    <col min="1329" max="1329" width="57.85546875" bestFit="1" customWidth="1"/>
    <col min="1330" max="1330" width="13" bestFit="1" customWidth="1"/>
    <col min="1331" max="1331" width="16.140625" bestFit="1" customWidth="1"/>
    <col min="1332" max="1332" width="16.85546875" bestFit="1" customWidth="1"/>
    <col min="1333" max="1333" width="20" bestFit="1" customWidth="1"/>
    <col min="1334" max="1334" width="38.28515625" bestFit="1" customWidth="1"/>
    <col min="1335" max="1335" width="41.42578125" bestFit="1" customWidth="1"/>
    <col min="1336" max="1336" width="52.42578125" bestFit="1" customWidth="1"/>
    <col min="1337" max="1337" width="55.5703125" bestFit="1" customWidth="1"/>
    <col min="1338" max="1338" width="40.28515625" bestFit="1" customWidth="1"/>
    <col min="1339" max="1339" width="43.42578125" bestFit="1" customWidth="1"/>
    <col min="1340" max="1340" width="48.42578125" bestFit="1" customWidth="1"/>
    <col min="1341" max="1341" width="51.5703125" bestFit="1" customWidth="1"/>
    <col min="1342" max="1342" width="34.42578125" bestFit="1" customWidth="1"/>
    <col min="1343" max="1343" width="37.5703125" bestFit="1" customWidth="1"/>
    <col min="1344" max="1344" width="48.85546875" bestFit="1" customWidth="1"/>
    <col min="1345" max="1345" width="52" bestFit="1" customWidth="1"/>
    <col min="1346" max="1346" width="34.42578125" bestFit="1" customWidth="1"/>
    <col min="1347" max="1347" width="37.5703125" bestFit="1" customWidth="1"/>
    <col min="1348" max="1348" width="22.28515625" bestFit="1" customWidth="1"/>
    <col min="1349" max="1349" width="25.5703125" bestFit="1" customWidth="1"/>
    <col min="1350" max="1350" width="29.42578125" bestFit="1" customWidth="1"/>
    <col min="1351" max="1351" width="32.5703125" bestFit="1" customWidth="1"/>
    <col min="1352" max="1352" width="33.7109375" bestFit="1" customWidth="1"/>
    <col min="1353" max="1353" width="36.85546875" bestFit="1" customWidth="1"/>
    <col min="1354" max="1354" width="43.7109375" bestFit="1" customWidth="1"/>
    <col min="1355" max="1355" width="47" bestFit="1" customWidth="1"/>
    <col min="1356" max="1356" width="37.5703125" bestFit="1" customWidth="1"/>
    <col min="1357" max="1357" width="40.7109375" bestFit="1" customWidth="1"/>
    <col min="1358" max="1358" width="45" bestFit="1" customWidth="1"/>
    <col min="1359" max="1359" width="48.140625" bestFit="1" customWidth="1"/>
    <col min="1360" max="1360" width="38.42578125" bestFit="1" customWidth="1"/>
    <col min="1361" max="1361" width="41.5703125" bestFit="1" customWidth="1"/>
    <col min="1362" max="1362" width="58.85546875" bestFit="1" customWidth="1"/>
    <col min="1363" max="1363" width="62" bestFit="1" customWidth="1"/>
    <col min="1364" max="1364" width="16.5703125" bestFit="1" customWidth="1"/>
    <col min="1365" max="1365" width="19.7109375" bestFit="1" customWidth="1"/>
    <col min="1366" max="1366" width="21.28515625" bestFit="1" customWidth="1"/>
    <col min="1367" max="1367" width="24.42578125" bestFit="1" customWidth="1"/>
    <col min="1368" max="1368" width="46.7109375" bestFit="1" customWidth="1"/>
    <col min="1369" max="1369" width="49.85546875" bestFit="1" customWidth="1"/>
    <col min="1370" max="1370" width="31.28515625" bestFit="1" customWidth="1"/>
    <col min="1371" max="1371" width="34.5703125" bestFit="1" customWidth="1"/>
    <col min="1372" max="1372" width="41.28515625" bestFit="1" customWidth="1"/>
    <col min="1373" max="1373" width="44.42578125" bestFit="1" customWidth="1"/>
    <col min="1374" max="1374" width="32.140625" bestFit="1" customWidth="1"/>
    <col min="1375" max="1375" width="35.28515625" bestFit="1" customWidth="1"/>
    <col min="1376" max="1376" width="19.7109375" bestFit="1" customWidth="1"/>
    <col min="1377" max="1377" width="22.85546875" bestFit="1" customWidth="1"/>
    <col min="1378" max="1378" width="16.28515625" bestFit="1" customWidth="1"/>
    <col min="1379" max="1379" width="19.42578125" bestFit="1" customWidth="1"/>
    <col min="1380" max="1380" width="38" bestFit="1" customWidth="1"/>
    <col min="1381" max="1381" width="41.140625" bestFit="1" customWidth="1"/>
    <col min="1382" max="1382" width="57" bestFit="1" customWidth="1"/>
    <col min="1383" max="1383" width="60.140625" bestFit="1" customWidth="1"/>
    <col min="1384" max="1384" width="25.140625" bestFit="1" customWidth="1"/>
    <col min="1385" max="1385" width="28.28515625" bestFit="1" customWidth="1"/>
    <col min="1386" max="1386" width="58.28515625" bestFit="1" customWidth="1"/>
    <col min="1387" max="1387" width="61.42578125" bestFit="1" customWidth="1"/>
    <col min="1388" max="1388" width="18.28515625" bestFit="1" customWidth="1"/>
    <col min="1389" max="1389" width="21.5703125" bestFit="1" customWidth="1"/>
    <col min="1390" max="1390" width="49.140625" bestFit="1" customWidth="1"/>
    <col min="1391" max="1391" width="52.28515625" bestFit="1" customWidth="1"/>
    <col min="1392" max="1392" width="29.140625" bestFit="1" customWidth="1"/>
    <col min="1393" max="1393" width="32.28515625" bestFit="1" customWidth="1"/>
    <col min="1394" max="1394" width="54.7109375" bestFit="1" customWidth="1"/>
    <col min="1395" max="1395" width="57.85546875" bestFit="1" customWidth="1"/>
    <col min="1396" max="1396" width="63.28515625" bestFit="1" customWidth="1"/>
    <col min="1397" max="1397" width="66.42578125" bestFit="1" customWidth="1"/>
    <col min="1398" max="1398" width="27.7109375" bestFit="1" customWidth="1"/>
    <col min="1399" max="1399" width="30.85546875" bestFit="1" customWidth="1"/>
    <col min="1400" max="1400" width="40.140625" bestFit="1" customWidth="1"/>
    <col min="1401" max="1401" width="43.28515625" bestFit="1" customWidth="1"/>
    <col min="1402" max="1402" width="41.5703125" bestFit="1" customWidth="1"/>
    <col min="1403" max="1403" width="44.7109375" bestFit="1" customWidth="1"/>
    <col min="1404" max="1404" width="53.7109375" bestFit="1" customWidth="1"/>
    <col min="1405" max="1405" width="56.85546875" bestFit="1" customWidth="1"/>
    <col min="1406" max="1406" width="39.28515625" bestFit="1" customWidth="1"/>
    <col min="1407" max="1407" width="42.5703125" bestFit="1" customWidth="1"/>
    <col min="1408" max="1408" width="46.85546875" bestFit="1" customWidth="1"/>
    <col min="1409" max="1409" width="50" bestFit="1" customWidth="1"/>
    <col min="1410" max="1410" width="12.28515625" bestFit="1" customWidth="1"/>
    <col min="1411" max="1411" width="15.42578125" bestFit="1" customWidth="1"/>
    <col min="1412" max="1412" width="41.140625" bestFit="1" customWidth="1"/>
    <col min="1413" max="1413" width="44.28515625" bestFit="1" customWidth="1"/>
    <col min="1414" max="1414" width="20" bestFit="1" customWidth="1"/>
    <col min="1415" max="1415" width="23.140625" bestFit="1" customWidth="1"/>
    <col min="1416" max="1416" width="37.28515625" bestFit="1" customWidth="1"/>
    <col min="1417" max="1417" width="40.42578125" bestFit="1" customWidth="1"/>
    <col min="1418" max="1418" width="45.140625" bestFit="1" customWidth="1"/>
    <col min="1419" max="1419" width="48.28515625" bestFit="1" customWidth="1"/>
    <col min="1420" max="1420" width="57" bestFit="1" customWidth="1"/>
    <col min="1421" max="1421" width="60.140625" bestFit="1" customWidth="1"/>
    <col min="1422" max="1422" width="51.5703125" bestFit="1" customWidth="1"/>
    <col min="1423" max="1423" width="54.85546875" bestFit="1" customWidth="1"/>
    <col min="1424" max="1424" width="46.28515625" bestFit="1" customWidth="1"/>
    <col min="1425" max="1425" width="49.42578125" bestFit="1" customWidth="1"/>
    <col min="1426" max="1426" width="46.140625" bestFit="1" customWidth="1"/>
    <col min="1427" max="1427" width="49.28515625" bestFit="1" customWidth="1"/>
    <col min="1428" max="1428" width="23.7109375" bestFit="1" customWidth="1"/>
    <col min="1429" max="1429" width="26.85546875" bestFit="1" customWidth="1"/>
    <col min="1430" max="1430" width="18" bestFit="1" customWidth="1"/>
    <col min="1431" max="1431" width="21.140625" bestFit="1" customWidth="1"/>
    <col min="1432" max="1432" width="18.85546875" bestFit="1" customWidth="1"/>
    <col min="1433" max="1433" width="22.140625" bestFit="1" customWidth="1"/>
    <col min="1434" max="1434" width="8.5703125" bestFit="1" customWidth="1"/>
    <col min="1435" max="1435" width="11.5703125" bestFit="1" customWidth="1"/>
    <col min="1436" max="1436" width="56.85546875" bestFit="1" customWidth="1"/>
    <col min="1437" max="1437" width="60" bestFit="1" customWidth="1"/>
    <col min="1438" max="1438" width="38.7109375" bestFit="1" customWidth="1"/>
    <col min="1439" max="1439" width="41.85546875" bestFit="1" customWidth="1"/>
    <col min="1440" max="1440" width="60.5703125" bestFit="1" customWidth="1"/>
    <col min="1441" max="1441" width="63.7109375" bestFit="1" customWidth="1"/>
    <col min="1442" max="1442" width="44.42578125" bestFit="1" customWidth="1"/>
    <col min="1443" max="1443" width="47.5703125" bestFit="1" customWidth="1"/>
    <col min="1444" max="1444" width="56.42578125" bestFit="1" customWidth="1"/>
    <col min="1445" max="1445" width="59.5703125" bestFit="1" customWidth="1"/>
    <col min="1446" max="1446" width="40.7109375" bestFit="1" customWidth="1"/>
    <col min="1447" max="1447" width="43.85546875" bestFit="1" customWidth="1"/>
    <col min="1448" max="1448" width="59.28515625" bestFit="1" customWidth="1"/>
    <col min="1449" max="1449" width="62.42578125" bestFit="1" customWidth="1"/>
    <col min="1450" max="1450" width="50.7109375" bestFit="1" customWidth="1"/>
    <col min="1451" max="1451" width="53.85546875" bestFit="1" customWidth="1"/>
    <col min="1452" max="1452" width="18.42578125" bestFit="1" customWidth="1"/>
    <col min="1453" max="1453" width="21.7109375" bestFit="1" customWidth="1"/>
    <col min="1454" max="1454" width="31.28515625" bestFit="1" customWidth="1"/>
    <col min="1455" max="1455" width="34.5703125" bestFit="1" customWidth="1"/>
    <col min="1456" max="1456" width="43.140625" bestFit="1" customWidth="1"/>
    <col min="1457" max="1457" width="46.42578125" bestFit="1" customWidth="1"/>
    <col min="1458" max="1458" width="32.140625" bestFit="1" customWidth="1"/>
    <col min="1459" max="1459" width="35.28515625" bestFit="1" customWidth="1"/>
    <col min="1460" max="1460" width="22" bestFit="1" customWidth="1"/>
    <col min="1461" max="1461" width="25.140625" bestFit="1" customWidth="1"/>
    <col min="1462" max="1462" width="52.85546875" bestFit="1" customWidth="1"/>
    <col min="1463" max="1463" width="56" bestFit="1" customWidth="1"/>
    <col min="1464" max="1464" width="60" bestFit="1" customWidth="1"/>
    <col min="1465" max="1465" width="63.28515625" bestFit="1" customWidth="1"/>
    <col min="1466" max="1466" width="16.5703125" bestFit="1" customWidth="1"/>
    <col min="1467" max="1467" width="19.7109375" bestFit="1" customWidth="1"/>
    <col min="1468" max="1468" width="17.85546875" bestFit="1" customWidth="1"/>
    <col min="1469" max="1469" width="21" bestFit="1" customWidth="1"/>
    <col min="1470" max="1470" width="26.140625" bestFit="1" customWidth="1"/>
    <col min="1471" max="1471" width="29.28515625" bestFit="1" customWidth="1"/>
    <col min="1472" max="1472" width="26" bestFit="1" customWidth="1"/>
    <col min="1473" max="1473" width="29.140625" bestFit="1" customWidth="1"/>
    <col min="1474" max="1474" width="34.140625" bestFit="1" customWidth="1"/>
    <col min="1475" max="1475" width="37.28515625" bestFit="1" customWidth="1"/>
    <col min="1476" max="1476" width="20" bestFit="1" customWidth="1"/>
    <col min="1477" max="1477" width="23.140625" bestFit="1" customWidth="1"/>
    <col min="1478" max="1478" width="23.42578125" bestFit="1" customWidth="1"/>
    <col min="1479" max="1479" width="26.5703125" bestFit="1" customWidth="1"/>
    <col min="1480" max="1480" width="20.28515625" bestFit="1" customWidth="1"/>
    <col min="1481" max="1481" width="23.42578125" bestFit="1" customWidth="1"/>
    <col min="1482" max="1482" width="15.42578125" bestFit="1" customWidth="1"/>
    <col min="1483" max="1483" width="18.5703125" bestFit="1" customWidth="1"/>
    <col min="1484" max="1484" width="21.42578125" bestFit="1" customWidth="1"/>
    <col min="1485" max="1485" width="24.5703125" bestFit="1" customWidth="1"/>
    <col min="1486" max="1486" width="51.5703125" bestFit="1" customWidth="1"/>
    <col min="1487" max="1487" width="54.85546875" bestFit="1" customWidth="1"/>
    <col min="1488" max="1488" width="41.28515625" bestFit="1" customWidth="1"/>
    <col min="1489" max="1489" width="44.42578125" bestFit="1" customWidth="1"/>
    <col min="1490" max="1490" width="18.28515625" bestFit="1" customWidth="1"/>
    <col min="1491" max="1491" width="21.5703125" bestFit="1" customWidth="1"/>
    <col min="1492" max="1492" width="9.42578125" bestFit="1" customWidth="1"/>
    <col min="1493" max="1493" width="12.42578125" bestFit="1" customWidth="1"/>
    <col min="1494" max="1494" width="38.28515625" bestFit="1" customWidth="1"/>
    <col min="1495" max="1495" width="41.42578125" bestFit="1" customWidth="1"/>
    <col min="1496" max="1496" width="56.7109375" bestFit="1" customWidth="1"/>
    <col min="1497" max="1497" width="59.85546875" bestFit="1" customWidth="1"/>
    <col min="1498" max="1498" width="42" bestFit="1" customWidth="1"/>
    <col min="1499" max="1499" width="45.140625" bestFit="1" customWidth="1"/>
    <col min="1500" max="1500" width="10.85546875" bestFit="1" customWidth="1"/>
    <col min="1501" max="1501" width="13.7109375" bestFit="1" customWidth="1"/>
    <col min="1502" max="1502" width="36.140625" bestFit="1" customWidth="1"/>
    <col min="1503" max="1503" width="39.28515625" bestFit="1" customWidth="1"/>
    <col min="1504" max="1504" width="52.42578125" bestFit="1" customWidth="1"/>
    <col min="1505" max="1505" width="55.5703125" bestFit="1" customWidth="1"/>
    <col min="1506" max="1506" width="31.5703125" bestFit="1" customWidth="1"/>
    <col min="1507" max="1507" width="34.7109375" bestFit="1" customWidth="1"/>
    <col min="1508" max="1508" width="24.7109375" bestFit="1" customWidth="1"/>
    <col min="1509" max="1509" width="27.85546875" bestFit="1" customWidth="1"/>
    <col min="1510" max="1510" width="12.42578125" bestFit="1" customWidth="1"/>
    <col min="1511" max="1511" width="15.5703125" bestFit="1" customWidth="1"/>
    <col min="1512" max="1512" width="30.140625" bestFit="1" customWidth="1"/>
    <col min="1513" max="1513" width="33.28515625" bestFit="1" customWidth="1"/>
    <col min="1514" max="1514" width="23.85546875" bestFit="1" customWidth="1"/>
    <col min="1515" max="1515" width="27" bestFit="1" customWidth="1"/>
    <col min="1516" max="1516" width="26.42578125" bestFit="1" customWidth="1"/>
    <col min="1517" max="1517" width="29.7109375" bestFit="1" customWidth="1"/>
    <col min="1518" max="1518" width="36.28515625" bestFit="1" customWidth="1"/>
    <col min="1519" max="1519" width="39.42578125" bestFit="1" customWidth="1"/>
    <col min="1520" max="1520" width="55.28515625" bestFit="1" customWidth="1"/>
    <col min="1521" max="1521" width="58.42578125" bestFit="1" customWidth="1"/>
    <col min="1522" max="1522" width="33.28515625" bestFit="1" customWidth="1"/>
    <col min="1523" max="1523" width="36.42578125" bestFit="1" customWidth="1"/>
    <col min="1524" max="1524" width="26.7109375" bestFit="1" customWidth="1"/>
    <col min="1525" max="1525" width="30" bestFit="1" customWidth="1"/>
    <col min="1526" max="1526" width="50.42578125" bestFit="1" customWidth="1"/>
    <col min="1527" max="1527" width="53.5703125" bestFit="1" customWidth="1"/>
    <col min="1528" max="1528" width="60" bestFit="1" customWidth="1"/>
    <col min="1529" max="1529" width="63.28515625" bestFit="1" customWidth="1"/>
    <col min="1530" max="1530" width="37" bestFit="1" customWidth="1"/>
    <col min="1531" max="1531" width="40.140625" bestFit="1" customWidth="1"/>
    <col min="1532" max="1532" width="36.42578125" bestFit="1" customWidth="1"/>
    <col min="1533" max="1533" width="39.5703125" bestFit="1" customWidth="1"/>
    <col min="1534" max="1534" width="31" bestFit="1" customWidth="1"/>
    <col min="1535" max="1535" width="34.28515625" bestFit="1" customWidth="1"/>
    <col min="1536" max="1536" width="11.140625" bestFit="1" customWidth="1"/>
    <col min="1537" max="1537" width="14.28515625" bestFit="1" customWidth="1"/>
    <col min="1538" max="1538" width="12" bestFit="1" customWidth="1"/>
    <col min="1539" max="1539" width="15.140625" bestFit="1" customWidth="1"/>
    <col min="1540" max="1540" width="42.5703125" bestFit="1" customWidth="1"/>
    <col min="1541" max="1541" width="45.7109375" bestFit="1" customWidth="1"/>
    <col min="1542" max="1542" width="49.7109375" bestFit="1" customWidth="1"/>
    <col min="1543" max="1543" width="52.85546875" bestFit="1" customWidth="1"/>
    <col min="1544" max="1544" width="48.42578125" bestFit="1" customWidth="1"/>
    <col min="1545" max="1545" width="51.5703125" bestFit="1" customWidth="1"/>
    <col min="1546" max="1546" width="36.28515625" bestFit="1" customWidth="1"/>
    <col min="1547" max="1547" width="39.42578125" bestFit="1" customWidth="1"/>
    <col min="1548" max="1548" width="39.5703125" bestFit="1" customWidth="1"/>
    <col min="1549" max="1549" width="42.85546875" bestFit="1" customWidth="1"/>
    <col min="1550" max="1550" width="11.85546875" bestFit="1" customWidth="1"/>
    <col min="1551" max="1551" width="15" bestFit="1" customWidth="1"/>
    <col min="1552" max="1552" width="40.42578125" bestFit="1" customWidth="1"/>
    <col min="1553" max="1553" width="43.5703125" bestFit="1" customWidth="1"/>
    <col min="1554" max="1554" width="25.85546875" bestFit="1" customWidth="1"/>
    <col min="1555" max="1555" width="29" bestFit="1" customWidth="1"/>
    <col min="1556" max="1556" width="13.5703125" bestFit="1" customWidth="1"/>
    <col min="1557" max="1557" width="16.7109375" bestFit="1" customWidth="1"/>
    <col min="1558" max="1558" width="30" bestFit="1" customWidth="1"/>
    <col min="1559" max="1559" width="33.140625" bestFit="1" customWidth="1"/>
    <col min="1560" max="1560" width="48.7109375" bestFit="1" customWidth="1"/>
    <col min="1561" max="1561" width="51.85546875" bestFit="1" customWidth="1"/>
    <col min="1562" max="1562" width="43.28515625" bestFit="1" customWidth="1"/>
    <col min="1563" max="1563" width="46.5703125" bestFit="1" customWidth="1"/>
    <col min="1564" max="1564" width="57.5703125" bestFit="1" customWidth="1"/>
    <col min="1565" max="1565" width="60.7109375" bestFit="1" customWidth="1"/>
    <col min="1566" max="1566" width="31.28515625" bestFit="1" customWidth="1"/>
    <col min="1567" max="1567" width="34.5703125" bestFit="1" customWidth="1"/>
    <col min="1568" max="1568" width="27.7109375" bestFit="1" customWidth="1"/>
    <col min="1569" max="1569" width="30.85546875" bestFit="1" customWidth="1"/>
    <col min="1570" max="1570" width="35.140625" bestFit="1" customWidth="1"/>
    <col min="1571" max="1571" width="38.42578125" bestFit="1" customWidth="1"/>
    <col min="1572" max="1572" width="14" bestFit="1" customWidth="1"/>
    <col min="1573" max="1573" width="17.28515625" bestFit="1" customWidth="1"/>
    <col min="1574" max="1574" width="51.85546875" bestFit="1" customWidth="1"/>
    <col min="1575" max="1575" width="55.140625" bestFit="1" customWidth="1"/>
    <col min="1576" max="1576" width="12.7109375" bestFit="1" customWidth="1"/>
    <col min="1577" max="1577" width="15.7109375" bestFit="1" customWidth="1"/>
    <col min="1578" max="1578" width="35.42578125" bestFit="1" customWidth="1"/>
    <col min="1579" max="1579" width="38.7109375" bestFit="1" customWidth="1"/>
    <col min="1580" max="1580" width="55" bestFit="1" customWidth="1"/>
    <col min="1581" max="1581" width="58.140625" bestFit="1" customWidth="1"/>
    <col min="1582" max="1582" width="55.28515625" bestFit="1" customWidth="1"/>
    <col min="1583" max="1583" width="58.42578125" bestFit="1" customWidth="1"/>
    <col min="1584" max="1584" width="23.28515625" bestFit="1" customWidth="1"/>
    <col min="1585" max="1585" width="26.42578125" bestFit="1" customWidth="1"/>
    <col min="1586" max="1586" width="16.140625" bestFit="1" customWidth="1"/>
    <col min="1587" max="1587" width="19.28515625" bestFit="1" customWidth="1"/>
    <col min="1588" max="1588" width="28" bestFit="1" customWidth="1"/>
    <col min="1589" max="1589" width="31.140625" bestFit="1" customWidth="1"/>
    <col min="1590" max="1590" width="48.28515625" bestFit="1" customWidth="1"/>
    <col min="1591" max="1591" width="51.42578125" bestFit="1" customWidth="1"/>
    <col min="1592" max="1592" width="20" bestFit="1" customWidth="1"/>
    <col min="1593" max="1593" width="23.140625" bestFit="1" customWidth="1"/>
    <col min="1594" max="1594" width="39.28515625" bestFit="1" customWidth="1"/>
    <col min="1595" max="1595" width="42.5703125" bestFit="1" customWidth="1"/>
    <col min="1596" max="1596" width="17.28515625" bestFit="1" customWidth="1"/>
    <col min="1597" max="1597" width="20.42578125" bestFit="1" customWidth="1"/>
    <col min="1598" max="1598" width="12.140625" bestFit="1" customWidth="1"/>
    <col min="1599" max="1599" width="15.28515625" bestFit="1" customWidth="1"/>
    <col min="1600" max="1600" width="32.85546875" bestFit="1" customWidth="1"/>
    <col min="1601" max="1601" width="36" bestFit="1" customWidth="1"/>
    <col min="1602" max="1602" width="24" bestFit="1" customWidth="1"/>
    <col min="1603" max="1603" width="27.140625" bestFit="1" customWidth="1"/>
    <col min="1604" max="1604" width="23" bestFit="1" customWidth="1"/>
    <col min="1605" max="1605" width="26.28515625" bestFit="1" customWidth="1"/>
    <col min="1606" max="1606" width="20.85546875" bestFit="1" customWidth="1"/>
    <col min="1607" max="1607" width="24" bestFit="1" customWidth="1"/>
    <col min="1608" max="1608" width="48.85546875" bestFit="1" customWidth="1"/>
    <col min="1609" max="1609" width="52" bestFit="1" customWidth="1"/>
    <col min="1610" max="1610" width="39.85546875" bestFit="1" customWidth="1"/>
    <col min="1611" max="1611" width="43" bestFit="1" customWidth="1"/>
    <col min="1612" max="1612" width="15.42578125" bestFit="1" customWidth="1"/>
    <col min="1613" max="1613" width="18.5703125" bestFit="1" customWidth="1"/>
    <col min="1614" max="1614" width="51" bestFit="1" customWidth="1"/>
    <col min="1615" max="1615" width="54.140625" bestFit="1" customWidth="1"/>
    <col min="1616" max="1616" width="29.42578125" bestFit="1" customWidth="1"/>
    <col min="1617" max="1617" width="32.5703125" bestFit="1" customWidth="1"/>
    <col min="1618" max="1618" width="20" bestFit="1" customWidth="1"/>
    <col min="1619" max="1619" width="23.140625" bestFit="1" customWidth="1"/>
    <col min="1620" max="1620" width="49.7109375" bestFit="1" customWidth="1"/>
    <col min="1621" max="1621" width="52.85546875" bestFit="1" customWidth="1"/>
    <col min="1622" max="1622" width="27.7109375" bestFit="1" customWidth="1"/>
    <col min="1623" max="1623" width="30.85546875" bestFit="1" customWidth="1"/>
    <col min="1624" max="1624" width="58.140625" bestFit="1" customWidth="1"/>
    <col min="1625" max="1625" width="61.28515625" bestFit="1" customWidth="1"/>
    <col min="1626" max="1626" width="41.7109375" bestFit="1" customWidth="1"/>
    <col min="1627" max="1627" width="44.85546875" bestFit="1" customWidth="1"/>
    <col min="1628" max="1628" width="60.140625" bestFit="1" customWidth="1"/>
    <col min="1629" max="1629" width="63.42578125" bestFit="1" customWidth="1"/>
    <col min="1630" max="1630" width="47.28515625" bestFit="1" customWidth="1"/>
    <col min="1631" max="1631" width="50.5703125" bestFit="1" customWidth="1"/>
    <col min="1632" max="1632" width="36.28515625" bestFit="1" customWidth="1"/>
    <col min="1633" max="1633" width="39.42578125" bestFit="1" customWidth="1"/>
    <col min="1634" max="1634" width="38.7109375" bestFit="1" customWidth="1"/>
    <col min="1635" max="1635" width="41.85546875" bestFit="1" customWidth="1"/>
    <col min="1636" max="1636" width="58.28515625" bestFit="1" customWidth="1"/>
    <col min="1637" max="1637" width="61.42578125" bestFit="1" customWidth="1"/>
    <col min="1638" max="1638" width="12.28515625" bestFit="1" customWidth="1"/>
    <col min="1639" max="1639" width="15.42578125" bestFit="1" customWidth="1"/>
    <col min="1640" max="1640" width="32.7109375" bestFit="1" customWidth="1"/>
    <col min="1641" max="1641" width="35.85546875" bestFit="1" customWidth="1"/>
    <col min="1642" max="1642" width="23.85546875" bestFit="1" customWidth="1"/>
    <col min="1643" max="1643" width="27" bestFit="1" customWidth="1"/>
    <col min="1644" max="1644" width="24" bestFit="1" customWidth="1"/>
    <col min="1645" max="1645" width="27.140625" bestFit="1" customWidth="1"/>
    <col min="1646" max="1646" width="39.85546875" bestFit="1" customWidth="1"/>
    <col min="1647" max="1647" width="43" bestFit="1" customWidth="1"/>
    <col min="1648" max="1648" width="10.85546875" bestFit="1" customWidth="1"/>
    <col min="1649" max="1649" width="10.28515625" bestFit="1" customWidth="1"/>
    <col min="1650" max="1650" width="32.140625" bestFit="1" customWidth="1"/>
    <col min="1651" max="1651" width="35.28515625" bestFit="1" customWidth="1"/>
    <col min="1652" max="1652" width="13.28515625" bestFit="1" customWidth="1"/>
    <col min="1653" max="1653" width="16.42578125" bestFit="1" customWidth="1"/>
    <col min="1654" max="1654" width="41.28515625" bestFit="1" customWidth="1"/>
    <col min="1655" max="1655" width="44.42578125" bestFit="1" customWidth="1"/>
    <col min="1656" max="1656" width="52.28515625" bestFit="1" customWidth="1"/>
    <col min="1657" max="1657" width="55.42578125" bestFit="1" customWidth="1"/>
    <col min="1658" max="1658" width="24.42578125" bestFit="1" customWidth="1"/>
    <col min="1659" max="1659" width="27.5703125" bestFit="1" customWidth="1"/>
    <col min="1660" max="1660" width="17.5703125" bestFit="1" customWidth="1"/>
    <col min="1661" max="1661" width="20.7109375" bestFit="1" customWidth="1"/>
    <col min="1662" max="1662" width="52.42578125" bestFit="1" customWidth="1"/>
    <col min="1663" max="1663" width="55.5703125" bestFit="1" customWidth="1"/>
    <col min="1664" max="1664" width="9.28515625" bestFit="1" customWidth="1"/>
    <col min="1665" max="1665" width="12.28515625" bestFit="1" customWidth="1"/>
    <col min="1666" max="1666" width="57.5703125" bestFit="1" customWidth="1"/>
    <col min="1667" max="1667" width="60.7109375" bestFit="1" customWidth="1"/>
    <col min="1668" max="1668" width="15.7109375" bestFit="1" customWidth="1"/>
    <col min="1669" max="1669" width="18.85546875" bestFit="1" customWidth="1"/>
    <col min="1670" max="1670" width="8.5703125" bestFit="1" customWidth="1"/>
    <col min="1671" max="1671" width="11.5703125" bestFit="1" customWidth="1"/>
    <col min="1672" max="1672" width="34.28515625" bestFit="1" customWidth="1"/>
    <col min="1673" max="1673" width="37.42578125" bestFit="1" customWidth="1"/>
    <col min="1674" max="1674" width="56.85546875" bestFit="1" customWidth="1"/>
    <col min="1675" max="1675" width="60" bestFit="1" customWidth="1"/>
    <col min="1676" max="1676" width="16.42578125" bestFit="1" customWidth="1"/>
    <col min="1677" max="1677" width="19.5703125" bestFit="1" customWidth="1"/>
    <col min="1678" max="1678" width="14.28515625" bestFit="1" customWidth="1"/>
    <col min="1679" max="1679" width="17.5703125" bestFit="1" customWidth="1"/>
    <col min="1680" max="1680" width="79.42578125" bestFit="1" customWidth="1"/>
    <col min="1681" max="1681" width="82.5703125" bestFit="1" customWidth="1"/>
    <col min="1682" max="1682" width="45.85546875" bestFit="1" customWidth="1"/>
    <col min="1683" max="1683" width="49" bestFit="1" customWidth="1"/>
    <col min="1684" max="1684" width="15.7109375" bestFit="1" customWidth="1"/>
    <col min="1685" max="1685" width="18.85546875" bestFit="1" customWidth="1"/>
    <col min="1686" max="1686" width="60.140625" bestFit="1" customWidth="1"/>
    <col min="1687" max="1687" width="63.42578125" bestFit="1" customWidth="1"/>
    <col min="1688" max="1688" width="27.7109375" bestFit="1" customWidth="1"/>
    <col min="1689" max="1689" width="30.85546875" bestFit="1" customWidth="1"/>
    <col min="1690" max="1690" width="36.5703125" bestFit="1" customWidth="1"/>
    <col min="1691" max="1691" width="39.7109375" bestFit="1" customWidth="1"/>
    <col min="1692" max="1692" width="33.140625" bestFit="1" customWidth="1"/>
    <col min="1693" max="1693" width="36.28515625" bestFit="1" customWidth="1"/>
    <col min="1694" max="1694" width="37.140625" bestFit="1" customWidth="1"/>
    <col min="1695" max="1695" width="40.28515625" bestFit="1" customWidth="1"/>
    <col min="1696" max="1696" width="20" bestFit="1" customWidth="1"/>
    <col min="1697" max="1697" width="23.140625" bestFit="1" customWidth="1"/>
    <col min="1698" max="1698" width="34" bestFit="1" customWidth="1"/>
    <col min="1699" max="1699" width="37.140625" bestFit="1" customWidth="1"/>
    <col min="1700" max="1700" width="23" bestFit="1" customWidth="1"/>
    <col min="1701" max="1701" width="26.28515625" bestFit="1" customWidth="1"/>
    <col min="1702" max="1702" width="43.28515625" bestFit="1" customWidth="1"/>
    <col min="1703" max="1703" width="46.5703125" bestFit="1" customWidth="1"/>
    <col min="1704" max="1704" width="32.28515625" bestFit="1" customWidth="1"/>
    <col min="1705" max="1705" width="35.42578125" bestFit="1" customWidth="1"/>
    <col min="1706" max="1706" width="55.7109375" bestFit="1" customWidth="1"/>
    <col min="1707" max="1707" width="59" bestFit="1" customWidth="1"/>
    <col min="1708" max="1708" width="17.7109375" bestFit="1" customWidth="1"/>
    <col min="1709" max="1709" width="20.85546875" bestFit="1" customWidth="1"/>
    <col min="1710" max="1710" width="35.28515625" bestFit="1" customWidth="1"/>
    <col min="1711" max="1711" width="38.5703125" bestFit="1" customWidth="1"/>
    <col min="1712" max="1712" width="22.5703125" bestFit="1" customWidth="1"/>
    <col min="1713" max="1713" width="25.85546875" bestFit="1" customWidth="1"/>
    <col min="1714" max="1714" width="54.28515625" bestFit="1" customWidth="1"/>
    <col min="1715" max="1715" width="57.42578125" bestFit="1" customWidth="1"/>
    <col min="1716" max="1716" width="37.7109375" bestFit="1" customWidth="1"/>
    <col min="1717" max="1717" width="40.85546875" bestFit="1" customWidth="1"/>
    <col min="1718" max="1718" width="42.85546875" bestFit="1" customWidth="1"/>
    <col min="1719" max="1719" width="46" bestFit="1" customWidth="1"/>
    <col min="1720" max="1720" width="34.7109375" bestFit="1" customWidth="1"/>
    <col min="1721" max="1721" width="38" bestFit="1" customWidth="1"/>
    <col min="1722" max="1722" width="50.85546875" bestFit="1" customWidth="1"/>
    <col min="1723" max="1723" width="54" bestFit="1" customWidth="1"/>
    <col min="1724" max="1724" width="55.85546875" bestFit="1" customWidth="1"/>
    <col min="1725" max="1725" width="59.140625" bestFit="1" customWidth="1"/>
    <col min="1726" max="1726" width="19.42578125" bestFit="1" customWidth="1"/>
    <col min="1727" max="1727" width="22.5703125" bestFit="1" customWidth="1"/>
    <col min="1728" max="1728" width="33" bestFit="1" customWidth="1"/>
    <col min="1729" max="1729" width="36.140625" bestFit="1" customWidth="1"/>
    <col min="1730" max="1730" width="34.7109375" bestFit="1" customWidth="1"/>
    <col min="1731" max="1731" width="38" bestFit="1" customWidth="1"/>
    <col min="1732" max="1732" width="10.5703125" bestFit="1" customWidth="1"/>
    <col min="1733" max="1733" width="13.7109375" bestFit="1" customWidth="1"/>
    <col min="1734" max="1734" width="59.7109375" bestFit="1" customWidth="1"/>
    <col min="1735" max="1735" width="63" bestFit="1" customWidth="1"/>
    <col min="1736" max="1736" width="46" bestFit="1" customWidth="1"/>
    <col min="1737" max="1737" width="49.140625" bestFit="1" customWidth="1"/>
    <col min="1738" max="1738" width="23.42578125" bestFit="1" customWidth="1"/>
    <col min="1739" max="1739" width="26.5703125" bestFit="1" customWidth="1"/>
    <col min="1740" max="1740" width="55.5703125" bestFit="1" customWidth="1"/>
    <col min="1741" max="1741" width="58.85546875" bestFit="1" customWidth="1"/>
    <col min="1742" max="1742" width="54.5703125" bestFit="1" customWidth="1"/>
    <col min="1743" max="1743" width="57.7109375" bestFit="1" customWidth="1"/>
    <col min="1744" max="1744" width="29.5703125" bestFit="1" customWidth="1"/>
    <col min="1745" max="1745" width="32.7109375" bestFit="1" customWidth="1"/>
    <col min="1746" max="1746" width="20.7109375" bestFit="1" customWidth="1"/>
    <col min="1747" max="1747" width="23.85546875" bestFit="1" customWidth="1"/>
    <col min="1748" max="1748" width="16.140625" bestFit="1" customWidth="1"/>
    <col min="1749" max="1749" width="19.28515625" bestFit="1" customWidth="1"/>
    <col min="1750" max="1750" width="21.140625" bestFit="1" customWidth="1"/>
    <col min="1751" max="1751" width="24.28515625" bestFit="1" customWidth="1"/>
    <col min="1752" max="1752" width="54.42578125" bestFit="1" customWidth="1"/>
    <col min="1753" max="1753" width="57.5703125" bestFit="1" customWidth="1"/>
    <col min="1754" max="1754" width="16.42578125" bestFit="1" customWidth="1"/>
    <col min="1755" max="1755" width="19.5703125" bestFit="1" customWidth="1"/>
    <col min="1756" max="1756" width="57.5703125" bestFit="1" customWidth="1"/>
    <col min="1757" max="1757" width="60.7109375" bestFit="1" customWidth="1"/>
    <col min="1758" max="1758" width="37.140625" bestFit="1" customWidth="1"/>
    <col min="1759" max="1759" width="40.28515625" bestFit="1" customWidth="1"/>
    <col min="1760" max="1760" width="34.42578125" bestFit="1" customWidth="1"/>
    <col min="1761" max="1761" width="37.5703125" bestFit="1" customWidth="1"/>
    <col min="1762" max="1762" width="58.85546875" bestFit="1" customWidth="1"/>
    <col min="1763" max="1763" width="62" bestFit="1" customWidth="1"/>
    <col min="1764" max="1764" width="10.7109375" bestFit="1" customWidth="1"/>
    <col min="1765" max="1765" width="13.85546875" bestFit="1" customWidth="1"/>
    <col min="1766" max="1766" width="39.5703125" bestFit="1" customWidth="1"/>
    <col min="1767" max="1767" width="42.85546875" bestFit="1" customWidth="1"/>
    <col min="1768" max="1768" width="22" bestFit="1" customWidth="1"/>
    <col min="1769" max="1769" width="25.140625" bestFit="1" customWidth="1"/>
    <col min="1770" max="1770" width="60.28515625" bestFit="1" customWidth="1"/>
    <col min="1771" max="1771" width="63.5703125" bestFit="1" customWidth="1"/>
    <col min="1772" max="1772" width="23.28515625" bestFit="1" customWidth="1"/>
    <col min="1773" max="1773" width="26.42578125" bestFit="1" customWidth="1"/>
    <col min="1774" max="1774" width="13.5703125" bestFit="1" customWidth="1"/>
    <col min="1775" max="1775" width="16.7109375" bestFit="1" customWidth="1"/>
    <col min="1776" max="1776" width="56.85546875" bestFit="1" customWidth="1"/>
    <col min="1777" max="1777" width="60" bestFit="1" customWidth="1"/>
    <col min="1778" max="1778" width="29.28515625" bestFit="1" customWidth="1"/>
    <col min="1779" max="1779" width="32.42578125" bestFit="1" customWidth="1"/>
    <col min="1780" max="1780" width="50.5703125" bestFit="1" customWidth="1"/>
    <col min="1781" max="1781" width="53.7109375" bestFit="1" customWidth="1"/>
    <col min="1782" max="1782" width="38.42578125" bestFit="1" customWidth="1"/>
    <col min="1783" max="1783" width="41.5703125" bestFit="1" customWidth="1"/>
    <col min="1784" max="1784" width="40.42578125" bestFit="1" customWidth="1"/>
    <col min="1785" max="1785" width="43.5703125" bestFit="1" customWidth="1"/>
    <col min="1786" max="1786" width="53" bestFit="1" customWidth="1"/>
    <col min="1787" max="1787" width="56.140625" bestFit="1" customWidth="1"/>
    <col min="1788" max="1788" width="8.42578125" bestFit="1" customWidth="1"/>
    <col min="1789" max="1789" width="11.42578125" bestFit="1" customWidth="1"/>
    <col min="1790" max="1790" width="42.28515625" bestFit="1" customWidth="1"/>
    <col min="1791" max="1791" width="45.42578125" bestFit="1" customWidth="1"/>
    <col min="1792" max="1792" width="37.42578125" bestFit="1" customWidth="1"/>
    <col min="1793" max="1793" width="40.5703125" bestFit="1" customWidth="1"/>
    <col min="1794" max="1794" width="58.5703125" bestFit="1" customWidth="1"/>
    <col min="1795" max="1795" width="61.7109375" bestFit="1" customWidth="1"/>
    <col min="1796" max="1796" width="29.85546875" bestFit="1" customWidth="1"/>
    <col min="1797" max="1797" width="33" bestFit="1" customWidth="1"/>
    <col min="1798" max="1798" width="51" bestFit="1" customWidth="1"/>
    <col min="1799" max="1799" width="54.140625" bestFit="1" customWidth="1"/>
    <col min="1800" max="1800" width="36.28515625" bestFit="1" customWidth="1"/>
    <col min="1801" max="1801" width="39.42578125" bestFit="1" customWidth="1"/>
    <col min="1802" max="1802" width="42" bestFit="1" customWidth="1"/>
    <col min="1803" max="1803" width="45.140625" bestFit="1" customWidth="1"/>
    <col min="1804" max="1804" width="28.7109375" bestFit="1" customWidth="1"/>
    <col min="1805" max="1805" width="31.85546875" bestFit="1" customWidth="1"/>
    <col min="1806" max="1806" width="15" bestFit="1" customWidth="1"/>
    <col min="1807" max="1807" width="18.140625" bestFit="1" customWidth="1"/>
    <col min="1808" max="1808" width="19.28515625" bestFit="1" customWidth="1"/>
    <col min="1809" max="1809" width="22.42578125" bestFit="1" customWidth="1"/>
    <col min="1810" max="1810" width="30.140625" bestFit="1" customWidth="1"/>
    <col min="1811" max="1811" width="33.28515625" bestFit="1" customWidth="1"/>
    <col min="1812" max="1812" width="56.7109375" bestFit="1" customWidth="1"/>
    <col min="1813" max="1813" width="59.85546875" bestFit="1" customWidth="1"/>
    <col min="1814" max="1814" width="14.42578125" bestFit="1" customWidth="1"/>
    <col min="1815" max="1815" width="17.7109375" bestFit="1" customWidth="1"/>
    <col min="1816" max="1816" width="34.28515625" bestFit="1" customWidth="1"/>
    <col min="1817" max="1817" width="37.42578125" bestFit="1" customWidth="1"/>
    <col min="1818" max="1818" width="35.7109375" bestFit="1" customWidth="1"/>
    <col min="1819" max="1819" width="38.85546875" bestFit="1" customWidth="1"/>
    <col min="1820" max="1820" width="36.140625" bestFit="1" customWidth="1"/>
    <col min="1821" max="1821" width="39.28515625" bestFit="1" customWidth="1"/>
    <col min="1822" max="1822" width="57.5703125" bestFit="1" customWidth="1"/>
    <col min="1823" max="1823" width="60.7109375" bestFit="1" customWidth="1"/>
    <col min="1824" max="1824" width="27.42578125" bestFit="1" customWidth="1"/>
    <col min="1825" max="1825" width="30.5703125" bestFit="1" customWidth="1"/>
    <col min="1826" max="1826" width="21" bestFit="1" customWidth="1"/>
    <col min="1827" max="1827" width="24.140625" bestFit="1" customWidth="1"/>
    <col min="1828" max="1828" width="49.7109375" bestFit="1" customWidth="1"/>
    <col min="1829" max="1829" width="52.85546875" bestFit="1" customWidth="1"/>
    <col min="1830" max="1830" width="45.42578125" bestFit="1" customWidth="1"/>
    <col min="1831" max="1831" width="48.5703125" bestFit="1" customWidth="1"/>
    <col min="1832" max="1832" width="44.7109375" bestFit="1" customWidth="1"/>
    <col min="1833" max="1833" width="47.85546875" bestFit="1" customWidth="1"/>
    <col min="1834" max="1834" width="25.85546875" bestFit="1" customWidth="1"/>
    <col min="1835" max="1835" width="29" bestFit="1" customWidth="1"/>
    <col min="1836" max="1836" width="57.7109375" bestFit="1" customWidth="1"/>
    <col min="1837" max="1837" width="60.85546875" bestFit="1" customWidth="1"/>
    <col min="1838" max="1838" width="40.5703125" bestFit="1" customWidth="1"/>
    <col min="1839" max="1839" width="43.7109375" bestFit="1" customWidth="1"/>
    <col min="1840" max="1840" width="51.140625" bestFit="1" customWidth="1"/>
    <col min="1841" max="1841" width="54.28515625" bestFit="1" customWidth="1"/>
    <col min="1842" max="1842" width="41.7109375" bestFit="1" customWidth="1"/>
    <col min="1843" max="1843" width="44.85546875" bestFit="1" customWidth="1"/>
    <col min="1844" max="1844" width="15" bestFit="1" customWidth="1"/>
    <col min="1845" max="1845" width="18.140625" bestFit="1" customWidth="1"/>
    <col min="1846" max="1846" width="25.28515625" bestFit="1" customWidth="1"/>
    <col min="1847" max="1847" width="28.42578125" bestFit="1" customWidth="1"/>
    <col min="1848" max="1848" width="14.140625" bestFit="1" customWidth="1"/>
    <col min="1849" max="1849" width="17.42578125" bestFit="1" customWidth="1"/>
    <col min="1850" max="1850" width="35" bestFit="1" customWidth="1"/>
    <col min="1851" max="1851" width="38.28515625" bestFit="1" customWidth="1"/>
    <col min="1852" max="1852" width="14.5703125" bestFit="1" customWidth="1"/>
    <col min="1853" max="1853" width="4.7109375" bestFit="1" customWidth="1"/>
    <col min="1854" max="1854" width="17.85546875" bestFit="1" customWidth="1"/>
    <col min="1855" max="1855" width="31.28515625" bestFit="1" customWidth="1"/>
    <col min="1856" max="1856" width="34.5703125" bestFit="1" customWidth="1"/>
    <col min="1857" max="1857" width="18" bestFit="1" customWidth="1"/>
    <col min="1858" max="1858" width="21.140625" bestFit="1" customWidth="1"/>
    <col min="1859" max="1859" width="27.7109375" bestFit="1" customWidth="1"/>
    <col min="1860" max="1860" width="30.85546875" bestFit="1" customWidth="1"/>
    <col min="1861" max="1861" width="16.140625" bestFit="1" customWidth="1"/>
    <col min="1862" max="1862" width="19.28515625" bestFit="1" customWidth="1"/>
    <col min="1863" max="1863" width="20" bestFit="1" customWidth="1"/>
    <col min="1864" max="1864" width="23.140625" bestFit="1" customWidth="1"/>
    <col min="1865" max="1865" width="19.140625" bestFit="1" customWidth="1"/>
    <col min="1866" max="1866" width="22.28515625" bestFit="1" customWidth="1"/>
    <col min="1867" max="1867" width="29.42578125" bestFit="1" customWidth="1"/>
    <col min="1868" max="1868" width="32.5703125" bestFit="1" customWidth="1"/>
    <col min="1869" max="1869" width="46.42578125" bestFit="1" customWidth="1"/>
    <col min="1870" max="1870" width="49.5703125" bestFit="1" customWidth="1"/>
    <col min="1871" max="1871" width="41" bestFit="1" customWidth="1"/>
    <col min="1872" max="1872" width="44.140625" bestFit="1" customWidth="1"/>
    <col min="1873" max="1873" width="38.7109375" bestFit="1" customWidth="1"/>
    <col min="1874" max="1874" width="41.85546875" bestFit="1" customWidth="1"/>
    <col min="1875" max="1875" width="46.28515625" bestFit="1" customWidth="1"/>
    <col min="1876" max="1876" width="49.42578125" bestFit="1" customWidth="1"/>
    <col min="1877" max="1877" width="43.28515625" bestFit="1" customWidth="1"/>
    <col min="1878" max="1878" width="46.5703125" bestFit="1" customWidth="1"/>
    <col min="1879" max="1879" width="28.28515625" bestFit="1" customWidth="1"/>
    <col min="1880" max="1880" width="31.42578125" bestFit="1" customWidth="1"/>
    <col min="1881" max="1881" width="27" bestFit="1" customWidth="1"/>
    <col min="1882" max="1882" width="30.28515625" bestFit="1" customWidth="1"/>
    <col min="1883" max="1883" width="32.85546875" bestFit="1" customWidth="1"/>
    <col min="1884" max="1884" width="36" bestFit="1" customWidth="1"/>
    <col min="1885" max="1885" width="23.5703125" bestFit="1" customWidth="1"/>
    <col min="1886" max="1886" width="26.7109375" bestFit="1" customWidth="1"/>
    <col min="1887" max="1887" width="54.42578125" bestFit="1" customWidth="1"/>
    <col min="1888" max="1888" width="57.5703125" bestFit="1" customWidth="1"/>
    <col min="1889" max="1889" width="58.42578125" bestFit="1" customWidth="1"/>
    <col min="1890" max="1890" width="61.5703125" bestFit="1" customWidth="1"/>
    <col min="1891" max="1891" width="46.140625" bestFit="1" customWidth="1"/>
    <col min="1892" max="1892" width="49.28515625" bestFit="1" customWidth="1"/>
    <col min="1893" max="1893" width="22.28515625" bestFit="1" customWidth="1"/>
    <col min="1894" max="1894" width="25.5703125" bestFit="1" customWidth="1"/>
    <col min="1895" max="1895" width="28.28515625" bestFit="1" customWidth="1"/>
    <col min="1896" max="1896" width="31.42578125" bestFit="1" customWidth="1"/>
    <col min="1897" max="1897" width="12.28515625" bestFit="1" customWidth="1"/>
    <col min="1898" max="1898" width="15.42578125" bestFit="1" customWidth="1"/>
    <col min="1899" max="1899" width="17.7109375" bestFit="1" customWidth="1"/>
    <col min="1900" max="1900" width="20.85546875" bestFit="1" customWidth="1"/>
    <col min="1901" max="1901" width="44.42578125" bestFit="1" customWidth="1"/>
    <col min="1902" max="1902" width="47.5703125" bestFit="1" customWidth="1"/>
    <col min="1903" max="1903" width="27.5703125" bestFit="1" customWidth="1"/>
    <col min="1904" max="1904" width="30.7109375" bestFit="1" customWidth="1"/>
    <col min="1905" max="1905" width="11.85546875" bestFit="1" customWidth="1"/>
    <col min="1906" max="1906" width="15" bestFit="1" customWidth="1"/>
    <col min="1907" max="1907" width="44.28515625" bestFit="1" customWidth="1"/>
    <col min="1908" max="1908" width="47.42578125" bestFit="1" customWidth="1"/>
    <col min="1909" max="1909" width="39.85546875" bestFit="1" customWidth="1"/>
    <col min="1910" max="1910" width="43" bestFit="1" customWidth="1"/>
    <col min="1911" max="1911" width="47" bestFit="1" customWidth="1"/>
    <col min="1912" max="1912" width="50.140625" bestFit="1" customWidth="1"/>
    <col min="1913" max="1913" width="22.7109375" bestFit="1" customWidth="1"/>
    <col min="1914" max="1914" width="26" bestFit="1" customWidth="1"/>
    <col min="1915" max="1915" width="50" bestFit="1" customWidth="1"/>
    <col min="1916" max="1916" width="53.140625" bestFit="1" customWidth="1"/>
    <col min="1917" max="1917" width="11" bestFit="1" customWidth="1"/>
    <col min="1918" max="1918" width="14.140625" bestFit="1" customWidth="1"/>
    <col min="1919" max="1919" width="38.28515625" bestFit="1" customWidth="1"/>
    <col min="1920" max="1920" width="41.42578125" bestFit="1" customWidth="1"/>
    <col min="1921" max="1921" width="49.140625" bestFit="1" customWidth="1"/>
    <col min="1922" max="1922" width="52.28515625" bestFit="1" customWidth="1"/>
    <col min="1923" max="1923" width="23" bestFit="1" customWidth="1"/>
    <col min="1924" max="1924" width="26.28515625" bestFit="1" customWidth="1"/>
    <col min="1925" max="1925" width="41.140625" bestFit="1" customWidth="1"/>
    <col min="1926" max="1926" width="44.28515625" bestFit="1" customWidth="1"/>
    <col min="1927" max="1927" width="40.28515625" bestFit="1" customWidth="1"/>
    <col min="1928" max="1928" width="43.42578125" bestFit="1" customWidth="1"/>
    <col min="1929" max="1929" width="53.7109375" bestFit="1" customWidth="1"/>
    <col min="1930" max="1930" width="56.85546875" bestFit="1" customWidth="1"/>
    <col min="1931" max="1931" width="24.28515625" bestFit="1" customWidth="1"/>
    <col min="1932" max="1932" width="27.42578125" bestFit="1" customWidth="1"/>
    <col min="1933" max="1933" width="34.5703125" bestFit="1" customWidth="1"/>
    <col min="1934" max="1934" width="37.7109375" bestFit="1" customWidth="1"/>
    <col min="1935" max="1935" width="18" bestFit="1" customWidth="1"/>
    <col min="1936" max="1936" width="21.140625" bestFit="1" customWidth="1"/>
    <col min="1937" max="1937" width="37.140625" bestFit="1" customWidth="1"/>
    <col min="1938" max="1938" width="40.28515625" bestFit="1" customWidth="1"/>
    <col min="1939" max="1939" width="49.5703125" bestFit="1" customWidth="1"/>
    <col min="1940" max="1940" width="52.7109375" bestFit="1" customWidth="1"/>
    <col min="1941" max="1941" width="22.140625" bestFit="1" customWidth="1"/>
    <col min="1942" max="1942" width="25.28515625" bestFit="1" customWidth="1"/>
    <col min="1943" max="1943" width="19.5703125" bestFit="1" customWidth="1"/>
    <col min="1944" max="1944" width="22.7109375" bestFit="1" customWidth="1"/>
    <col min="1945" max="1945" width="58.140625" bestFit="1" customWidth="1"/>
    <col min="1946" max="1946" width="61.28515625" bestFit="1" customWidth="1"/>
    <col min="1947" max="1947" width="10.85546875" bestFit="1" customWidth="1"/>
    <col min="1948" max="1948" width="14" bestFit="1" customWidth="1"/>
    <col min="1949" max="1949" width="17.5703125" bestFit="1" customWidth="1"/>
    <col min="1950" max="1950" width="20.7109375" bestFit="1" customWidth="1"/>
    <col min="1951" max="1951" width="30.140625" bestFit="1" customWidth="1"/>
    <col min="1952" max="1952" width="33.28515625" bestFit="1" customWidth="1"/>
    <col min="1953" max="1953" width="40.5703125" bestFit="1" customWidth="1"/>
    <col min="1954" max="1954" width="43.7109375" bestFit="1" customWidth="1"/>
    <col min="1955" max="1955" width="24" bestFit="1" customWidth="1"/>
    <col min="1956" max="1956" width="27.140625" bestFit="1" customWidth="1"/>
    <col min="1957" max="1957" width="53" bestFit="1" customWidth="1"/>
    <col min="1958" max="1958" width="56.140625" bestFit="1" customWidth="1"/>
    <col min="1959" max="1959" width="12.5703125" bestFit="1" customWidth="1"/>
    <col min="1960" max="1960" width="15.7109375" bestFit="1" customWidth="1"/>
    <col min="1961" max="1961" width="12.140625" bestFit="1" customWidth="1"/>
    <col min="1962" max="1962" width="14.28515625" bestFit="1" customWidth="1"/>
    <col min="1963" max="1963" width="75.42578125" bestFit="1" customWidth="1"/>
    <col min="1964" max="1964" width="78.5703125" bestFit="1" customWidth="1"/>
    <col min="1965" max="1965" width="48.28515625" bestFit="1" customWidth="1"/>
    <col min="1966" max="1966" width="51.42578125" bestFit="1" customWidth="1"/>
    <col min="1967" max="1967" width="59.85546875" bestFit="1" customWidth="1"/>
    <col min="1968" max="1968" width="63.140625" bestFit="1" customWidth="1"/>
    <col min="1969" max="1969" width="16.28515625" bestFit="1" customWidth="1"/>
    <col min="1970" max="1970" width="19.42578125" bestFit="1" customWidth="1"/>
    <col min="1971" max="1971" width="42" bestFit="1" customWidth="1"/>
    <col min="1972" max="1972" width="45.140625" bestFit="1" customWidth="1"/>
    <col min="1973" max="1973" width="33.85546875" bestFit="1" customWidth="1"/>
    <col min="1974" max="1974" width="37" bestFit="1" customWidth="1"/>
    <col min="1975" max="1975" width="36.140625" bestFit="1" customWidth="1"/>
    <col min="1976" max="1976" width="39.28515625" bestFit="1" customWidth="1"/>
    <col min="1977" max="1977" width="50.28515625" bestFit="1" customWidth="1"/>
    <col min="1978" max="1978" width="53.42578125" bestFit="1" customWidth="1"/>
    <col min="1979" max="1979" width="11.5703125" bestFit="1" customWidth="1"/>
    <col min="1980" max="1980" width="14.7109375" bestFit="1" customWidth="1"/>
    <col min="1981" max="1981" width="36.140625" bestFit="1" customWidth="1"/>
    <col min="1982" max="1982" width="39.28515625" bestFit="1" customWidth="1"/>
    <col min="1983" max="1983" width="38" bestFit="1" customWidth="1"/>
    <col min="1984" max="1984" width="41.140625" bestFit="1" customWidth="1"/>
    <col min="1985" max="1985" width="19.85546875" bestFit="1" customWidth="1"/>
    <col min="1986" max="1986" width="23" bestFit="1" customWidth="1"/>
    <col min="1987" max="1987" width="37.7109375" bestFit="1" customWidth="1"/>
    <col min="1988" max="1988" width="40.85546875" bestFit="1" customWidth="1"/>
    <col min="1989" max="1989" width="43.140625" bestFit="1" customWidth="1"/>
    <col min="1990" max="1990" width="46.42578125" bestFit="1" customWidth="1"/>
    <col min="1991" max="1991" width="58.28515625" bestFit="1" customWidth="1"/>
    <col min="1992" max="1992" width="61.42578125" bestFit="1" customWidth="1"/>
    <col min="1993" max="1993" width="45" bestFit="1" customWidth="1"/>
    <col min="1994" max="1994" width="48.140625" bestFit="1" customWidth="1"/>
    <col min="1995" max="1995" width="22" bestFit="1" customWidth="1"/>
    <col min="1996" max="1996" width="25.140625" bestFit="1" customWidth="1"/>
    <col min="1997" max="1997" width="22.42578125" bestFit="1" customWidth="1"/>
    <col min="1998" max="1998" width="25.7109375" bestFit="1" customWidth="1"/>
    <col min="1999" max="1999" width="30" bestFit="1" customWidth="1"/>
    <col min="2000" max="2000" width="33.140625" bestFit="1" customWidth="1"/>
    <col min="2001" max="2001" width="54" bestFit="1" customWidth="1"/>
    <col min="2002" max="2002" width="57.140625" bestFit="1" customWidth="1"/>
    <col min="2003" max="2003" width="41.85546875" bestFit="1" customWidth="1"/>
    <col min="2004" max="2004" width="45" bestFit="1" customWidth="1"/>
    <col min="2005" max="2005" width="41.42578125" bestFit="1" customWidth="1"/>
    <col min="2006" max="2006" width="44.5703125" bestFit="1" customWidth="1"/>
    <col min="2007" max="2007" width="39.42578125" bestFit="1" customWidth="1"/>
    <col min="2008" max="2008" width="42.7109375" bestFit="1" customWidth="1"/>
    <col min="2009" max="2009" width="54.85546875" bestFit="1" customWidth="1"/>
    <col min="2010" max="2010" width="58" bestFit="1" customWidth="1"/>
    <col min="2011" max="2011" width="32.5703125" bestFit="1" customWidth="1"/>
    <col min="2012" max="2012" width="35.7109375" bestFit="1" customWidth="1"/>
    <col min="2013" max="2013" width="28.5703125" bestFit="1" customWidth="1"/>
    <col min="2014" max="2014" width="31.7109375" bestFit="1" customWidth="1"/>
    <col min="2015" max="2015" width="13.85546875" bestFit="1" customWidth="1"/>
    <col min="2016" max="2016" width="17" bestFit="1" customWidth="1"/>
    <col min="2017" max="2017" width="41" bestFit="1" customWidth="1"/>
    <col min="2018" max="2018" width="44.140625" bestFit="1" customWidth="1"/>
    <col min="2019" max="2019" width="46.7109375" bestFit="1" customWidth="1"/>
    <col min="2020" max="2020" width="49.85546875" bestFit="1" customWidth="1"/>
    <col min="2021" max="2021" width="59.140625" bestFit="1" customWidth="1"/>
    <col min="2022" max="2022" width="62.28515625" bestFit="1" customWidth="1"/>
    <col min="2023" max="2023" width="20.28515625" bestFit="1" customWidth="1"/>
    <col min="2024" max="2024" width="23.42578125" bestFit="1" customWidth="1"/>
    <col min="2025" max="2025" width="27.7109375" bestFit="1" customWidth="1"/>
    <col min="2026" max="2026" width="30.85546875" bestFit="1" customWidth="1"/>
    <col min="2027" max="2027" width="12.140625" bestFit="1" customWidth="1"/>
    <col min="2028" max="2028" width="13.5703125" bestFit="1" customWidth="1"/>
    <col min="2029" max="2029" width="31" bestFit="1" customWidth="1"/>
    <col min="2030" max="2030" width="34.28515625" bestFit="1" customWidth="1"/>
    <col min="2031" max="2031" width="16.5703125" bestFit="1" customWidth="1"/>
    <col min="2032" max="2032" width="19.7109375" bestFit="1" customWidth="1"/>
    <col min="2033" max="2033" width="45.7109375" bestFit="1" customWidth="1"/>
    <col min="2034" max="2034" width="48.85546875" bestFit="1" customWidth="1"/>
    <col min="2035" max="2035" width="44.140625" bestFit="1" customWidth="1"/>
    <col min="2036" max="2036" width="47.28515625" bestFit="1" customWidth="1"/>
    <col min="2037" max="2037" width="15.42578125" bestFit="1" customWidth="1"/>
    <col min="2038" max="2038" width="18.5703125" bestFit="1" customWidth="1"/>
    <col min="2039" max="2039" width="51.28515625" bestFit="1" customWidth="1"/>
    <col min="2040" max="2040" width="54.5703125" bestFit="1" customWidth="1"/>
    <col min="2041" max="2041" width="23" bestFit="1" customWidth="1"/>
    <col min="2042" max="2042" width="26.28515625" bestFit="1" customWidth="1"/>
    <col min="2043" max="2043" width="10.5703125" bestFit="1" customWidth="1"/>
    <col min="2044" max="2044" width="13.7109375" bestFit="1" customWidth="1"/>
    <col min="2045" max="2045" width="53.7109375" bestFit="1" customWidth="1"/>
    <col min="2046" max="2046" width="56.85546875" bestFit="1" customWidth="1"/>
    <col min="2047" max="2047" width="45" bestFit="1" customWidth="1"/>
    <col min="2048" max="2048" width="48.140625" bestFit="1" customWidth="1"/>
    <col min="2049" max="2049" width="58.5703125" bestFit="1" customWidth="1"/>
    <col min="2050" max="2050" width="61.7109375" bestFit="1" customWidth="1"/>
    <col min="2051" max="2051" width="61.85546875" bestFit="1" customWidth="1"/>
    <col min="2052" max="2052" width="65" bestFit="1" customWidth="1"/>
    <col min="2053" max="2053" width="58.42578125" bestFit="1" customWidth="1"/>
    <col min="2054" max="2054" width="61.5703125" bestFit="1" customWidth="1"/>
    <col min="2055" max="2055" width="29" bestFit="1" customWidth="1"/>
    <col min="2056" max="2056" width="32.140625" bestFit="1" customWidth="1"/>
    <col min="2057" max="2057" width="43.7109375" bestFit="1" customWidth="1"/>
    <col min="2058" max="2058" width="47" bestFit="1" customWidth="1"/>
    <col min="2059" max="2059" width="8.7109375" bestFit="1" customWidth="1"/>
    <col min="2060" max="2060" width="11.7109375" bestFit="1" customWidth="1"/>
    <col min="2061" max="2061" width="16.85546875" bestFit="1" customWidth="1"/>
    <col min="2062" max="2062" width="14" bestFit="1" customWidth="1"/>
    <col min="2063" max="2063" width="63" bestFit="1" customWidth="1"/>
    <col min="2064" max="2064" width="66.140625" bestFit="1" customWidth="1"/>
    <col min="2065" max="2065" width="15.28515625" bestFit="1" customWidth="1"/>
    <col min="2066" max="2066" width="18.42578125" bestFit="1" customWidth="1"/>
    <col min="2067" max="2067" width="32.85546875" bestFit="1" customWidth="1"/>
    <col min="2068" max="2068" width="36" bestFit="1" customWidth="1"/>
    <col min="2069" max="2069" width="22.85546875" bestFit="1" customWidth="1"/>
    <col min="2070" max="2070" width="26.140625" bestFit="1" customWidth="1"/>
    <col min="2071" max="2071" width="34.140625" bestFit="1" customWidth="1"/>
    <col min="2072" max="2072" width="37.28515625" bestFit="1" customWidth="1"/>
    <col min="2073" max="2073" width="29" bestFit="1" customWidth="1"/>
    <col min="2074" max="2074" width="32.140625" bestFit="1" customWidth="1"/>
    <col min="2075" max="2075" width="42.7109375" bestFit="1" customWidth="1"/>
    <col min="2076" max="2076" width="45.85546875" bestFit="1" customWidth="1"/>
    <col min="2077" max="2077" width="34.7109375" bestFit="1" customWidth="1"/>
    <col min="2078" max="2078" width="38" bestFit="1" customWidth="1"/>
    <col min="2079" max="2079" width="42" bestFit="1" customWidth="1"/>
    <col min="2080" max="2080" width="45.140625" bestFit="1" customWidth="1"/>
    <col min="2081" max="2081" width="51" bestFit="1" customWidth="1"/>
    <col min="2082" max="2082" width="54.140625" bestFit="1" customWidth="1"/>
    <col min="2083" max="2083" width="41.7109375" bestFit="1" customWidth="1"/>
    <col min="2084" max="2084" width="44.85546875" bestFit="1" customWidth="1"/>
    <col min="2085" max="2085" width="47.42578125" bestFit="1" customWidth="1"/>
    <col min="2086" max="2086" width="50.7109375" bestFit="1" customWidth="1"/>
    <col min="2087" max="2087" width="55.7109375" bestFit="1" customWidth="1"/>
    <col min="2088" max="2088" width="59" bestFit="1" customWidth="1"/>
    <col min="2089" max="2089" width="17.140625" bestFit="1" customWidth="1"/>
    <col min="2090" max="2090" width="20.28515625" bestFit="1" customWidth="1"/>
    <col min="2091" max="2091" width="16" bestFit="1" customWidth="1"/>
    <col min="2092" max="2092" width="19.140625" bestFit="1" customWidth="1"/>
    <col min="2093" max="2093" width="47.42578125" bestFit="1" customWidth="1"/>
    <col min="2094" max="2094" width="50.7109375" bestFit="1" customWidth="1"/>
    <col min="2095" max="2095" width="13" bestFit="1" customWidth="1"/>
    <col min="2096" max="2096" width="16.140625" bestFit="1" customWidth="1"/>
    <col min="2097" max="2097" width="25.42578125" bestFit="1" customWidth="1"/>
    <col min="2098" max="2098" width="28.5703125" bestFit="1" customWidth="1"/>
    <col min="2099" max="2099" width="59.140625" bestFit="1" customWidth="1"/>
    <col min="2100" max="2100" width="62.28515625" bestFit="1" customWidth="1"/>
    <col min="2101" max="2101" width="18.28515625" bestFit="1" customWidth="1"/>
    <col min="2102" max="2102" width="21.5703125" bestFit="1" customWidth="1"/>
    <col min="2103" max="2103" width="53" bestFit="1" customWidth="1"/>
    <col min="2104" max="2104" width="56.140625" bestFit="1" customWidth="1"/>
    <col min="2105" max="2105" width="59" bestFit="1" customWidth="1"/>
    <col min="2106" max="2106" width="62.140625" bestFit="1" customWidth="1"/>
    <col min="2107" max="2107" width="37.5703125" bestFit="1" customWidth="1"/>
    <col min="2108" max="2108" width="40.7109375" bestFit="1" customWidth="1"/>
    <col min="2109" max="2109" width="24.140625" bestFit="1" customWidth="1"/>
    <col min="2110" max="2110" width="27.28515625" bestFit="1" customWidth="1"/>
    <col min="2111" max="2111" width="51" bestFit="1" customWidth="1"/>
    <col min="2112" max="2112" width="54.140625" bestFit="1" customWidth="1"/>
    <col min="2113" max="2113" width="15.85546875" bestFit="1" customWidth="1"/>
    <col min="2114" max="2114" width="19" bestFit="1" customWidth="1"/>
    <col min="2115" max="2115" width="57.140625" bestFit="1" customWidth="1"/>
    <col min="2116" max="2116" width="60.28515625" bestFit="1" customWidth="1"/>
    <col min="2117" max="2117" width="62.42578125" bestFit="1" customWidth="1"/>
    <col min="2118" max="2118" width="65.5703125" bestFit="1" customWidth="1"/>
    <col min="2119" max="2119" width="16.42578125" bestFit="1" customWidth="1"/>
    <col min="2120" max="2120" width="19.5703125" bestFit="1" customWidth="1"/>
    <col min="2121" max="2121" width="38" bestFit="1" customWidth="1"/>
    <col min="2122" max="2122" width="41.140625" bestFit="1" customWidth="1"/>
    <col min="2123" max="2123" width="41.5703125" bestFit="1" customWidth="1"/>
    <col min="2124" max="2124" width="44.7109375" bestFit="1" customWidth="1"/>
    <col min="2125" max="2125" width="29.7109375" bestFit="1" customWidth="1"/>
    <col min="2126" max="2126" width="32.85546875" bestFit="1" customWidth="1"/>
    <col min="2127" max="2127" width="42" bestFit="1" customWidth="1"/>
    <col min="2128" max="2128" width="45.140625" bestFit="1" customWidth="1"/>
    <col min="2129" max="2129" width="29.85546875" bestFit="1" customWidth="1"/>
    <col min="2130" max="2130" width="33" bestFit="1" customWidth="1"/>
    <col min="2131" max="2131" width="18.7109375" bestFit="1" customWidth="1"/>
    <col min="2132" max="2132" width="22" bestFit="1" customWidth="1"/>
    <col min="2133" max="2133" width="19.42578125" bestFit="1" customWidth="1"/>
    <col min="2134" max="2134" width="22.5703125" bestFit="1" customWidth="1"/>
    <col min="2135" max="2135" width="32" bestFit="1" customWidth="1"/>
    <col min="2136" max="2136" width="35.140625" bestFit="1" customWidth="1"/>
    <col min="2137" max="2137" width="23.85546875" bestFit="1" customWidth="1"/>
    <col min="2138" max="2138" width="27" bestFit="1" customWidth="1"/>
    <col min="2139" max="2139" width="18.7109375" bestFit="1" customWidth="1"/>
    <col min="2140" max="2140" width="22" bestFit="1" customWidth="1"/>
    <col min="2141" max="2141" width="18.42578125" bestFit="1" customWidth="1"/>
    <col min="2142" max="2142" width="21.7109375" bestFit="1" customWidth="1"/>
    <col min="2143" max="2143" width="45.85546875" bestFit="1" customWidth="1"/>
    <col min="2144" max="2144" width="49" bestFit="1" customWidth="1"/>
    <col min="2145" max="2145" width="44" bestFit="1" customWidth="1"/>
    <col min="2146" max="2146" width="47.140625" bestFit="1" customWidth="1"/>
    <col min="2147" max="2147" width="17.42578125" bestFit="1" customWidth="1"/>
    <col min="2148" max="2148" width="20.5703125" bestFit="1" customWidth="1"/>
    <col min="2149" max="2149" width="17.42578125" bestFit="1" customWidth="1"/>
    <col min="2150" max="2150" width="20.5703125" bestFit="1" customWidth="1"/>
    <col min="2151" max="2151" width="48.5703125" bestFit="1" customWidth="1"/>
    <col min="2152" max="2152" width="51.7109375" bestFit="1" customWidth="1"/>
    <col min="2153" max="2153" width="25.7109375" bestFit="1" customWidth="1"/>
    <col min="2154" max="2154" width="28.85546875" bestFit="1" customWidth="1"/>
    <col min="2155" max="2155" width="10" bestFit="1" customWidth="1"/>
    <col min="2156" max="2156" width="9.28515625" bestFit="1" customWidth="1"/>
    <col min="2157" max="2157" width="37" bestFit="1" customWidth="1"/>
    <col min="2158" max="2158" width="40.140625" bestFit="1" customWidth="1"/>
    <col min="2159" max="2159" width="48.7109375" bestFit="1" customWidth="1"/>
    <col min="2160" max="2160" width="51.85546875" bestFit="1" customWidth="1"/>
    <col min="2161" max="2161" width="44" bestFit="1" customWidth="1"/>
    <col min="2162" max="2162" width="47.140625" bestFit="1" customWidth="1"/>
    <col min="2163" max="2163" width="56.5703125" bestFit="1" customWidth="1"/>
    <col min="2164" max="2164" width="59.7109375" bestFit="1" customWidth="1"/>
    <col min="2165" max="2165" width="29.42578125" bestFit="1" customWidth="1"/>
    <col min="2166" max="2166" width="32.5703125" bestFit="1" customWidth="1"/>
    <col min="2167" max="2167" width="42.7109375" bestFit="1" customWidth="1"/>
    <col min="2168" max="2168" width="45.85546875" bestFit="1" customWidth="1"/>
    <col min="2169" max="2169" width="43.5703125" bestFit="1" customWidth="1"/>
    <col min="2170" max="2170" width="46.85546875" bestFit="1" customWidth="1"/>
    <col min="2171" max="2171" width="17.5703125" bestFit="1" customWidth="1"/>
    <col min="2172" max="2172" width="20.7109375" bestFit="1" customWidth="1"/>
    <col min="2173" max="2173" width="10.7109375" bestFit="1" customWidth="1"/>
    <col min="2174" max="2174" width="13.85546875" bestFit="1" customWidth="1"/>
    <col min="2175" max="2175" width="40.85546875" bestFit="1" customWidth="1"/>
    <col min="2176" max="2176" width="44" bestFit="1" customWidth="1"/>
    <col min="2177" max="2177" width="31.5703125" bestFit="1" customWidth="1"/>
    <col min="2178" max="2178" width="34.7109375" bestFit="1" customWidth="1"/>
    <col min="2179" max="2179" width="15.85546875" bestFit="1" customWidth="1"/>
    <col min="2180" max="2180" width="19" bestFit="1" customWidth="1"/>
    <col min="2181" max="2181" width="49" bestFit="1" customWidth="1"/>
    <col min="2182" max="2182" width="52.140625" bestFit="1" customWidth="1"/>
    <col min="2183" max="2183" width="22.7109375" bestFit="1" customWidth="1"/>
    <col min="2184" max="2184" width="26" bestFit="1" customWidth="1"/>
    <col min="2185" max="2185" width="11.85546875" bestFit="1" customWidth="1"/>
    <col min="2186" max="2186" width="15" bestFit="1" customWidth="1"/>
    <col min="2187" max="2187" width="15.5703125" bestFit="1" customWidth="1"/>
    <col min="2188" max="2188" width="18.7109375" bestFit="1" customWidth="1"/>
    <col min="2189" max="2189" width="39.42578125" bestFit="1" customWidth="1"/>
    <col min="2190" max="2190" width="42.7109375" bestFit="1" customWidth="1"/>
    <col min="2191" max="2191" width="27.85546875" bestFit="1" customWidth="1"/>
    <col min="2192" max="2192" width="31" bestFit="1" customWidth="1"/>
    <col min="2193" max="2193" width="45.7109375" bestFit="1" customWidth="1"/>
    <col min="2194" max="2194" width="48.85546875" bestFit="1" customWidth="1"/>
    <col min="2195" max="2195" width="46.28515625" bestFit="1" customWidth="1"/>
    <col min="2196" max="2196" width="49.42578125" bestFit="1" customWidth="1"/>
    <col min="2197" max="2197" width="34.5703125" bestFit="1" customWidth="1"/>
    <col min="2198" max="2198" width="37.7109375" bestFit="1" customWidth="1"/>
    <col min="2199" max="2199" width="20.5703125" bestFit="1" customWidth="1"/>
    <col min="2200" max="2200" width="23.7109375" bestFit="1" customWidth="1"/>
    <col min="2201" max="2201" width="54.28515625" bestFit="1" customWidth="1"/>
    <col min="2202" max="2202" width="57.42578125" bestFit="1" customWidth="1"/>
    <col min="2203" max="2203" width="39.85546875" bestFit="1" customWidth="1"/>
    <col min="2204" max="2204" width="43" bestFit="1" customWidth="1"/>
    <col min="2205" max="2205" width="31.85546875" bestFit="1" customWidth="1"/>
    <col min="2206" max="2206" width="35" bestFit="1" customWidth="1"/>
    <col min="2207" max="2207" width="20.7109375" bestFit="1" customWidth="1"/>
    <col min="2208" max="2208" width="23.85546875" bestFit="1" customWidth="1"/>
    <col min="2209" max="2209" width="50" bestFit="1" customWidth="1"/>
    <col min="2210" max="2210" width="53.140625" bestFit="1" customWidth="1"/>
    <col min="2211" max="2211" width="52.7109375" bestFit="1" customWidth="1"/>
    <col min="2212" max="2212" width="55.85546875" bestFit="1" customWidth="1"/>
    <col min="2213" max="2213" width="28" bestFit="1" customWidth="1"/>
    <col min="2214" max="2214" width="31.140625" bestFit="1" customWidth="1"/>
    <col min="2215" max="2215" width="15.7109375" bestFit="1" customWidth="1"/>
    <col min="2216" max="2216" width="18.85546875" bestFit="1" customWidth="1"/>
    <col min="2217" max="2217" width="49.85546875" bestFit="1" customWidth="1"/>
    <col min="2218" max="2218" width="53" bestFit="1" customWidth="1"/>
    <col min="2219" max="2219" width="32.7109375" bestFit="1" customWidth="1"/>
    <col min="2220" max="2220" width="35.85546875" bestFit="1" customWidth="1"/>
    <col min="2221" max="2221" width="58.140625" bestFit="1" customWidth="1"/>
    <col min="2222" max="2222" width="61.28515625" bestFit="1" customWidth="1"/>
    <col min="2223" max="2223" width="52" bestFit="1" customWidth="1"/>
    <col min="2224" max="2224" width="55.28515625" bestFit="1" customWidth="1"/>
    <col min="2225" max="2225" width="50.5703125" bestFit="1" customWidth="1"/>
    <col min="2226" max="2226" width="53.7109375" bestFit="1" customWidth="1"/>
    <col min="2227" max="2227" width="42.85546875" bestFit="1" customWidth="1"/>
    <col min="2228" max="2228" width="46" bestFit="1" customWidth="1"/>
    <col min="2229" max="2229" width="40.28515625" bestFit="1" customWidth="1"/>
    <col min="2230" max="2230" width="43.42578125" bestFit="1" customWidth="1"/>
    <col min="2231" max="2231" width="21" bestFit="1" customWidth="1"/>
    <col min="2232" max="2232" width="24.140625" bestFit="1" customWidth="1"/>
    <col min="2233" max="2233" width="51.7109375" bestFit="1" customWidth="1"/>
    <col min="2234" max="2234" width="55" bestFit="1" customWidth="1"/>
    <col min="2235" max="2235" width="10.28515625" bestFit="1" customWidth="1"/>
    <col min="2236" max="2236" width="13.42578125" bestFit="1" customWidth="1"/>
    <col min="2237" max="2237" width="42.42578125" bestFit="1" customWidth="1"/>
    <col min="2238" max="2238" width="45.5703125" bestFit="1" customWidth="1"/>
    <col min="2239" max="2239" width="22.140625" bestFit="1" customWidth="1"/>
    <col min="2240" max="2240" width="25.28515625" bestFit="1" customWidth="1"/>
    <col min="2241" max="2241" width="47.140625" bestFit="1" customWidth="1"/>
    <col min="2242" max="2242" width="50.42578125" bestFit="1" customWidth="1"/>
    <col min="2243" max="2243" width="38.7109375" bestFit="1" customWidth="1"/>
    <col min="2244" max="2244" width="41.85546875" bestFit="1" customWidth="1"/>
    <col min="2245" max="2245" width="8.7109375" bestFit="1" customWidth="1"/>
    <col min="2246" max="2246" width="11.7109375" bestFit="1" customWidth="1"/>
    <col min="2247" max="2247" width="31.140625" bestFit="1" customWidth="1"/>
    <col min="2248" max="2248" width="34.42578125" bestFit="1" customWidth="1"/>
    <col min="2249" max="2249" width="29" bestFit="1" customWidth="1"/>
    <col min="2250" max="2250" width="32.140625" bestFit="1" customWidth="1"/>
    <col min="2251" max="2251" width="32.42578125" bestFit="1" customWidth="1"/>
    <col min="2252" max="2252" width="35.5703125" bestFit="1" customWidth="1"/>
    <col min="2253" max="2253" width="17.140625" bestFit="1" customWidth="1"/>
    <col min="2254" max="2254" width="20.28515625" bestFit="1" customWidth="1"/>
    <col min="2255" max="2255" width="46.7109375" bestFit="1" customWidth="1"/>
    <col min="2256" max="2256" width="49.85546875" bestFit="1" customWidth="1"/>
    <col min="2257" max="2257" width="12.140625" bestFit="1" customWidth="1"/>
    <col min="2258" max="2258" width="12.42578125" bestFit="1" customWidth="1"/>
    <col min="2259" max="2259" width="40.7109375" bestFit="1" customWidth="1"/>
    <col min="2260" max="2260" width="43.85546875" bestFit="1" customWidth="1"/>
    <col min="2261" max="2261" width="63.140625" bestFit="1" customWidth="1"/>
    <col min="2262" max="2262" width="66.28515625" bestFit="1" customWidth="1"/>
    <col min="2263" max="2263" width="62.7109375" bestFit="1" customWidth="1"/>
    <col min="2264" max="2264" width="65.85546875" bestFit="1" customWidth="1"/>
    <col min="2265" max="2265" width="70.5703125" bestFit="1" customWidth="1"/>
    <col min="2266" max="2266" width="73.7109375" bestFit="1" customWidth="1"/>
    <col min="2267" max="2267" width="46.5703125" bestFit="1" customWidth="1"/>
    <col min="2268" max="2268" width="49.7109375" bestFit="1" customWidth="1"/>
    <col min="2269" max="2269" width="25.28515625" bestFit="1" customWidth="1"/>
    <col min="2270" max="2270" width="28.42578125" bestFit="1" customWidth="1"/>
    <col min="2271" max="2271" width="18" bestFit="1" customWidth="1"/>
    <col min="2272" max="2272" width="21.140625" bestFit="1" customWidth="1"/>
    <col min="2273" max="2273" width="33.7109375" bestFit="1" customWidth="1"/>
    <col min="2274" max="2274" width="36.85546875" bestFit="1" customWidth="1"/>
    <col min="2275" max="2275" width="42.5703125" bestFit="1" customWidth="1"/>
    <col min="2276" max="2276" width="45.7109375" bestFit="1" customWidth="1"/>
    <col min="2277" max="2277" width="40.42578125" bestFit="1" customWidth="1"/>
    <col min="2278" max="2278" width="43.5703125" bestFit="1" customWidth="1"/>
    <col min="2279" max="2279" width="21.28515625" bestFit="1" customWidth="1"/>
    <col min="2280" max="2280" width="24.42578125" bestFit="1" customWidth="1"/>
    <col min="2281" max="2281" width="9.5703125" bestFit="1" customWidth="1"/>
    <col min="2282" max="2282" width="12.5703125" bestFit="1" customWidth="1"/>
    <col min="2283" max="2283" width="56.42578125" bestFit="1" customWidth="1"/>
    <col min="2284" max="2284" width="59.5703125" bestFit="1" customWidth="1"/>
    <col min="2285" max="2285" width="11.28515625" bestFit="1" customWidth="1"/>
    <col min="2286" max="2286" width="14.42578125" bestFit="1" customWidth="1"/>
    <col min="2287" max="2287" width="57.28515625" bestFit="1" customWidth="1"/>
    <col min="2288" max="2288" width="60.42578125" bestFit="1" customWidth="1"/>
    <col min="2289" max="2289" width="25.5703125" bestFit="1" customWidth="1"/>
    <col min="2290" max="2290" width="28.7109375" bestFit="1" customWidth="1"/>
    <col min="2291" max="2291" width="7.140625" bestFit="1" customWidth="1"/>
    <col min="2292" max="2292" width="10.140625" bestFit="1" customWidth="1"/>
    <col min="2293" max="2293" width="50.140625" bestFit="1" customWidth="1"/>
    <col min="2294" max="2294" width="53.28515625" bestFit="1" customWidth="1"/>
    <col min="2295" max="2295" width="29.42578125" bestFit="1" customWidth="1"/>
    <col min="2296" max="2296" width="32.5703125" bestFit="1" customWidth="1"/>
    <col min="2297" max="2297" width="21.42578125" bestFit="1" customWidth="1"/>
    <col min="2298" max="2298" width="24.5703125" bestFit="1" customWidth="1"/>
    <col min="2299" max="2299" width="34.85546875" bestFit="1" customWidth="1"/>
    <col min="2300" max="2300" width="38.140625" bestFit="1" customWidth="1"/>
    <col min="2301" max="2301" width="49.7109375" bestFit="1" customWidth="1"/>
    <col min="2302" max="2302" width="52.85546875" bestFit="1" customWidth="1"/>
    <col min="2303" max="2303" width="47.28515625" bestFit="1" customWidth="1"/>
    <col min="2304" max="2304" width="50.5703125" bestFit="1" customWidth="1"/>
    <col min="2305" max="2305" width="30.28515625" bestFit="1" customWidth="1"/>
    <col min="2306" max="2306" width="33.42578125" bestFit="1" customWidth="1"/>
    <col min="2307" max="2307" width="60.28515625" bestFit="1" customWidth="1"/>
    <col min="2308" max="2308" width="63.5703125" bestFit="1" customWidth="1"/>
    <col min="2309" max="2309" width="8.28515625" bestFit="1" customWidth="1"/>
    <col min="2310" max="2310" width="11.28515625" bestFit="1" customWidth="1"/>
    <col min="2311" max="2311" width="35" bestFit="1" customWidth="1"/>
    <col min="2312" max="2312" width="38.28515625" bestFit="1" customWidth="1"/>
    <col min="2313" max="2313" width="49.140625" bestFit="1" customWidth="1"/>
    <col min="2314" max="2314" width="52.28515625" bestFit="1" customWidth="1"/>
    <col min="2315" max="2315" width="12.7109375" bestFit="1" customWidth="1"/>
    <col min="2316" max="2316" width="15.85546875" bestFit="1" customWidth="1"/>
    <col min="2317" max="2317" width="57.42578125" bestFit="1" customWidth="1"/>
    <col min="2318" max="2318" width="60.5703125" bestFit="1" customWidth="1"/>
    <col min="2319" max="2319" width="18.5703125" bestFit="1" customWidth="1"/>
    <col min="2320" max="2320" width="21.85546875" bestFit="1" customWidth="1"/>
    <col min="2321" max="2321" width="60.140625" bestFit="1" customWidth="1"/>
    <col min="2322" max="2322" width="63.42578125" bestFit="1" customWidth="1"/>
    <col min="2323" max="2323" width="12.42578125" bestFit="1" customWidth="1"/>
    <col min="2324" max="2324" width="15.5703125" bestFit="1" customWidth="1"/>
    <col min="2325" max="2325" width="35.7109375" bestFit="1" customWidth="1"/>
    <col min="2326" max="2326" width="38.85546875" bestFit="1" customWidth="1"/>
    <col min="2327" max="2327" width="55.85546875" bestFit="1" customWidth="1"/>
    <col min="2328" max="2328" width="59.140625" bestFit="1" customWidth="1"/>
    <col min="2329" max="2329" width="28.85546875" bestFit="1" customWidth="1"/>
    <col min="2330" max="2330" width="32" bestFit="1" customWidth="1"/>
    <col min="2331" max="2331" width="29.140625" bestFit="1" customWidth="1"/>
    <col min="2332" max="2332" width="32.28515625" bestFit="1" customWidth="1"/>
    <col min="2333" max="2333" width="47.7109375" bestFit="1" customWidth="1"/>
    <col min="2334" max="2334" width="51" bestFit="1" customWidth="1"/>
    <col min="2335" max="2335" width="17.7109375" bestFit="1" customWidth="1"/>
    <col min="2336" max="2336" width="20.85546875" bestFit="1" customWidth="1"/>
    <col min="2337" max="2337" width="32.85546875" bestFit="1" customWidth="1"/>
    <col min="2338" max="2338" width="36" bestFit="1" customWidth="1"/>
    <col min="2339" max="2339" width="55.140625" bestFit="1" customWidth="1"/>
    <col min="2340" max="2340" width="58.28515625" bestFit="1" customWidth="1"/>
    <col min="2341" max="2341" width="34" bestFit="1" customWidth="1"/>
    <col min="2342" max="2342" width="37.140625" bestFit="1" customWidth="1"/>
    <col min="2343" max="2343" width="57" bestFit="1" customWidth="1"/>
    <col min="2344" max="2344" width="60.140625" bestFit="1" customWidth="1"/>
    <col min="2345" max="2345" width="27.140625" bestFit="1" customWidth="1"/>
    <col min="2346" max="2346" width="30.42578125" bestFit="1" customWidth="1"/>
    <col min="2347" max="2347" width="44.140625" bestFit="1" customWidth="1"/>
    <col min="2348" max="2348" width="47.28515625" bestFit="1" customWidth="1"/>
    <col min="2349" max="2349" width="56.140625" bestFit="1" customWidth="1"/>
    <col min="2350" max="2350" width="59.42578125" bestFit="1" customWidth="1"/>
    <col min="2351" max="2351" width="45.7109375" bestFit="1" customWidth="1"/>
    <col min="2352" max="2352" width="48.85546875" bestFit="1" customWidth="1"/>
    <col min="2353" max="2353" width="19.140625" bestFit="1" customWidth="1"/>
    <col min="2354" max="2354" width="22.28515625" bestFit="1" customWidth="1"/>
    <col min="2355" max="2355" width="53.5703125" bestFit="1" customWidth="1"/>
    <col min="2356" max="2356" width="56.7109375" bestFit="1" customWidth="1"/>
    <col min="2357" max="2357" width="35" bestFit="1" customWidth="1"/>
    <col min="2358" max="2358" width="38.28515625" bestFit="1" customWidth="1"/>
    <col min="2359" max="2359" width="25.42578125" bestFit="1" customWidth="1"/>
    <col min="2360" max="2360" width="28.5703125" bestFit="1" customWidth="1"/>
    <col min="2361" max="2361" width="49.85546875" bestFit="1" customWidth="1"/>
    <col min="2362" max="2362" width="53" bestFit="1" customWidth="1"/>
    <col min="2363" max="2363" width="11.28515625" bestFit="1" customWidth="1"/>
    <col min="2364" max="2364" width="14.42578125" bestFit="1" customWidth="1"/>
    <col min="2365" max="2365" width="53.42578125" bestFit="1" customWidth="1"/>
    <col min="2366" max="2366" width="56.5703125" bestFit="1" customWidth="1"/>
    <col min="2367" max="2367" width="13.28515625" bestFit="1" customWidth="1"/>
    <col min="2368" max="2368" width="16.42578125" bestFit="1" customWidth="1"/>
    <col min="2369" max="2369" width="45.7109375" bestFit="1" customWidth="1"/>
    <col min="2370" max="2370" width="48.85546875" bestFit="1" customWidth="1"/>
    <col min="2371" max="2371" width="40.5703125" bestFit="1" customWidth="1"/>
    <col min="2372" max="2372" width="43.7109375" bestFit="1" customWidth="1"/>
    <col min="2373" max="2373" width="46.85546875" bestFit="1" customWidth="1"/>
    <col min="2374" max="2374" width="50" bestFit="1" customWidth="1"/>
    <col min="2375" max="2375" width="47.28515625" bestFit="1" customWidth="1"/>
    <col min="2376" max="2376" width="50.5703125" bestFit="1" customWidth="1"/>
    <col min="2377" max="2377" width="10.7109375" bestFit="1" customWidth="1"/>
    <col min="2378" max="2378" width="13.85546875" bestFit="1" customWidth="1"/>
    <col min="2379" max="2379" width="13.5703125" bestFit="1" customWidth="1"/>
    <col min="2380" max="2380" width="16.5703125" bestFit="1" customWidth="1"/>
    <col min="2381" max="2381" width="58.28515625" bestFit="1" customWidth="1"/>
    <col min="2382" max="2382" width="61.42578125" bestFit="1" customWidth="1"/>
    <col min="2383" max="2383" width="32.28515625" bestFit="1" customWidth="1"/>
    <col min="2384" max="2384" width="35.42578125" bestFit="1" customWidth="1"/>
    <col min="2385" max="2385" width="42.42578125" bestFit="1" customWidth="1"/>
    <col min="2386" max="2386" width="45.5703125" bestFit="1" customWidth="1"/>
    <col min="2387" max="2387" width="47" bestFit="1" customWidth="1"/>
    <col min="2388" max="2388" width="50.140625" bestFit="1" customWidth="1"/>
    <col min="2389" max="2389" width="18.28515625" bestFit="1" customWidth="1"/>
    <col min="2390" max="2390" width="21.5703125" bestFit="1" customWidth="1"/>
    <col min="2391" max="2391" width="47.5703125" bestFit="1" customWidth="1"/>
    <col min="2392" max="2392" width="50.85546875" bestFit="1" customWidth="1"/>
    <col min="2393" max="2393" width="50" bestFit="1" customWidth="1"/>
    <col min="2394" max="2394" width="53.140625" bestFit="1" customWidth="1"/>
    <col min="2395" max="2395" width="31" bestFit="1" customWidth="1"/>
    <col min="2396" max="2396" width="34.28515625" bestFit="1" customWidth="1"/>
    <col min="2397" max="2397" width="20.28515625" bestFit="1" customWidth="1"/>
    <col min="2398" max="2398" width="23.42578125" bestFit="1" customWidth="1"/>
    <col min="2399" max="2399" width="11.7109375" bestFit="1" customWidth="1"/>
    <col min="2400" max="2400" width="14.85546875" bestFit="1" customWidth="1"/>
    <col min="2401" max="2401" width="48.42578125" bestFit="1" customWidth="1"/>
    <col min="2402" max="2402" width="51.5703125" bestFit="1" customWidth="1"/>
    <col min="2403" max="2403" width="50.85546875" bestFit="1" customWidth="1"/>
    <col min="2404" max="2404" width="54" bestFit="1" customWidth="1"/>
    <col min="2405" max="2405" width="51.7109375" bestFit="1" customWidth="1"/>
    <col min="2406" max="2406" width="55" bestFit="1" customWidth="1"/>
    <col min="2407" max="2407" width="31.85546875" bestFit="1" customWidth="1"/>
    <col min="2408" max="2408" width="35" bestFit="1" customWidth="1"/>
    <col min="2409" max="2409" width="52.85546875" bestFit="1" customWidth="1"/>
    <col min="2410" max="2410" width="56" bestFit="1" customWidth="1"/>
    <col min="2411" max="2411" width="14.85546875" bestFit="1" customWidth="1"/>
    <col min="2412" max="2412" width="13.5703125" bestFit="1" customWidth="1"/>
    <col min="2413" max="2413" width="17.85546875" bestFit="1" customWidth="1"/>
    <col min="2414" max="2414" width="21" bestFit="1" customWidth="1"/>
    <col min="2415" max="2415" width="55.85546875" bestFit="1" customWidth="1"/>
    <col min="2416" max="2416" width="59.140625" bestFit="1" customWidth="1"/>
    <col min="2417" max="2417" width="11.140625" bestFit="1" customWidth="1"/>
    <col min="2418" max="2418" width="14.28515625" bestFit="1" customWidth="1"/>
    <col min="2419" max="2419" width="35.28515625" bestFit="1" customWidth="1"/>
    <col min="2420" max="2420" width="38.5703125" bestFit="1" customWidth="1"/>
    <col min="2421" max="2421" width="61.140625" bestFit="1" customWidth="1"/>
    <col min="2422" max="2422" width="64.28515625" bestFit="1" customWidth="1"/>
    <col min="2423" max="2423" width="17.7109375" bestFit="1" customWidth="1"/>
    <col min="2424" max="2424" width="20.85546875" bestFit="1" customWidth="1"/>
    <col min="2425" max="2425" width="28.5703125" bestFit="1" customWidth="1"/>
    <col min="2426" max="2426" width="31.7109375" bestFit="1" customWidth="1"/>
    <col min="2427" max="2427" width="48.28515625" bestFit="1" customWidth="1"/>
    <col min="2428" max="2428" width="51.42578125" bestFit="1" customWidth="1"/>
    <col min="2429" max="2429" width="29.5703125" bestFit="1" customWidth="1"/>
    <col min="2430" max="2430" width="32.7109375" bestFit="1" customWidth="1"/>
    <col min="2431" max="2431" width="26" bestFit="1" customWidth="1"/>
    <col min="2432" max="2432" width="29.140625" bestFit="1" customWidth="1"/>
    <col min="2433" max="2433" width="52.42578125" bestFit="1" customWidth="1"/>
    <col min="2434" max="2434" width="55.5703125" bestFit="1" customWidth="1"/>
    <col min="2435" max="2435" width="27.42578125" bestFit="1" customWidth="1"/>
    <col min="2436" max="2436" width="30.5703125" bestFit="1" customWidth="1"/>
    <col min="2437" max="2437" width="49.7109375" bestFit="1" customWidth="1"/>
    <col min="2438" max="2438" width="52.85546875" bestFit="1" customWidth="1"/>
    <col min="2439" max="2439" width="36.140625" bestFit="1" customWidth="1"/>
    <col min="2440" max="2440" width="39.28515625" bestFit="1" customWidth="1"/>
    <col min="2441" max="2441" width="45" bestFit="1" customWidth="1"/>
    <col min="2442" max="2442" width="48.140625" bestFit="1" customWidth="1"/>
    <col min="2443" max="2443" width="38.5703125" bestFit="1" customWidth="1"/>
    <col min="2444" max="2444" width="41.7109375" bestFit="1" customWidth="1"/>
    <col min="2445" max="2445" width="15.85546875" bestFit="1" customWidth="1"/>
    <col min="2446" max="2446" width="19" bestFit="1" customWidth="1"/>
    <col min="2447" max="2447" width="26" bestFit="1" customWidth="1"/>
    <col min="2448" max="2448" width="29.140625" bestFit="1" customWidth="1"/>
    <col min="2449" max="2449" width="46.7109375" bestFit="1" customWidth="1"/>
    <col min="2450" max="2450" width="49.85546875" bestFit="1" customWidth="1"/>
    <col min="2451" max="2451" width="35.85546875" bestFit="1" customWidth="1"/>
    <col min="2452" max="2452" width="39" bestFit="1" customWidth="1"/>
    <col min="2453" max="2453" width="55.5703125" bestFit="1" customWidth="1"/>
    <col min="2454" max="2454" width="58.85546875" bestFit="1" customWidth="1"/>
    <col min="2455" max="2455" width="29.140625" bestFit="1" customWidth="1"/>
    <col min="2456" max="2456" width="32.28515625" bestFit="1" customWidth="1"/>
    <col min="2457" max="2457" width="26" bestFit="1" customWidth="1"/>
    <col min="2458" max="2458" width="29.140625" bestFit="1" customWidth="1"/>
    <col min="2459" max="2459" width="31.85546875" bestFit="1" customWidth="1"/>
    <col min="2460" max="2460" width="35" bestFit="1" customWidth="1"/>
    <col min="2461" max="2461" width="42.140625" bestFit="1" customWidth="1"/>
    <col min="2462" max="2462" width="45.28515625" bestFit="1" customWidth="1"/>
    <col min="2463" max="2463" width="48.42578125" bestFit="1" customWidth="1"/>
    <col min="2464" max="2464" width="51.5703125" bestFit="1" customWidth="1"/>
    <col min="2465" max="2465" width="50.85546875" bestFit="1" customWidth="1"/>
    <col min="2466" max="2466" width="54" bestFit="1" customWidth="1"/>
    <col min="2467" max="2467" width="21.85546875" bestFit="1" customWidth="1"/>
    <col min="2468" max="2468" width="25" bestFit="1" customWidth="1"/>
    <col min="2469" max="2469" width="53" bestFit="1" customWidth="1"/>
    <col min="2470" max="2470" width="56.140625" bestFit="1" customWidth="1"/>
    <col min="2471" max="2471" width="27.7109375" bestFit="1" customWidth="1"/>
    <col min="2472" max="2472" width="30.85546875" bestFit="1" customWidth="1"/>
    <col min="2473" max="2473" width="30.28515625" bestFit="1" customWidth="1"/>
    <col min="2474" max="2474" width="33.42578125" bestFit="1" customWidth="1"/>
    <col min="2475" max="2475" width="56.42578125" bestFit="1" customWidth="1"/>
    <col min="2476" max="2476" width="59.5703125" bestFit="1" customWidth="1"/>
    <col min="2477" max="2477" width="46" bestFit="1" customWidth="1"/>
    <col min="2478" max="2478" width="49.140625" bestFit="1" customWidth="1"/>
    <col min="2479" max="2479" width="24" bestFit="1" customWidth="1"/>
    <col min="2480" max="2480" width="27.140625" bestFit="1" customWidth="1"/>
    <col min="2481" max="2481" width="20.28515625" bestFit="1" customWidth="1"/>
    <col min="2482" max="2482" width="23.42578125" bestFit="1" customWidth="1"/>
    <col min="2483" max="2483" width="35.140625" bestFit="1" customWidth="1"/>
    <col min="2484" max="2484" width="38.42578125" bestFit="1" customWidth="1"/>
    <col min="2485" max="2485" width="49.7109375" bestFit="1" customWidth="1"/>
    <col min="2486" max="2486" width="52.85546875" bestFit="1" customWidth="1"/>
    <col min="2487" max="2487" width="41.140625" bestFit="1" customWidth="1"/>
    <col min="2488" max="2488" width="44.28515625" bestFit="1" customWidth="1"/>
    <col min="2489" max="2489" width="55.42578125" bestFit="1" customWidth="1"/>
    <col min="2490" max="2490" width="58.7109375" bestFit="1" customWidth="1"/>
    <col min="2491" max="2491" width="52.5703125" bestFit="1" customWidth="1"/>
    <col min="2492" max="2492" width="55.7109375" bestFit="1" customWidth="1"/>
    <col min="2493" max="2493" width="22.7109375" bestFit="1" customWidth="1"/>
    <col min="2494" max="2494" width="26" bestFit="1" customWidth="1"/>
    <col min="2495" max="2495" width="55.7109375" bestFit="1" customWidth="1"/>
    <col min="2496" max="2496" width="59" bestFit="1" customWidth="1"/>
    <col min="2497" max="2497" width="52" bestFit="1" customWidth="1"/>
    <col min="2498" max="2498" width="55.28515625" bestFit="1" customWidth="1"/>
    <col min="2499" max="2499" width="27.5703125" bestFit="1" customWidth="1"/>
    <col min="2500" max="2500" width="30.7109375" bestFit="1" customWidth="1"/>
    <col min="2501" max="2501" width="58.140625" bestFit="1" customWidth="1"/>
    <col min="2502" max="2502" width="61.28515625" bestFit="1" customWidth="1"/>
    <col min="2503" max="2503" width="29.85546875" bestFit="1" customWidth="1"/>
    <col min="2504" max="2504" width="33" bestFit="1" customWidth="1"/>
    <col min="2505" max="2505" width="31.85546875" bestFit="1" customWidth="1"/>
    <col min="2506" max="2506" width="35" bestFit="1" customWidth="1"/>
    <col min="2507" max="2507" width="33.7109375" bestFit="1" customWidth="1"/>
    <col min="2508" max="2508" width="36.85546875" bestFit="1" customWidth="1"/>
    <col min="2509" max="2509" width="31.7109375" bestFit="1" customWidth="1"/>
    <col min="2510" max="2510" width="34.85546875" bestFit="1" customWidth="1"/>
    <col min="2511" max="2511" width="23" bestFit="1" customWidth="1"/>
    <col min="2512" max="2512" width="26.28515625" bestFit="1" customWidth="1"/>
    <col min="2513" max="2513" width="31" bestFit="1" customWidth="1"/>
    <col min="2514" max="2514" width="34.28515625" bestFit="1" customWidth="1"/>
    <col min="2515" max="2515" width="25.42578125" bestFit="1" customWidth="1"/>
    <col min="2516" max="2516" width="28.5703125" bestFit="1" customWidth="1"/>
    <col min="2517" max="2517" width="18.85546875" bestFit="1" customWidth="1"/>
    <col min="2518" max="2518" width="22.140625" bestFit="1" customWidth="1"/>
    <col min="2519" max="2519" width="34.7109375" bestFit="1" customWidth="1"/>
    <col min="2520" max="2520" width="38" bestFit="1" customWidth="1"/>
    <col min="2521" max="2521" width="48.28515625" bestFit="1" customWidth="1"/>
    <col min="2522" max="2522" width="51.42578125" bestFit="1" customWidth="1"/>
    <col min="2523" max="2523" width="26.7109375" bestFit="1" customWidth="1"/>
    <col min="2524" max="2524" width="30" bestFit="1" customWidth="1"/>
    <col min="2525" max="2525" width="20.140625" bestFit="1" customWidth="1"/>
    <col min="2526" max="2526" width="23.28515625" bestFit="1" customWidth="1"/>
    <col min="2527" max="2527" width="57" bestFit="1" customWidth="1"/>
    <col min="2528" max="2528" width="60.140625" bestFit="1" customWidth="1"/>
    <col min="2529" max="2529" width="48.42578125" bestFit="1" customWidth="1"/>
    <col min="2530" max="2530" width="51.5703125" bestFit="1" customWidth="1"/>
    <col min="2531" max="2531" width="53.140625" bestFit="1" customWidth="1"/>
    <col min="2532" max="2532" width="56.28515625" bestFit="1" customWidth="1"/>
    <col min="2533" max="2533" width="50.42578125" bestFit="1" customWidth="1"/>
    <col min="2534" max="2534" width="53.5703125" bestFit="1" customWidth="1"/>
    <col min="2535" max="2535" width="41.5703125" bestFit="1" customWidth="1"/>
    <col min="2536" max="2536" width="44.7109375" bestFit="1" customWidth="1"/>
    <col min="2537" max="2537" width="32" bestFit="1" customWidth="1"/>
    <col min="2538" max="2538" width="35.140625" bestFit="1" customWidth="1"/>
    <col min="2539" max="2539" width="31.7109375" bestFit="1" customWidth="1"/>
    <col min="2540" max="2540" width="34.85546875" bestFit="1" customWidth="1"/>
    <col min="2541" max="2541" width="36.7109375" bestFit="1" customWidth="1"/>
    <col min="2542" max="2542" width="39.85546875" bestFit="1" customWidth="1"/>
    <col min="2543" max="2543" width="36.85546875" bestFit="1" customWidth="1"/>
    <col min="2544" max="2544" width="40" bestFit="1" customWidth="1"/>
    <col min="2545" max="2545" width="36" bestFit="1" customWidth="1"/>
    <col min="2546" max="2546" width="39.140625" bestFit="1" customWidth="1"/>
    <col min="2547" max="2547" width="45.140625" bestFit="1" customWidth="1"/>
    <col min="2548" max="2548" width="48.28515625" bestFit="1" customWidth="1"/>
    <col min="2549" max="2549" width="26.140625" bestFit="1" customWidth="1"/>
    <col min="2550" max="2550" width="29.28515625" bestFit="1" customWidth="1"/>
    <col min="2551" max="2551" width="22.140625" bestFit="1" customWidth="1"/>
    <col min="2552" max="2552" width="25.28515625" bestFit="1" customWidth="1"/>
    <col min="2553" max="2553" width="54.7109375" bestFit="1" customWidth="1"/>
    <col min="2554" max="2554" width="57.85546875" bestFit="1" customWidth="1"/>
    <col min="2555" max="2555" width="28.7109375" bestFit="1" customWidth="1"/>
    <col min="2556" max="2556" width="31.85546875" bestFit="1" customWidth="1"/>
    <col min="2557" max="2557" width="49.140625" bestFit="1" customWidth="1"/>
    <col min="2558" max="2558" width="52.28515625" bestFit="1" customWidth="1"/>
    <col min="2559" max="2559" width="40.140625" bestFit="1" customWidth="1"/>
    <col min="2560" max="2560" width="43.28515625" bestFit="1" customWidth="1"/>
    <col min="2561" max="2561" width="32.5703125" bestFit="1" customWidth="1"/>
    <col min="2562" max="2562" width="35.7109375" bestFit="1" customWidth="1"/>
    <col min="2563" max="2563" width="25.7109375" bestFit="1" customWidth="1"/>
    <col min="2564" max="2564" width="28.85546875" bestFit="1" customWidth="1"/>
    <col min="2565" max="2565" width="55.7109375" bestFit="1" customWidth="1"/>
    <col min="2566" max="2566" width="59" bestFit="1" customWidth="1"/>
    <col min="2567" max="2567" width="28" bestFit="1" customWidth="1"/>
    <col min="2568" max="2568" width="31.140625" bestFit="1" customWidth="1"/>
    <col min="2569" max="2569" width="56.85546875" bestFit="1" customWidth="1"/>
    <col min="2570" max="2570" width="60" bestFit="1" customWidth="1"/>
    <col min="2571" max="2571" width="34" bestFit="1" customWidth="1"/>
    <col min="2572" max="2572" width="37.140625" bestFit="1" customWidth="1"/>
    <col min="2573" max="2573" width="61.42578125" bestFit="1" customWidth="1"/>
    <col min="2574" max="2574" width="64.5703125" bestFit="1" customWidth="1"/>
    <col min="2575" max="2575" width="40.85546875" bestFit="1" customWidth="1"/>
    <col min="2576" max="2576" width="44" bestFit="1" customWidth="1"/>
    <col min="2577" max="2577" width="16.5703125" bestFit="1" customWidth="1"/>
    <col min="2578" max="2578" width="19.7109375" bestFit="1" customWidth="1"/>
    <col min="2579" max="2579" width="56.7109375" bestFit="1" customWidth="1"/>
    <col min="2580" max="2580" width="59.85546875" bestFit="1" customWidth="1"/>
    <col min="2581" max="2581" width="54.85546875" bestFit="1" customWidth="1"/>
    <col min="2582" max="2582" width="58" bestFit="1" customWidth="1"/>
    <col min="2583" max="2583" width="55.28515625" bestFit="1" customWidth="1"/>
    <col min="2584" max="2584" width="58.42578125" bestFit="1" customWidth="1"/>
    <col min="2585" max="2585" width="20" bestFit="1" customWidth="1"/>
    <col min="2586" max="2586" width="23.140625" bestFit="1" customWidth="1"/>
    <col min="2587" max="2587" width="19.140625" bestFit="1" customWidth="1"/>
    <col min="2588" max="2588" width="22.28515625" bestFit="1" customWidth="1"/>
    <col min="2589" max="2589" width="50.5703125" bestFit="1" customWidth="1"/>
    <col min="2590" max="2590" width="53.7109375" bestFit="1" customWidth="1"/>
    <col min="2591" max="2591" width="54.5703125" bestFit="1" customWidth="1"/>
    <col min="2592" max="2592" width="57.7109375" bestFit="1" customWidth="1"/>
    <col min="2593" max="2593" width="22.5703125" bestFit="1" customWidth="1"/>
    <col min="2594" max="2594" width="25.85546875" bestFit="1" customWidth="1"/>
    <col min="2595" max="2595" width="22.28515625" bestFit="1" customWidth="1"/>
    <col min="2596" max="2596" width="25.5703125" bestFit="1" customWidth="1"/>
    <col min="2597" max="2597" width="42.42578125" bestFit="1" customWidth="1"/>
    <col min="2598" max="2598" width="45.5703125" bestFit="1" customWidth="1"/>
    <col min="2599" max="2599" width="40.7109375" bestFit="1" customWidth="1"/>
    <col min="2600" max="2600" width="43.85546875" bestFit="1" customWidth="1"/>
    <col min="2601" max="2601" width="33.5703125" bestFit="1" customWidth="1"/>
    <col min="2602" max="2602" width="36.7109375" bestFit="1" customWidth="1"/>
    <col min="2603" max="2603" width="13.5703125" bestFit="1" customWidth="1"/>
    <col min="2604" max="2604" width="16.7109375" bestFit="1" customWidth="1"/>
    <col min="2605" max="2605" width="47.42578125" bestFit="1" customWidth="1"/>
    <col min="2606" max="2606" width="50.7109375" bestFit="1" customWidth="1"/>
    <col min="2607" max="2607" width="33.140625" bestFit="1" customWidth="1"/>
    <col min="2608" max="2608" width="36.28515625" bestFit="1" customWidth="1"/>
    <col min="2609" max="2609" width="38.85546875" bestFit="1" customWidth="1"/>
    <col min="2610" max="2610" width="42.140625" bestFit="1" customWidth="1"/>
    <col min="2611" max="2611" width="22.7109375" bestFit="1" customWidth="1"/>
    <col min="2612" max="2612" width="26" bestFit="1" customWidth="1"/>
    <col min="2613" max="2613" width="26.140625" bestFit="1" customWidth="1"/>
    <col min="2614" max="2614" width="29.28515625" bestFit="1" customWidth="1"/>
    <col min="2615" max="2615" width="44.42578125" bestFit="1" customWidth="1"/>
    <col min="2616" max="2616" width="47.5703125" bestFit="1" customWidth="1"/>
    <col min="2617" max="2617" width="41.5703125" bestFit="1" customWidth="1"/>
    <col min="2618" max="2618" width="44.7109375" bestFit="1" customWidth="1"/>
    <col min="2619" max="2619" width="22" bestFit="1" customWidth="1"/>
    <col min="2620" max="2620" width="25.140625" bestFit="1" customWidth="1"/>
    <col min="2621" max="2621" width="40.5703125" bestFit="1" customWidth="1"/>
    <col min="2622" max="2622" width="43.7109375" bestFit="1" customWidth="1"/>
    <col min="2623" max="2623" width="24.140625" bestFit="1" customWidth="1"/>
    <col min="2624" max="2624" width="27.28515625" bestFit="1" customWidth="1"/>
    <col min="2625" max="2625" width="35.140625" bestFit="1" customWidth="1"/>
    <col min="2626" max="2626" width="38.42578125" bestFit="1" customWidth="1"/>
    <col min="2627" max="2627" width="46.7109375" bestFit="1" customWidth="1"/>
    <col min="2628" max="2628" width="49.85546875" bestFit="1" customWidth="1"/>
    <col min="2629" max="2629" width="24.85546875" bestFit="1" customWidth="1"/>
    <col min="2630" max="2630" width="28" bestFit="1" customWidth="1"/>
    <col min="2631" max="2631" width="25.28515625" bestFit="1" customWidth="1"/>
    <col min="2632" max="2632" width="28.42578125" bestFit="1" customWidth="1"/>
    <col min="2633" max="2633" width="36.5703125" bestFit="1" customWidth="1"/>
    <col min="2634" max="2634" width="39.7109375" bestFit="1" customWidth="1"/>
    <col min="2635" max="2635" width="20.5703125" bestFit="1" customWidth="1"/>
    <col min="2636" max="2636" width="23.7109375" bestFit="1" customWidth="1"/>
    <col min="2637" max="2637" width="44" bestFit="1" customWidth="1"/>
    <col min="2638" max="2638" width="47.140625" bestFit="1" customWidth="1"/>
    <col min="2639" max="2639" width="29.5703125" bestFit="1" customWidth="1"/>
    <col min="2640" max="2640" width="32.7109375" bestFit="1" customWidth="1"/>
    <col min="2641" max="2641" width="57.7109375" bestFit="1" customWidth="1"/>
    <col min="2642" max="2642" width="60.85546875" bestFit="1" customWidth="1"/>
    <col min="2643" max="2643" width="11.42578125" bestFit="1" customWidth="1"/>
    <col min="2644" max="2644" width="14.5703125" bestFit="1" customWidth="1"/>
    <col min="2645" max="2645" width="32.140625" bestFit="1" customWidth="1"/>
    <col min="2646" max="2646" width="35.28515625" bestFit="1" customWidth="1"/>
    <col min="2647" max="2647" width="57.7109375" bestFit="1" customWidth="1"/>
    <col min="2648" max="2648" width="60.85546875" bestFit="1" customWidth="1"/>
    <col min="2649" max="2649" width="52.7109375" bestFit="1" customWidth="1"/>
    <col min="2650" max="2650" width="55.85546875" bestFit="1" customWidth="1"/>
    <col min="2651" max="2651" width="38.140625" bestFit="1" customWidth="1"/>
    <col min="2652" max="2652" width="41.28515625" bestFit="1" customWidth="1"/>
    <col min="2653" max="2653" width="32.140625" bestFit="1" customWidth="1"/>
    <col min="2654" max="2654" width="35.28515625" bestFit="1" customWidth="1"/>
    <col min="2655" max="2655" width="14.7109375" bestFit="1" customWidth="1"/>
    <col min="2656" max="2656" width="18" bestFit="1" customWidth="1"/>
    <col min="2657" max="2657" width="17.7109375" bestFit="1" customWidth="1"/>
    <col min="2658" max="2658" width="20.85546875" bestFit="1" customWidth="1"/>
    <col min="2659" max="2659" width="14.85546875" bestFit="1" customWidth="1"/>
    <col min="2660" max="2660" width="18" bestFit="1" customWidth="1"/>
    <col min="2661" max="2661" width="10" bestFit="1" customWidth="1"/>
    <col min="2662" max="2662" width="13.140625" bestFit="1" customWidth="1"/>
    <col min="2663" max="2663" width="53.5703125" bestFit="1" customWidth="1"/>
    <col min="2664" max="2664" width="56.7109375" bestFit="1" customWidth="1"/>
    <col min="2665" max="2665" width="17.7109375" bestFit="1" customWidth="1"/>
    <col min="2666" max="2666" width="20.85546875" bestFit="1" customWidth="1"/>
    <col min="2667" max="2667" width="22.5703125" bestFit="1" customWidth="1"/>
    <col min="2668" max="2668" width="25.85546875" bestFit="1" customWidth="1"/>
    <col min="2669" max="2669" width="29.42578125" bestFit="1" customWidth="1"/>
    <col min="2670" max="2670" width="32.5703125" bestFit="1" customWidth="1"/>
    <col min="2671" max="2671" width="39.28515625" bestFit="1" customWidth="1"/>
    <col min="2672" max="2672" width="42.5703125" bestFit="1" customWidth="1"/>
    <col min="2673" max="2673" width="30" bestFit="1" customWidth="1"/>
    <col min="2674" max="2674" width="33.140625" bestFit="1" customWidth="1"/>
    <col min="2675" max="2675" width="45.7109375" bestFit="1" customWidth="1"/>
    <col min="2676" max="2676" width="48.85546875" bestFit="1" customWidth="1"/>
    <col min="2677" max="2677" width="18.42578125" bestFit="1" customWidth="1"/>
    <col min="2678" max="2678" width="21.7109375" bestFit="1" customWidth="1"/>
    <col min="2679" max="2679" width="33" bestFit="1" customWidth="1"/>
    <col min="2680" max="2680" width="36.140625" bestFit="1" customWidth="1"/>
    <col min="2681" max="2681" width="45.5703125" bestFit="1" customWidth="1"/>
    <col min="2682" max="2682" width="48.7109375" bestFit="1" customWidth="1"/>
    <col min="2683" max="2683" width="66.28515625" bestFit="1" customWidth="1"/>
    <col min="2684" max="2684" width="69.42578125" bestFit="1" customWidth="1"/>
    <col min="2685" max="2685" width="30.85546875" bestFit="1" customWidth="1"/>
    <col min="2686" max="2686" width="34.140625" bestFit="1" customWidth="1"/>
    <col min="2687" max="2687" width="44.5703125" bestFit="1" customWidth="1"/>
    <col min="2688" max="2688" width="47.7109375" bestFit="1" customWidth="1"/>
    <col min="2689" max="2689" width="21.42578125" bestFit="1" customWidth="1"/>
    <col min="2690" max="2690" width="24.5703125" bestFit="1" customWidth="1"/>
    <col min="2691" max="2691" width="18.85546875" bestFit="1" customWidth="1"/>
    <col min="2692" max="2692" width="22.140625" bestFit="1" customWidth="1"/>
    <col min="2693" max="2693" width="41" bestFit="1" customWidth="1"/>
    <col min="2694" max="2694" width="44.140625" bestFit="1" customWidth="1"/>
    <col min="2695" max="2695" width="59.7109375" bestFit="1" customWidth="1"/>
    <col min="2696" max="2696" width="63" bestFit="1" customWidth="1"/>
    <col min="2697" max="2697" width="36.42578125" bestFit="1" customWidth="1"/>
    <col min="2698" max="2698" width="39.5703125" bestFit="1" customWidth="1"/>
    <col min="2699" max="2699" width="30.85546875" bestFit="1" customWidth="1"/>
    <col min="2700" max="2700" width="34.140625" bestFit="1" customWidth="1"/>
    <col min="2701" max="2701" width="58" bestFit="1" customWidth="1"/>
    <col min="2702" max="2702" width="61.140625" bestFit="1" customWidth="1"/>
    <col min="2703" max="2703" width="44.140625" bestFit="1" customWidth="1"/>
    <col min="2704" max="2704" width="47.28515625" bestFit="1" customWidth="1"/>
    <col min="2705" max="2705" width="32.42578125" bestFit="1" customWidth="1"/>
    <col min="2706" max="2706" width="35.5703125" bestFit="1" customWidth="1"/>
    <col min="2707" max="2707" width="45" bestFit="1" customWidth="1"/>
    <col min="2708" max="2708" width="48.140625" bestFit="1" customWidth="1"/>
    <col min="2709" max="2709" width="48.7109375" bestFit="1" customWidth="1"/>
    <col min="2710" max="2710" width="51.85546875" bestFit="1" customWidth="1"/>
    <col min="2711" max="2711" width="41.28515625" bestFit="1" customWidth="1"/>
    <col min="2712" max="2712" width="44.42578125" bestFit="1" customWidth="1"/>
    <col min="2713" max="2713" width="18.7109375" bestFit="1" customWidth="1"/>
    <col min="2714" max="2714" width="22" bestFit="1" customWidth="1"/>
    <col min="2715" max="2715" width="29" bestFit="1" customWidth="1"/>
    <col min="2716" max="2716" width="32.140625" bestFit="1" customWidth="1"/>
    <col min="2717" max="2717" width="21.5703125" bestFit="1" customWidth="1"/>
    <col min="2718" max="2718" width="24.7109375" bestFit="1" customWidth="1"/>
    <col min="2719" max="2719" width="34" bestFit="1" customWidth="1"/>
    <col min="2720" max="2720" width="37.140625" bestFit="1" customWidth="1"/>
    <col min="2721" max="2721" width="37.85546875" bestFit="1" customWidth="1"/>
    <col min="2722" max="2723" width="41" bestFit="1" customWidth="1"/>
    <col min="2724" max="2724" width="44.140625" bestFit="1" customWidth="1"/>
    <col min="2725" max="2725" width="44.42578125" bestFit="1" customWidth="1"/>
    <col min="2726" max="2726" width="47.5703125" bestFit="1" customWidth="1"/>
    <col min="2727" max="2727" width="58" bestFit="1" customWidth="1"/>
    <col min="2728" max="2728" width="61.140625" bestFit="1" customWidth="1"/>
    <col min="2729" max="2729" width="37.7109375" bestFit="1" customWidth="1"/>
    <col min="2730" max="2730" width="40.85546875" bestFit="1" customWidth="1"/>
    <col min="2731" max="2731" width="58.140625" bestFit="1" customWidth="1"/>
    <col min="2732" max="2732" width="61.28515625" bestFit="1" customWidth="1"/>
    <col min="2733" max="2733" width="55.7109375" bestFit="1" customWidth="1"/>
    <col min="2734" max="2734" width="59" bestFit="1" customWidth="1"/>
    <col min="2735" max="2735" width="40.85546875" bestFit="1" customWidth="1"/>
    <col min="2736" max="2736" width="44" bestFit="1" customWidth="1"/>
    <col min="2737" max="2737" width="58" bestFit="1" customWidth="1"/>
    <col min="2738" max="2738" width="61.140625" bestFit="1" customWidth="1"/>
    <col min="2739" max="2739" width="30.140625" bestFit="1" customWidth="1"/>
    <col min="2740" max="2740" width="33.28515625" bestFit="1" customWidth="1"/>
    <col min="2741" max="2741" width="16.42578125" bestFit="1" customWidth="1"/>
    <col min="2742" max="2742" width="19.5703125" bestFit="1" customWidth="1"/>
    <col min="2743" max="2743" width="50.85546875" bestFit="1" customWidth="1"/>
    <col min="2744" max="2744" width="54" bestFit="1" customWidth="1"/>
    <col min="2745" max="2745" width="56.5703125" bestFit="1" customWidth="1"/>
    <col min="2746" max="2746" width="59.7109375" bestFit="1" customWidth="1"/>
    <col min="2747" max="2747" width="29.140625" bestFit="1" customWidth="1"/>
    <col min="2748" max="2748" width="32.28515625" bestFit="1" customWidth="1"/>
    <col min="2749" max="2749" width="22.140625" bestFit="1" customWidth="1"/>
    <col min="2750" max="2750" width="25.28515625" bestFit="1" customWidth="1"/>
    <col min="2751" max="2751" width="31" bestFit="1" customWidth="1"/>
    <col min="2752" max="2752" width="34.28515625" bestFit="1" customWidth="1"/>
    <col min="2753" max="2753" width="55.5703125" bestFit="1" customWidth="1"/>
    <col min="2754" max="2754" width="58.85546875" bestFit="1" customWidth="1"/>
    <col min="2755" max="2755" width="30.28515625" bestFit="1" customWidth="1"/>
    <col min="2756" max="2756" width="33.42578125" bestFit="1" customWidth="1"/>
    <col min="2757" max="2757" width="25.28515625" bestFit="1" customWidth="1"/>
    <col min="2758" max="2758" width="28.42578125" bestFit="1" customWidth="1"/>
    <col min="2759" max="2759" width="42.42578125" bestFit="1" customWidth="1"/>
    <col min="2760" max="2760" width="45.5703125" bestFit="1" customWidth="1"/>
    <col min="2761" max="2761" width="18.5703125" bestFit="1" customWidth="1"/>
    <col min="2762" max="2762" width="21.85546875" bestFit="1" customWidth="1"/>
    <col min="2763" max="2763" width="31.140625" bestFit="1" customWidth="1"/>
    <col min="2764" max="2764" width="34.42578125" bestFit="1" customWidth="1"/>
    <col min="2765" max="2765" width="37.140625" bestFit="1" customWidth="1"/>
    <col min="2766" max="2766" width="40.28515625" bestFit="1" customWidth="1"/>
    <col min="2767" max="2767" width="21.28515625" bestFit="1" customWidth="1"/>
    <col min="2768" max="2768" width="24.42578125" bestFit="1" customWidth="1"/>
    <col min="2769" max="2769" width="54.140625" bestFit="1" customWidth="1"/>
    <col min="2770" max="2770" width="57.28515625" bestFit="1" customWidth="1"/>
    <col min="2771" max="2771" width="62" bestFit="1" customWidth="1"/>
    <col min="2772" max="2772" width="65.140625" bestFit="1" customWidth="1"/>
    <col min="2773" max="2773" width="34.28515625" bestFit="1" customWidth="1"/>
    <col min="2774" max="2774" width="37.42578125" bestFit="1" customWidth="1"/>
    <col min="2775" max="2775" width="21" bestFit="1" customWidth="1"/>
    <col min="2776" max="2776" width="24.140625" bestFit="1" customWidth="1"/>
    <col min="2777" max="2777" width="52" bestFit="1" customWidth="1"/>
    <col min="2778" max="2778" width="55.28515625" bestFit="1" customWidth="1"/>
    <col min="2779" max="2779" width="32.7109375" bestFit="1" customWidth="1"/>
    <col min="2780" max="2780" width="35.85546875" bestFit="1" customWidth="1"/>
    <col min="2781" max="2781" width="33.85546875" bestFit="1" customWidth="1"/>
    <col min="2782" max="2782" width="37" bestFit="1" customWidth="1"/>
    <col min="2783" max="2783" width="24.5703125" bestFit="1" customWidth="1"/>
    <col min="2784" max="2784" width="27.7109375" bestFit="1" customWidth="1"/>
    <col min="2785" max="2785" width="19.5703125" bestFit="1" customWidth="1"/>
    <col min="2786" max="2786" width="22.7109375" bestFit="1" customWidth="1"/>
    <col min="2787" max="2787" width="74.140625" bestFit="1" customWidth="1"/>
    <col min="2788" max="2788" width="77.28515625" bestFit="1" customWidth="1"/>
    <col min="2789" max="2789" width="41.42578125" bestFit="1" customWidth="1"/>
    <col min="2790" max="2790" width="44.5703125" bestFit="1" customWidth="1"/>
    <col min="2791" max="2791" width="42.7109375" bestFit="1" customWidth="1"/>
    <col min="2792" max="2792" width="45.85546875" bestFit="1" customWidth="1"/>
    <col min="2793" max="2793" width="33.42578125" bestFit="1" customWidth="1"/>
    <col min="2794" max="2794" width="36.5703125" bestFit="1" customWidth="1"/>
    <col min="2795" max="2795" width="54.42578125" bestFit="1" customWidth="1"/>
    <col min="2796" max="2796" width="57.5703125" bestFit="1" customWidth="1"/>
    <col min="2797" max="2797" width="37" bestFit="1" customWidth="1"/>
    <col min="2798" max="2798" width="40.140625" bestFit="1" customWidth="1"/>
    <col min="2799" max="2799" width="56.85546875" bestFit="1" customWidth="1"/>
    <col min="2800" max="2800" width="60" bestFit="1" customWidth="1"/>
    <col min="2801" max="2801" width="37.7109375" bestFit="1" customWidth="1"/>
    <col min="2802" max="2802" width="40.85546875" bestFit="1" customWidth="1"/>
    <col min="2803" max="2803" width="46.140625" bestFit="1" customWidth="1"/>
    <col min="2804" max="2804" width="49.28515625" bestFit="1" customWidth="1"/>
    <col min="2805" max="2805" width="57" bestFit="1" customWidth="1"/>
    <col min="2806" max="2806" width="60.140625" bestFit="1" customWidth="1"/>
    <col min="2807" max="2807" width="42.7109375" bestFit="1" customWidth="1"/>
    <col min="2808" max="2808" width="45.85546875" bestFit="1" customWidth="1"/>
    <col min="2809" max="2809" width="56.7109375" bestFit="1" customWidth="1"/>
    <col min="2810" max="2810" width="59.85546875" bestFit="1" customWidth="1"/>
    <col min="2811" max="2811" width="27.140625" bestFit="1" customWidth="1"/>
    <col min="2812" max="2812" width="30.42578125" bestFit="1" customWidth="1"/>
    <col min="2813" max="2813" width="30.85546875" bestFit="1" customWidth="1"/>
    <col min="2814" max="2814" width="34.140625" bestFit="1" customWidth="1"/>
    <col min="2815" max="2815" width="11.42578125" bestFit="1" customWidth="1"/>
    <col min="2816" max="2816" width="14.5703125" bestFit="1" customWidth="1"/>
    <col min="2817" max="2817" width="28.28515625" bestFit="1" customWidth="1"/>
    <col min="2818" max="2818" width="31.42578125" bestFit="1" customWidth="1"/>
    <col min="2819" max="2819" width="32.42578125" bestFit="1" customWidth="1"/>
    <col min="2820" max="2820" width="35.5703125" bestFit="1" customWidth="1"/>
    <col min="2821" max="2821" width="12.7109375" bestFit="1" customWidth="1"/>
    <col min="2822" max="2822" width="15.28515625" bestFit="1" customWidth="1"/>
    <col min="2823" max="2823" width="22.42578125" bestFit="1" customWidth="1"/>
    <col min="2824" max="2824" width="25.7109375" bestFit="1" customWidth="1"/>
    <col min="2825" max="2825" width="32.140625" bestFit="1" customWidth="1"/>
    <col min="2826" max="2826" width="35.28515625" bestFit="1" customWidth="1"/>
    <col min="2827" max="2827" width="41" bestFit="1" customWidth="1"/>
    <col min="2828" max="2828" width="44.140625" bestFit="1" customWidth="1"/>
    <col min="2829" max="2829" width="50.28515625" bestFit="1" customWidth="1"/>
    <col min="2830" max="2830" width="53.42578125" bestFit="1" customWidth="1"/>
    <col min="2831" max="2831" width="56.5703125" bestFit="1" customWidth="1"/>
    <col min="2832" max="2832" width="59.7109375" bestFit="1" customWidth="1"/>
    <col min="2833" max="2833" width="19.28515625" bestFit="1" customWidth="1"/>
    <col min="2834" max="2834" width="22.42578125" bestFit="1" customWidth="1"/>
    <col min="2835" max="2835" width="27.140625" bestFit="1" customWidth="1"/>
    <col min="2836" max="2836" width="30.42578125" bestFit="1" customWidth="1"/>
    <col min="2837" max="2837" width="34" bestFit="1" customWidth="1"/>
    <col min="2838" max="2838" width="37.140625" bestFit="1" customWidth="1"/>
    <col min="2839" max="2839" width="25.140625" bestFit="1" customWidth="1"/>
    <col min="2840" max="2840" width="28.28515625" bestFit="1" customWidth="1"/>
    <col min="2841" max="2841" width="76" bestFit="1" customWidth="1"/>
    <col min="2842" max="2842" width="79.140625" bestFit="1" customWidth="1"/>
    <col min="2843" max="2843" width="53.140625" bestFit="1" customWidth="1"/>
    <col min="2844" max="2844" width="56.28515625" bestFit="1" customWidth="1"/>
    <col min="2845" max="2845" width="52.85546875" bestFit="1" customWidth="1"/>
    <col min="2846" max="2846" width="56" bestFit="1" customWidth="1"/>
    <col min="2847" max="2847" width="57.7109375" bestFit="1" customWidth="1"/>
    <col min="2848" max="2848" width="60.85546875" bestFit="1" customWidth="1"/>
    <col min="2849" max="2849" width="54" bestFit="1" customWidth="1"/>
    <col min="2850" max="2850" width="57.140625" bestFit="1" customWidth="1"/>
    <col min="2851" max="2851" width="9.5703125" bestFit="1" customWidth="1"/>
    <col min="2852" max="2852" width="12.5703125" bestFit="1" customWidth="1"/>
    <col min="2853" max="2853" width="43.28515625" bestFit="1" customWidth="1"/>
    <col min="2854" max="2854" width="46.5703125" bestFit="1" customWidth="1"/>
    <col min="2855" max="2855" width="59.42578125" bestFit="1" customWidth="1"/>
    <col min="2856" max="2856" width="62.5703125" bestFit="1" customWidth="1"/>
    <col min="2857" max="2857" width="29.140625" bestFit="1" customWidth="1"/>
    <col min="2858" max="2858" width="32.28515625" bestFit="1" customWidth="1"/>
    <col min="2859" max="2859" width="16" bestFit="1" customWidth="1"/>
    <col min="2860" max="2860" width="19.140625" bestFit="1" customWidth="1"/>
    <col min="2861" max="2861" width="42.85546875" bestFit="1" customWidth="1"/>
    <col min="2862" max="2862" width="46" bestFit="1" customWidth="1"/>
    <col min="2863" max="2863" width="55.7109375" bestFit="1" customWidth="1"/>
    <col min="2864" max="2864" width="59" bestFit="1" customWidth="1"/>
    <col min="2865" max="2865" width="9" bestFit="1" customWidth="1"/>
    <col min="2866" max="2866" width="12" bestFit="1" customWidth="1"/>
    <col min="2867" max="2867" width="30.85546875" bestFit="1" customWidth="1"/>
    <col min="2868" max="2868" width="34.140625" bestFit="1" customWidth="1"/>
    <col min="2869" max="2869" width="46.28515625" bestFit="1" customWidth="1"/>
    <col min="2870" max="2870" width="49.42578125" bestFit="1" customWidth="1"/>
    <col min="2871" max="2871" width="67.85546875" bestFit="1" customWidth="1"/>
    <col min="2872" max="2872" width="71.140625" bestFit="1" customWidth="1"/>
    <col min="2873" max="2873" width="55.5703125" bestFit="1" customWidth="1"/>
    <col min="2874" max="2874" width="58.85546875" bestFit="1" customWidth="1"/>
    <col min="2875" max="2875" width="46.7109375" bestFit="1" customWidth="1"/>
    <col min="2876" max="2876" width="49.85546875" bestFit="1" customWidth="1"/>
    <col min="2877" max="2877" width="42.42578125" bestFit="1" customWidth="1"/>
    <col min="2878" max="2878" width="45.5703125" bestFit="1" customWidth="1"/>
    <col min="2879" max="2879" width="35.7109375" bestFit="1" customWidth="1"/>
    <col min="2880" max="2880" width="38.85546875" bestFit="1" customWidth="1"/>
    <col min="2881" max="2881" width="35.28515625" bestFit="1" customWidth="1"/>
    <col min="2882" max="2882" width="38.5703125" bestFit="1" customWidth="1"/>
    <col min="2883" max="2883" width="15.85546875" bestFit="1" customWidth="1"/>
    <col min="2884" max="2884" width="19" bestFit="1" customWidth="1"/>
    <col min="2885" max="2885" width="36" bestFit="1" customWidth="1"/>
    <col min="2886" max="2886" width="39.140625" bestFit="1" customWidth="1"/>
    <col min="2887" max="2887" width="43" bestFit="1" customWidth="1"/>
    <col min="2888" max="2888" width="46.28515625" bestFit="1" customWidth="1"/>
    <col min="2889" max="2889" width="52.7109375" bestFit="1" customWidth="1"/>
    <col min="2890" max="2890" width="55.85546875" bestFit="1" customWidth="1"/>
    <col min="2891" max="2891" width="44.85546875" bestFit="1" customWidth="1"/>
    <col min="2892" max="2892" width="48" bestFit="1" customWidth="1"/>
    <col min="2893" max="2893" width="43.5703125" bestFit="1" customWidth="1"/>
    <col min="2894" max="2894" width="46.85546875" bestFit="1" customWidth="1"/>
    <col min="2895" max="2895" width="25.7109375" bestFit="1" customWidth="1"/>
    <col min="2896" max="2896" width="28.85546875" bestFit="1" customWidth="1"/>
    <col min="2897" max="2897" width="33.42578125" bestFit="1" customWidth="1"/>
    <col min="2898" max="2898" width="36.5703125" bestFit="1" customWidth="1"/>
    <col min="2899" max="2899" width="33.28515625" bestFit="1" customWidth="1"/>
    <col min="2900" max="2900" width="36.42578125" bestFit="1" customWidth="1"/>
    <col min="2901" max="2901" width="37.28515625" bestFit="1" customWidth="1"/>
    <col min="2902" max="2902" width="40.42578125" bestFit="1" customWidth="1"/>
    <col min="2903" max="2903" width="50.42578125" bestFit="1" customWidth="1"/>
    <col min="2904" max="2904" width="53.5703125" bestFit="1" customWidth="1"/>
    <col min="2905" max="2905" width="50" bestFit="1" customWidth="1"/>
    <col min="2906" max="2906" width="53.140625" bestFit="1" customWidth="1"/>
    <col min="2907" max="2907" width="42.5703125" bestFit="1" customWidth="1"/>
    <col min="2908" max="2908" width="45.7109375" bestFit="1" customWidth="1"/>
    <col min="2909" max="2909" width="59.7109375" bestFit="1" customWidth="1"/>
    <col min="2910" max="2910" width="63" bestFit="1" customWidth="1"/>
    <col min="2911" max="2911" width="42" bestFit="1" customWidth="1"/>
    <col min="2912" max="2912" width="45.140625" bestFit="1" customWidth="1"/>
    <col min="2913" max="2913" width="49.42578125" bestFit="1" customWidth="1"/>
    <col min="2914" max="2914" width="52.5703125" bestFit="1" customWidth="1"/>
    <col min="2915" max="2915" width="49.85546875" bestFit="1" customWidth="1"/>
    <col min="2916" max="2916" width="53" bestFit="1" customWidth="1"/>
    <col min="2917" max="2917" width="57" bestFit="1" customWidth="1"/>
    <col min="2918" max="2918" width="60.140625" bestFit="1" customWidth="1"/>
    <col min="2919" max="2919" width="24.7109375" bestFit="1" customWidth="1"/>
    <col min="2920" max="2920" width="27.85546875" bestFit="1" customWidth="1"/>
    <col min="2921" max="2921" width="40.85546875" bestFit="1" customWidth="1"/>
    <col min="2922" max="2922" width="44" bestFit="1" customWidth="1"/>
    <col min="2923" max="2923" width="56.85546875" bestFit="1" customWidth="1"/>
    <col min="2924" max="2924" width="60" bestFit="1" customWidth="1"/>
    <col min="2925" max="2925" width="46.5703125" bestFit="1" customWidth="1"/>
    <col min="2926" max="2926" width="49.7109375" bestFit="1" customWidth="1"/>
    <col min="2927" max="2927" width="53" bestFit="1" customWidth="1"/>
    <col min="2928" max="2928" width="56.140625" bestFit="1" customWidth="1"/>
    <col min="2929" max="2929" width="58" bestFit="1" customWidth="1"/>
    <col min="2930" max="2930" width="61.140625" bestFit="1" customWidth="1"/>
    <col min="2931" max="2931" width="54.140625" bestFit="1" customWidth="1"/>
    <col min="2932" max="2932" width="57.28515625" bestFit="1" customWidth="1"/>
    <col min="2933" max="2933" width="42.5703125" bestFit="1" customWidth="1"/>
    <col min="2934" max="2934" width="45.7109375" bestFit="1" customWidth="1"/>
    <col min="2935" max="2935" width="55.7109375" bestFit="1" customWidth="1"/>
    <col min="2936" max="2936" width="59" bestFit="1" customWidth="1"/>
    <col min="2937" max="2937" width="44.140625" bestFit="1" customWidth="1"/>
    <col min="2938" max="2938" width="47.28515625" bestFit="1" customWidth="1"/>
    <col min="2939" max="2939" width="43.42578125" bestFit="1" customWidth="1"/>
    <col min="2940" max="2940" width="46.7109375" bestFit="1" customWidth="1"/>
    <col min="2941" max="2941" width="28.28515625" bestFit="1" customWidth="1"/>
    <col min="2942" max="2942" width="31.42578125" bestFit="1" customWidth="1"/>
    <col min="2943" max="2943" width="38.85546875" bestFit="1" customWidth="1"/>
    <col min="2944" max="2944" width="42.140625" bestFit="1" customWidth="1"/>
    <col min="2945" max="2945" width="42.28515625" bestFit="1" customWidth="1"/>
    <col min="2946" max="2946" width="45.42578125" bestFit="1" customWidth="1"/>
    <col min="2947" max="2947" width="56.7109375" bestFit="1" customWidth="1"/>
    <col min="2948" max="2948" width="59.85546875" bestFit="1" customWidth="1"/>
    <col min="2949" max="2949" width="60.85546875" bestFit="1" customWidth="1"/>
    <col min="2950" max="2950" width="64" bestFit="1" customWidth="1"/>
    <col min="2951" max="2951" width="58.5703125" bestFit="1" customWidth="1"/>
    <col min="2952" max="2952" width="61.7109375" bestFit="1" customWidth="1"/>
    <col min="2953" max="2953" width="38" bestFit="1" customWidth="1"/>
    <col min="2954" max="2954" width="41.140625" bestFit="1" customWidth="1"/>
    <col min="2955" max="2955" width="52.5703125" bestFit="1" customWidth="1"/>
    <col min="2956" max="2956" width="55.7109375" bestFit="1" customWidth="1"/>
    <col min="2957" max="2957" width="35.140625" bestFit="1" customWidth="1"/>
    <col min="2958" max="2958" width="38.42578125" bestFit="1" customWidth="1"/>
    <col min="2959" max="2959" width="43.7109375" bestFit="1" customWidth="1"/>
    <col min="2960" max="2960" width="47" bestFit="1" customWidth="1"/>
    <col min="2961" max="2961" width="52.42578125" bestFit="1" customWidth="1"/>
    <col min="2962" max="2962" width="55.5703125" bestFit="1" customWidth="1"/>
    <col min="2963" max="2963" width="34.7109375" bestFit="1" customWidth="1"/>
    <col min="2964" max="2964" width="38" bestFit="1" customWidth="1"/>
    <col min="2965" max="2965" width="62.42578125" bestFit="1" customWidth="1"/>
    <col min="2966" max="2966" width="65.5703125" bestFit="1" customWidth="1"/>
    <col min="2967" max="2967" width="35.28515625" bestFit="1" customWidth="1"/>
    <col min="2968" max="2968" width="38.5703125" bestFit="1" customWidth="1"/>
    <col min="2969" max="2969" width="36" bestFit="1" customWidth="1"/>
    <col min="2970" max="2970" width="39.140625" bestFit="1" customWidth="1"/>
    <col min="2971" max="2971" width="55.140625" bestFit="1" customWidth="1"/>
    <col min="2972" max="2972" width="58.28515625" bestFit="1" customWidth="1"/>
    <col min="2973" max="2973" width="30.140625" bestFit="1" customWidth="1"/>
    <col min="2974" max="2974" width="33.28515625" bestFit="1" customWidth="1"/>
    <col min="2975" max="2975" width="28.7109375" bestFit="1" customWidth="1"/>
    <col min="2976" max="2976" width="31.85546875" bestFit="1" customWidth="1"/>
    <col min="2977" max="2977" width="54.42578125" bestFit="1" customWidth="1"/>
    <col min="2978" max="2978" width="57.5703125" bestFit="1" customWidth="1"/>
    <col min="2979" max="2979" width="78.85546875" bestFit="1" customWidth="1"/>
    <col min="2980" max="2980" width="82" bestFit="1" customWidth="1"/>
    <col min="2981" max="2981" width="54" bestFit="1" customWidth="1"/>
    <col min="2982" max="2982" width="57.140625" bestFit="1" customWidth="1"/>
    <col min="2983" max="2983" width="38.42578125" bestFit="1" customWidth="1"/>
    <col min="2984" max="2984" width="41.5703125" bestFit="1" customWidth="1"/>
    <col min="2985" max="2985" width="33.28515625" bestFit="1" customWidth="1"/>
    <col min="2986" max="2986" width="36.42578125" bestFit="1" customWidth="1"/>
    <col min="2987" max="2987" width="58.140625" bestFit="1" customWidth="1"/>
    <col min="2988" max="2988" width="61.28515625" bestFit="1" customWidth="1"/>
    <col min="2989" max="2989" width="42.28515625" bestFit="1" customWidth="1"/>
    <col min="2990" max="2990" width="45.42578125" bestFit="1" customWidth="1"/>
    <col min="2991" max="2991" width="55.140625" bestFit="1" customWidth="1"/>
    <col min="2992" max="2992" width="58.28515625" bestFit="1" customWidth="1"/>
    <col min="2993" max="2993" width="46.140625" bestFit="1" customWidth="1"/>
    <col min="2994" max="2994" width="49.28515625" bestFit="1" customWidth="1"/>
    <col min="2995" max="2995" width="59.7109375" bestFit="1" customWidth="1"/>
    <col min="2996" max="2996" width="63" bestFit="1" customWidth="1"/>
    <col min="2997" max="2997" width="25.85546875" bestFit="1" customWidth="1"/>
    <col min="2998" max="2998" width="29" bestFit="1" customWidth="1"/>
    <col min="2999" max="2999" width="41.85546875" bestFit="1" customWidth="1"/>
    <col min="3000" max="3000" width="45" bestFit="1" customWidth="1"/>
    <col min="3001" max="3001" width="46.5703125" bestFit="1" customWidth="1"/>
    <col min="3002" max="3002" width="49.7109375" bestFit="1" customWidth="1"/>
    <col min="3003" max="3003" width="20.7109375" bestFit="1" customWidth="1"/>
    <col min="3004" max="3004" width="23.85546875" bestFit="1" customWidth="1"/>
    <col min="3005" max="3005" width="31" bestFit="1" customWidth="1"/>
    <col min="3006" max="3006" width="34.28515625" bestFit="1" customWidth="1"/>
    <col min="3007" max="3007" width="51.85546875" bestFit="1" customWidth="1"/>
    <col min="3008" max="3008" width="55.140625" bestFit="1" customWidth="1"/>
    <col min="3009" max="3009" width="60" bestFit="1" customWidth="1"/>
    <col min="3010" max="3010" width="63.28515625" bestFit="1" customWidth="1"/>
    <col min="3011" max="3011" width="34.85546875" bestFit="1" customWidth="1"/>
    <col min="3012" max="3012" width="38.140625" bestFit="1" customWidth="1"/>
    <col min="3013" max="3013" width="54.28515625" bestFit="1" customWidth="1"/>
    <col min="3014" max="3014" width="57.42578125" bestFit="1" customWidth="1"/>
    <col min="3015" max="3015" width="52" bestFit="1" customWidth="1"/>
    <col min="3016" max="3016" width="55.28515625" bestFit="1" customWidth="1"/>
    <col min="3017" max="3017" width="45.85546875" bestFit="1" customWidth="1"/>
    <col min="3018" max="3018" width="49" bestFit="1" customWidth="1"/>
    <col min="3019" max="3019" width="30.28515625" bestFit="1" customWidth="1"/>
    <col min="3020" max="3020" width="33.42578125" bestFit="1" customWidth="1"/>
    <col min="3021" max="3021" width="9.85546875" bestFit="1" customWidth="1"/>
    <col min="3022" max="3022" width="12.85546875" bestFit="1" customWidth="1"/>
    <col min="3023" max="3023" width="30.7109375" bestFit="1" customWidth="1"/>
    <col min="3024" max="3024" width="34" bestFit="1" customWidth="1"/>
    <col min="3025" max="3025" width="59.85546875" bestFit="1" customWidth="1"/>
    <col min="3026" max="3026" width="63.140625" bestFit="1" customWidth="1"/>
    <col min="3027" max="3027" width="19.85546875" bestFit="1" customWidth="1"/>
    <col min="3028" max="3028" width="23" bestFit="1" customWidth="1"/>
    <col min="3029" max="3029" width="58.42578125" bestFit="1" customWidth="1"/>
    <col min="3030" max="3030" width="61.5703125" bestFit="1" customWidth="1"/>
    <col min="3031" max="3031" width="19.5703125" bestFit="1" customWidth="1"/>
    <col min="3032" max="3032" width="22.7109375" bestFit="1" customWidth="1"/>
    <col min="3033" max="3033" width="46.7109375" bestFit="1" customWidth="1"/>
    <col min="3034" max="3034" width="49.85546875" bestFit="1" customWidth="1"/>
    <col min="3035" max="3035" width="32.42578125" bestFit="1" customWidth="1"/>
    <col min="3036" max="3036" width="35.5703125" bestFit="1" customWidth="1"/>
    <col min="3037" max="3037" width="10.85546875" bestFit="1" customWidth="1"/>
    <col min="3038" max="3038" width="14" bestFit="1" customWidth="1"/>
    <col min="3039" max="3039" width="62.140625" bestFit="1" customWidth="1"/>
    <col min="3040" max="3040" width="65.28515625" bestFit="1" customWidth="1"/>
    <col min="3041" max="3041" width="45.85546875" bestFit="1" customWidth="1"/>
    <col min="3042" max="3042" width="49" bestFit="1" customWidth="1"/>
    <col min="3043" max="3043" width="36.5703125" bestFit="1" customWidth="1"/>
    <col min="3044" max="3044" width="39.7109375" bestFit="1" customWidth="1"/>
    <col min="3045" max="3045" width="36.5703125" bestFit="1" customWidth="1"/>
    <col min="3046" max="3046" width="39.7109375" bestFit="1" customWidth="1"/>
    <col min="3047" max="3047" width="16.5703125" bestFit="1" customWidth="1"/>
    <col min="3048" max="3048" width="19.7109375" bestFit="1" customWidth="1"/>
    <col min="3049" max="3049" width="23.42578125" bestFit="1" customWidth="1"/>
    <col min="3050" max="3050" width="26.5703125" bestFit="1" customWidth="1"/>
    <col min="3051" max="3051" width="36.28515625" bestFit="1" customWidth="1"/>
    <col min="3052" max="3052" width="39.42578125" bestFit="1" customWidth="1"/>
    <col min="3053" max="3053" width="27.85546875" bestFit="1" customWidth="1"/>
    <col min="3054" max="3054" width="31" bestFit="1" customWidth="1"/>
    <col min="3055" max="3055" width="18" bestFit="1" customWidth="1"/>
    <col min="3056" max="3056" width="21.140625" bestFit="1" customWidth="1"/>
    <col min="3057" max="3057" width="42.7109375" bestFit="1" customWidth="1"/>
    <col min="3058" max="3058" width="45.85546875" bestFit="1" customWidth="1"/>
    <col min="3059" max="3059" width="28.85546875" bestFit="1" customWidth="1"/>
    <col min="3060" max="3060" width="32" bestFit="1" customWidth="1"/>
    <col min="3061" max="3061" width="24.28515625" bestFit="1" customWidth="1"/>
    <col min="3062" max="3062" width="27.42578125" bestFit="1" customWidth="1"/>
    <col min="3063" max="3063" width="32.7109375" bestFit="1" customWidth="1"/>
    <col min="3064" max="3064" width="35.85546875" bestFit="1" customWidth="1"/>
    <col min="3065" max="3065" width="39.140625" bestFit="1" customWidth="1"/>
    <col min="3066" max="3066" width="42.42578125" bestFit="1" customWidth="1"/>
    <col min="3067" max="3067" width="43.42578125" bestFit="1" customWidth="1"/>
    <col min="3068" max="3068" width="46.7109375" bestFit="1" customWidth="1"/>
    <col min="3069" max="3069" width="29.7109375" bestFit="1" customWidth="1"/>
    <col min="3070" max="3070" width="32.85546875" bestFit="1" customWidth="1"/>
    <col min="3071" max="3071" width="62" bestFit="1" customWidth="1"/>
    <col min="3072" max="3072" width="65.140625" bestFit="1" customWidth="1"/>
    <col min="3073" max="3073" width="38" bestFit="1" customWidth="1"/>
    <col min="3074" max="3074" width="41.140625" bestFit="1" customWidth="1"/>
    <col min="3075" max="3075" width="35.42578125" bestFit="1" customWidth="1"/>
    <col min="3076" max="3076" width="38.7109375" bestFit="1" customWidth="1"/>
    <col min="3077" max="3077" width="35.85546875" bestFit="1" customWidth="1"/>
    <col min="3078" max="3078" width="39" bestFit="1" customWidth="1"/>
    <col min="3079" max="3079" width="17.28515625" bestFit="1" customWidth="1"/>
    <col min="3080" max="3080" width="20.42578125" bestFit="1" customWidth="1"/>
    <col min="3081" max="3081" width="11.28515625" bestFit="1" customWidth="1"/>
    <col min="3082" max="3082" width="14.42578125" bestFit="1" customWidth="1"/>
    <col min="3083" max="3083" width="54.28515625" bestFit="1" customWidth="1"/>
    <col min="3084" max="3084" width="57.42578125" bestFit="1" customWidth="1"/>
    <col min="3085" max="3085" width="37.85546875" bestFit="1" customWidth="1"/>
    <col min="3086" max="3086" width="41" bestFit="1" customWidth="1"/>
    <col min="3087" max="3087" width="8.140625" bestFit="1" customWidth="1"/>
    <col min="3088" max="3088" width="11.140625" bestFit="1" customWidth="1"/>
    <col min="3089" max="3089" width="41.28515625" bestFit="1" customWidth="1"/>
    <col min="3090" max="3090" width="44.42578125" bestFit="1" customWidth="1"/>
    <col min="3091" max="3091" width="9.140625" bestFit="1" customWidth="1"/>
    <col min="3092" max="3092" width="12.140625" bestFit="1" customWidth="1"/>
    <col min="3093" max="3093" width="41.85546875" bestFit="1" customWidth="1"/>
    <col min="3094" max="3094" width="45" bestFit="1" customWidth="1"/>
    <col min="3095" max="3095" width="48.140625" bestFit="1" customWidth="1"/>
    <col min="3096" max="3096" width="51.28515625" bestFit="1" customWidth="1"/>
    <col min="3097" max="3097" width="49.28515625" bestFit="1" customWidth="1"/>
    <col min="3098" max="3098" width="52.42578125" bestFit="1" customWidth="1"/>
    <col min="3099" max="3099" width="38.28515625" bestFit="1" customWidth="1"/>
    <col min="3100" max="3100" width="41.42578125" bestFit="1" customWidth="1"/>
    <col min="3101" max="3101" width="49" bestFit="1" customWidth="1"/>
    <col min="3102" max="3102" width="52.140625" bestFit="1" customWidth="1"/>
    <col min="3103" max="3103" width="33.7109375" bestFit="1" customWidth="1"/>
    <col min="3104" max="3104" width="36.85546875" bestFit="1" customWidth="1"/>
    <col min="3105" max="3105" width="32.42578125" bestFit="1" customWidth="1"/>
    <col min="3106" max="3106" width="35.5703125" bestFit="1" customWidth="1"/>
    <col min="3107" max="3107" width="29.42578125" bestFit="1" customWidth="1"/>
    <col min="3108" max="3108" width="32.5703125" bestFit="1" customWidth="1"/>
    <col min="3109" max="3109" width="38.140625" bestFit="1" customWidth="1"/>
    <col min="3110" max="3110" width="41.28515625" bestFit="1" customWidth="1"/>
    <col min="3111" max="3111" width="13.28515625" bestFit="1" customWidth="1"/>
    <col min="3112" max="3112" width="16.42578125" bestFit="1" customWidth="1"/>
    <col min="3113" max="3113" width="40.140625" bestFit="1" customWidth="1"/>
    <col min="3114" max="3114" width="43.28515625" bestFit="1" customWidth="1"/>
    <col min="3115" max="3115" width="32" bestFit="1" customWidth="1"/>
    <col min="3116" max="3116" width="35.140625" bestFit="1" customWidth="1"/>
    <col min="3117" max="3117" width="21.42578125" bestFit="1" customWidth="1"/>
    <col min="3118" max="3118" width="24.5703125" bestFit="1" customWidth="1"/>
    <col min="3119" max="3119" width="61.42578125" bestFit="1" customWidth="1"/>
    <col min="3120" max="3120" width="64.5703125" bestFit="1" customWidth="1"/>
    <col min="3121" max="3121" width="43" bestFit="1" customWidth="1"/>
    <col min="3122" max="3122" width="46.28515625" bestFit="1" customWidth="1"/>
    <col min="3123" max="3123" width="57.85546875" bestFit="1" customWidth="1"/>
    <col min="3124" max="3124" width="61" bestFit="1" customWidth="1"/>
    <col min="3125" max="3125" width="38.28515625" bestFit="1" customWidth="1"/>
    <col min="3126" max="3126" width="41.42578125" bestFit="1" customWidth="1"/>
    <col min="3127" max="3127" width="14.28515625" bestFit="1" customWidth="1"/>
    <col min="3128" max="3128" width="17.5703125" bestFit="1" customWidth="1"/>
    <col min="3129" max="3129" width="44.85546875" bestFit="1" customWidth="1"/>
    <col min="3130" max="3130" width="48" bestFit="1" customWidth="1"/>
    <col min="3131" max="3131" width="33.28515625" bestFit="1" customWidth="1"/>
    <col min="3132" max="3132" width="36.42578125" bestFit="1" customWidth="1"/>
    <col min="3133" max="3133" width="55" bestFit="1" customWidth="1"/>
    <col min="3134" max="3134" width="58.140625" bestFit="1" customWidth="1"/>
    <col min="3135" max="3135" width="55.5703125" bestFit="1" customWidth="1"/>
    <col min="3136" max="3136" width="58.85546875" bestFit="1" customWidth="1"/>
    <col min="3137" max="3137" width="53.28515625" bestFit="1" customWidth="1"/>
    <col min="3138" max="3138" width="56.42578125" bestFit="1" customWidth="1"/>
    <col min="3139" max="3139" width="36.85546875" bestFit="1" customWidth="1"/>
    <col min="3140" max="3140" width="40" bestFit="1" customWidth="1"/>
    <col min="3141" max="3141" width="50.140625" bestFit="1" customWidth="1"/>
    <col min="3142" max="3142" width="53.28515625" bestFit="1" customWidth="1"/>
    <col min="3143" max="3143" width="18" bestFit="1" customWidth="1"/>
    <col min="3144" max="3144" width="21.140625" bestFit="1" customWidth="1"/>
    <col min="3145" max="3145" width="61.7109375" bestFit="1" customWidth="1"/>
    <col min="3146" max="3146" width="64.85546875" bestFit="1" customWidth="1"/>
    <col min="3147" max="3147" width="44.7109375" bestFit="1" customWidth="1"/>
    <col min="3148" max="3148" width="47.85546875" bestFit="1" customWidth="1"/>
    <col min="3149" max="3149" width="55" bestFit="1" customWidth="1"/>
    <col min="3150" max="3150" width="58.140625" bestFit="1" customWidth="1"/>
    <col min="3151" max="3151" width="18.85546875" bestFit="1" customWidth="1"/>
    <col min="3152" max="3152" width="22.140625" bestFit="1" customWidth="1"/>
    <col min="3153" max="3153" width="55.7109375" bestFit="1" customWidth="1"/>
    <col min="3154" max="3154" width="59" bestFit="1" customWidth="1"/>
    <col min="3155" max="3155" width="28.5703125" bestFit="1" customWidth="1"/>
    <col min="3156" max="3156" width="31.7109375" bestFit="1" customWidth="1"/>
    <col min="3157" max="3157" width="28.7109375" bestFit="1" customWidth="1"/>
    <col min="3158" max="3158" width="31.85546875" bestFit="1" customWidth="1"/>
    <col min="3159" max="3159" width="13.140625" bestFit="1" customWidth="1"/>
    <col min="3160" max="3160" width="16.28515625" bestFit="1" customWidth="1"/>
    <col min="3161" max="3161" width="58.85546875" bestFit="1" customWidth="1"/>
    <col min="3162" max="3162" width="62" bestFit="1" customWidth="1"/>
    <col min="3163" max="3163" width="58.7109375" bestFit="1" customWidth="1"/>
    <col min="3164" max="3164" width="61.85546875" bestFit="1" customWidth="1"/>
    <col min="3165" max="3165" width="50.85546875" bestFit="1" customWidth="1"/>
    <col min="3166" max="3166" width="54" bestFit="1" customWidth="1"/>
    <col min="3167" max="3167" width="53.42578125" bestFit="1" customWidth="1"/>
    <col min="3168" max="3168" width="56.5703125" bestFit="1" customWidth="1"/>
    <col min="3169" max="3169" width="22.28515625" bestFit="1" customWidth="1"/>
    <col min="3170" max="3170" width="25.5703125" bestFit="1" customWidth="1"/>
    <col min="3171" max="3171" width="56.7109375" bestFit="1" customWidth="1"/>
    <col min="3172" max="3172" width="59.85546875" bestFit="1" customWidth="1"/>
    <col min="3173" max="3173" width="56.140625" bestFit="1" customWidth="1"/>
    <col min="3174" max="3174" width="59.42578125" bestFit="1" customWidth="1"/>
    <col min="3175" max="3175" width="57.85546875" bestFit="1" customWidth="1"/>
    <col min="3176" max="3176" width="61" bestFit="1" customWidth="1"/>
    <col min="3177" max="3177" width="15.7109375" bestFit="1" customWidth="1"/>
    <col min="3178" max="3178" width="18.85546875" bestFit="1" customWidth="1"/>
    <col min="3179" max="3179" width="13.85546875" bestFit="1" customWidth="1"/>
    <col min="3180" max="3180" width="16.5703125" bestFit="1" customWidth="1"/>
    <col min="3181" max="3181" width="16.140625" bestFit="1" customWidth="1"/>
    <col min="3182" max="3182" width="19.28515625" bestFit="1" customWidth="1"/>
    <col min="3183" max="3183" width="53.7109375" bestFit="1" customWidth="1"/>
    <col min="3184" max="3184" width="56.85546875" bestFit="1" customWidth="1"/>
    <col min="3185" max="3185" width="19.140625" bestFit="1" customWidth="1"/>
    <col min="3186" max="3186" width="22.28515625" bestFit="1" customWidth="1"/>
    <col min="3187" max="3187" width="42.140625" bestFit="1" customWidth="1"/>
    <col min="3188" max="3188" width="45.28515625" bestFit="1" customWidth="1"/>
    <col min="3189" max="3189" width="33.28515625" bestFit="1" customWidth="1"/>
    <col min="3190" max="3190" width="36.42578125" bestFit="1" customWidth="1"/>
    <col min="3191" max="3191" width="14" bestFit="1" customWidth="1"/>
    <col min="3192" max="3192" width="17.28515625" bestFit="1" customWidth="1"/>
    <col min="3193" max="3193" width="38" bestFit="1" customWidth="1"/>
    <col min="3194" max="3194" width="41.140625" bestFit="1" customWidth="1"/>
    <col min="3195" max="3195" width="25.140625" bestFit="1" customWidth="1"/>
    <col min="3196" max="3196" width="28.28515625" bestFit="1" customWidth="1"/>
    <col min="3197" max="3197" width="37.7109375" bestFit="1" customWidth="1"/>
    <col min="3198" max="3198" width="40.85546875" bestFit="1" customWidth="1"/>
    <col min="3199" max="3199" width="23.5703125" bestFit="1" customWidth="1"/>
    <col min="3200" max="3200" width="26.7109375" bestFit="1" customWidth="1"/>
    <col min="3201" max="3201" width="38.28515625" bestFit="1" customWidth="1"/>
    <col min="3202" max="3202" width="41.42578125" bestFit="1" customWidth="1"/>
    <col min="3203" max="3203" width="12.28515625" bestFit="1" customWidth="1"/>
    <col min="3204" max="3204" width="15.42578125" bestFit="1" customWidth="1"/>
    <col min="3205" max="3205" width="52.5703125" bestFit="1" customWidth="1"/>
    <col min="3206" max="3206" width="55.7109375" bestFit="1" customWidth="1"/>
    <col min="3207" max="3207" width="56.85546875" bestFit="1" customWidth="1"/>
    <col min="3208" max="3208" width="60" bestFit="1" customWidth="1"/>
    <col min="3209" max="3209" width="8.42578125" bestFit="1" customWidth="1"/>
    <col min="3210" max="3210" width="11.42578125" bestFit="1" customWidth="1"/>
    <col min="3211" max="3211" width="50" bestFit="1" customWidth="1"/>
    <col min="3212" max="3212" width="53.140625" bestFit="1" customWidth="1"/>
    <col min="3213" max="3213" width="55.42578125" bestFit="1" customWidth="1"/>
    <col min="3214" max="3214" width="58.7109375" bestFit="1" customWidth="1"/>
    <col min="3215" max="3215" width="36.7109375" bestFit="1" customWidth="1"/>
    <col min="3216" max="3216" width="39.85546875" bestFit="1" customWidth="1"/>
    <col min="3217" max="3217" width="13.5703125" bestFit="1" customWidth="1"/>
    <col min="3218" max="3218" width="16.7109375" bestFit="1" customWidth="1"/>
    <col min="3219" max="3219" width="33.140625" bestFit="1" customWidth="1"/>
    <col min="3220" max="3220" width="36.28515625" bestFit="1" customWidth="1"/>
    <col min="3221" max="3221" width="16.140625" bestFit="1" customWidth="1"/>
    <col min="3222" max="3222" width="19.28515625" bestFit="1" customWidth="1"/>
    <col min="3223" max="3223" width="46.140625" bestFit="1" customWidth="1"/>
    <col min="3224" max="3224" width="49.28515625" bestFit="1" customWidth="1"/>
    <col min="3225" max="3225" width="14.28515625" bestFit="1" customWidth="1"/>
    <col min="3226" max="3226" width="17.5703125" bestFit="1" customWidth="1"/>
    <col min="3227" max="3227" width="49.7109375" bestFit="1" customWidth="1"/>
    <col min="3228" max="3228" width="52.85546875" bestFit="1" customWidth="1"/>
    <col min="3229" max="3229" width="48.5703125" bestFit="1" customWidth="1"/>
    <col min="3230" max="3230" width="51.7109375" bestFit="1" customWidth="1"/>
    <col min="3231" max="3231" width="54.7109375" bestFit="1" customWidth="1"/>
    <col min="3232" max="3232" width="57.85546875" bestFit="1" customWidth="1"/>
    <col min="3233" max="3233" width="22.5703125" bestFit="1" customWidth="1"/>
    <col min="3234" max="3234" width="25.85546875" bestFit="1" customWidth="1"/>
    <col min="3235" max="3235" width="25.7109375" bestFit="1" customWidth="1"/>
    <col min="3236" max="3236" width="28.85546875" bestFit="1" customWidth="1"/>
    <col min="3237" max="3237" width="59.5703125" bestFit="1" customWidth="1"/>
    <col min="3238" max="3238" width="62.85546875" bestFit="1" customWidth="1"/>
    <col min="3239" max="3239" width="20.7109375" bestFit="1" customWidth="1"/>
    <col min="3240" max="3240" width="23.85546875" bestFit="1" customWidth="1"/>
    <col min="3241" max="3241" width="59.85546875" bestFit="1" customWidth="1"/>
    <col min="3242" max="3242" width="63.140625" bestFit="1" customWidth="1"/>
    <col min="3243" max="3243" width="31.5703125" bestFit="1" customWidth="1"/>
    <col min="3244" max="3244" width="34.7109375" bestFit="1" customWidth="1"/>
    <col min="3245" max="3245" width="13.7109375" bestFit="1" customWidth="1"/>
    <col min="3246" max="3246" width="16.85546875" bestFit="1" customWidth="1"/>
    <col min="3247" max="3247" width="11" bestFit="1" customWidth="1"/>
    <col min="3248" max="3248" width="14.140625" bestFit="1" customWidth="1"/>
    <col min="3249" max="3249" width="59.42578125" bestFit="1" customWidth="1"/>
    <col min="3250" max="3250" width="62.5703125" bestFit="1" customWidth="1"/>
    <col min="3251" max="3251" width="48.5703125" bestFit="1" customWidth="1"/>
    <col min="3252" max="3252" width="51.7109375" bestFit="1" customWidth="1"/>
    <col min="3253" max="3253" width="56" bestFit="1" customWidth="1"/>
    <col min="3254" max="3254" width="59.28515625" bestFit="1" customWidth="1"/>
    <col min="3255" max="3255" width="19.140625" bestFit="1" customWidth="1"/>
    <col min="3256" max="3256" width="22.28515625" bestFit="1" customWidth="1"/>
    <col min="3257" max="3257" width="32.5703125" bestFit="1" customWidth="1"/>
    <col min="3258" max="3258" width="35.7109375" bestFit="1" customWidth="1"/>
    <col min="3259" max="3259" width="50.5703125" bestFit="1" customWidth="1"/>
    <col min="3260" max="3260" width="53.7109375" bestFit="1" customWidth="1"/>
    <col min="3261" max="3261" width="30.140625" bestFit="1" customWidth="1"/>
    <col min="3262" max="3262" width="33.28515625" bestFit="1" customWidth="1"/>
    <col min="3263" max="3263" width="23.5703125" bestFit="1" customWidth="1"/>
    <col min="3264" max="3264" width="26.7109375" bestFit="1" customWidth="1"/>
    <col min="3265" max="3265" width="16.42578125" bestFit="1" customWidth="1"/>
    <col min="3266" max="3266" width="19.5703125" bestFit="1" customWidth="1"/>
    <col min="3267" max="3267" width="20.5703125" bestFit="1" customWidth="1"/>
    <col min="3268" max="3268" width="23.7109375" bestFit="1" customWidth="1"/>
    <col min="3269" max="3269" width="47.7109375" bestFit="1" customWidth="1"/>
    <col min="3270" max="3270" width="51" bestFit="1" customWidth="1"/>
    <col min="3271" max="3271" width="38.140625" bestFit="1" customWidth="1"/>
    <col min="3272" max="3272" width="41.28515625" bestFit="1" customWidth="1"/>
    <col min="3273" max="3273" width="56.42578125" bestFit="1" customWidth="1"/>
    <col min="3274" max="3274" width="59.5703125" bestFit="1" customWidth="1"/>
    <col min="3275" max="3275" width="51.7109375" bestFit="1" customWidth="1"/>
    <col min="3276" max="3276" width="55" bestFit="1" customWidth="1"/>
    <col min="3277" max="3277" width="56" bestFit="1" customWidth="1"/>
    <col min="3278" max="3278" width="59.28515625" bestFit="1" customWidth="1"/>
    <col min="3279" max="3279" width="19.85546875" bestFit="1" customWidth="1"/>
    <col min="3280" max="3280" width="23" bestFit="1" customWidth="1"/>
    <col min="3281" max="3281" width="43.42578125" bestFit="1" customWidth="1"/>
    <col min="3282" max="3282" width="46.7109375" bestFit="1" customWidth="1"/>
    <col min="3283" max="3283" width="24.85546875" bestFit="1" customWidth="1"/>
    <col min="3284" max="3284" width="28" bestFit="1" customWidth="1"/>
    <col min="3285" max="3285" width="32.28515625" bestFit="1" customWidth="1"/>
    <col min="3286" max="3286" width="35.42578125" bestFit="1" customWidth="1"/>
    <col min="3287" max="3287" width="40.140625" bestFit="1" customWidth="1"/>
    <col min="3288" max="3288" width="43.28515625" bestFit="1" customWidth="1"/>
    <col min="3289" max="3289" width="10.140625" bestFit="1" customWidth="1"/>
    <col min="3290" max="3290" width="11.28515625" bestFit="1" customWidth="1"/>
    <col min="3291" max="3291" width="21" bestFit="1" customWidth="1"/>
    <col min="3292" max="3292" width="24.140625" bestFit="1" customWidth="1"/>
    <col min="3293" max="3293" width="49.5703125" bestFit="1" customWidth="1"/>
    <col min="3294" max="3294" width="52.7109375" bestFit="1" customWidth="1"/>
    <col min="3295" max="3295" width="26.7109375" bestFit="1" customWidth="1"/>
    <col min="3296" max="3296" width="30" bestFit="1" customWidth="1"/>
    <col min="3297" max="3297" width="23" bestFit="1" customWidth="1"/>
    <col min="3298" max="3298" width="26.28515625" bestFit="1" customWidth="1"/>
    <col min="3299" max="3299" width="39.5703125" bestFit="1" customWidth="1"/>
    <col min="3300" max="3300" width="42.85546875" bestFit="1" customWidth="1"/>
    <col min="3301" max="3301" width="27" bestFit="1" customWidth="1"/>
    <col min="3302" max="3302" width="30.28515625" bestFit="1" customWidth="1"/>
    <col min="3303" max="3303" width="34.7109375" bestFit="1" customWidth="1"/>
    <col min="3304" max="3304" width="38" bestFit="1" customWidth="1"/>
    <col min="3305" max="3305" width="44.7109375" bestFit="1" customWidth="1"/>
    <col min="3306" max="3306" width="47.85546875" bestFit="1" customWidth="1"/>
    <col min="3307" max="3307" width="43" bestFit="1" customWidth="1"/>
    <col min="3308" max="3308" width="46.28515625" bestFit="1" customWidth="1"/>
    <col min="3309" max="3309" width="43.5703125" bestFit="1" customWidth="1"/>
    <col min="3310" max="3310" width="46.85546875" bestFit="1" customWidth="1"/>
    <col min="3311" max="3311" width="46.5703125" bestFit="1" customWidth="1"/>
    <col min="3312" max="3312" width="49.7109375" bestFit="1" customWidth="1"/>
    <col min="3313" max="3313" width="28.42578125" bestFit="1" customWidth="1"/>
    <col min="3314" max="3314" width="31.5703125" bestFit="1" customWidth="1"/>
    <col min="3315" max="3315" width="40.42578125" bestFit="1" customWidth="1"/>
    <col min="3316" max="3316" width="43.5703125" bestFit="1" customWidth="1"/>
    <col min="3317" max="3317" width="44.140625" bestFit="1" customWidth="1"/>
    <col min="3318" max="3318" width="47.28515625" bestFit="1" customWidth="1"/>
    <col min="3319" max="3319" width="22.42578125" bestFit="1" customWidth="1"/>
    <col min="3320" max="3320" width="25.7109375" bestFit="1" customWidth="1"/>
    <col min="3321" max="3321" width="58" bestFit="1" customWidth="1"/>
    <col min="3322" max="3322" width="61.140625" bestFit="1" customWidth="1"/>
    <col min="3323" max="3323" width="23" bestFit="1" customWidth="1"/>
    <col min="3324" max="3324" width="26.28515625" bestFit="1" customWidth="1"/>
    <col min="3325" max="3325" width="43.140625" bestFit="1" customWidth="1"/>
    <col min="3326" max="3326" width="46.42578125" bestFit="1" customWidth="1"/>
    <col min="3327" max="3327" width="54.7109375" bestFit="1" customWidth="1"/>
    <col min="3328" max="3328" width="57.85546875" bestFit="1" customWidth="1"/>
    <col min="3329" max="3329" width="45" bestFit="1" customWidth="1"/>
    <col min="3330" max="3330" width="48.140625" bestFit="1" customWidth="1"/>
    <col min="3331" max="3331" width="45.42578125" bestFit="1" customWidth="1"/>
    <col min="3332" max="3332" width="48.5703125" bestFit="1" customWidth="1"/>
    <col min="3333" max="3333" width="55.5703125" bestFit="1" customWidth="1"/>
    <col min="3334" max="3334" width="58.85546875" bestFit="1" customWidth="1"/>
    <col min="3335" max="3335" width="27.7109375" bestFit="1" customWidth="1"/>
    <col min="3336" max="3336" width="30.85546875" bestFit="1" customWidth="1"/>
    <col min="3337" max="3337" width="61.7109375" bestFit="1" customWidth="1"/>
    <col min="3338" max="3338" width="64.85546875" bestFit="1" customWidth="1"/>
    <col min="3339" max="3339" width="22.42578125" bestFit="1" customWidth="1"/>
    <col min="3340" max="3340" width="25.7109375" bestFit="1" customWidth="1"/>
    <col min="3341" max="3341" width="39" bestFit="1" customWidth="1"/>
    <col min="3342" max="3343" width="42.28515625" bestFit="1" customWidth="1"/>
    <col min="3344" max="3344" width="45.42578125" bestFit="1" customWidth="1"/>
    <col min="3345" max="3345" width="54.140625" bestFit="1" customWidth="1"/>
    <col min="3346" max="3346" width="57.28515625" bestFit="1" customWidth="1"/>
    <col min="3347" max="3347" width="26.85546875" bestFit="1" customWidth="1"/>
    <col min="3348" max="3348" width="30.140625" bestFit="1" customWidth="1"/>
    <col min="3349" max="3349" width="52.7109375" bestFit="1" customWidth="1"/>
    <col min="3350" max="3350" width="55.85546875" bestFit="1" customWidth="1"/>
    <col min="3351" max="3351" width="15.42578125" bestFit="1" customWidth="1"/>
    <col min="3352" max="3352" width="18.5703125" bestFit="1" customWidth="1"/>
    <col min="3353" max="3353" width="18.28515625" bestFit="1" customWidth="1"/>
    <col min="3354" max="3354" width="21.5703125" bestFit="1" customWidth="1"/>
    <col min="3355" max="3355" width="58.85546875" bestFit="1" customWidth="1"/>
    <col min="3356" max="3356" width="62" bestFit="1" customWidth="1"/>
    <col min="3357" max="3357" width="10.140625" bestFit="1" customWidth="1"/>
    <col min="3358" max="3358" width="13.140625" bestFit="1" customWidth="1"/>
    <col min="3359" max="3359" width="58.42578125" bestFit="1" customWidth="1"/>
    <col min="3360" max="3360" width="61.5703125" bestFit="1" customWidth="1"/>
    <col min="3361" max="3361" width="55.5703125" bestFit="1" customWidth="1"/>
    <col min="3362" max="3362" width="58.85546875" bestFit="1" customWidth="1"/>
    <col min="3363" max="3363" width="46.140625" bestFit="1" customWidth="1"/>
    <col min="3364" max="3364" width="49.28515625" bestFit="1" customWidth="1"/>
    <col min="3365" max="3365" width="18.85546875" bestFit="1" customWidth="1"/>
    <col min="3366" max="3366" width="22.140625" bestFit="1" customWidth="1"/>
    <col min="3367" max="3367" width="49.42578125" bestFit="1" customWidth="1"/>
    <col min="3368" max="3368" width="52.5703125" bestFit="1" customWidth="1"/>
    <col min="3369" max="3369" width="56.140625" bestFit="1" customWidth="1"/>
    <col min="3370" max="3370" width="59.42578125" bestFit="1" customWidth="1"/>
    <col min="3371" max="3371" width="44" bestFit="1" customWidth="1"/>
    <col min="3372" max="3372" width="47.140625" bestFit="1" customWidth="1"/>
    <col min="3373" max="3373" width="41.85546875" bestFit="1" customWidth="1"/>
    <col min="3374" max="3374" width="45" bestFit="1" customWidth="1"/>
    <col min="3375" max="3375" width="51.7109375" bestFit="1" customWidth="1"/>
    <col min="3376" max="3376" width="55" bestFit="1" customWidth="1"/>
    <col min="3377" max="3377" width="42.85546875" bestFit="1" customWidth="1"/>
    <col min="3378" max="3378" width="46" bestFit="1" customWidth="1"/>
    <col min="3379" max="3379" width="51.7109375" bestFit="1" customWidth="1"/>
    <col min="3380" max="3380" width="55" bestFit="1" customWidth="1"/>
    <col min="3381" max="3381" width="16.85546875" bestFit="1" customWidth="1"/>
    <col min="3382" max="3382" width="15" bestFit="1" customWidth="1"/>
    <col min="3383" max="3383" width="55.28515625" bestFit="1" customWidth="1"/>
    <col min="3384" max="3384" width="58.42578125" bestFit="1" customWidth="1"/>
    <col min="3385" max="3385" width="55" bestFit="1" customWidth="1"/>
    <col min="3386" max="3386" width="58.140625" bestFit="1" customWidth="1"/>
    <col min="3387" max="3387" width="11.5703125" bestFit="1" customWidth="1"/>
    <col min="3388" max="3388" width="14.28515625" bestFit="1" customWidth="1"/>
    <col min="3389" max="3389" width="37.140625" bestFit="1" customWidth="1"/>
    <col min="3390" max="3390" width="40.28515625" bestFit="1" customWidth="1"/>
    <col min="3391" max="3391" width="35" bestFit="1" customWidth="1"/>
    <col min="3392" max="3392" width="38.28515625" bestFit="1" customWidth="1"/>
    <col min="3393" max="3393" width="15.42578125" bestFit="1" customWidth="1"/>
    <col min="3394" max="3394" width="18.5703125" bestFit="1" customWidth="1"/>
    <col min="3395" max="3395" width="50" bestFit="1" customWidth="1"/>
    <col min="3396" max="3396" width="53.140625" bestFit="1" customWidth="1"/>
    <col min="3397" max="3397" width="18" bestFit="1" customWidth="1"/>
    <col min="3398" max="3398" width="21.140625" bestFit="1" customWidth="1"/>
    <col min="3399" max="3399" width="43.42578125" bestFit="1" customWidth="1"/>
    <col min="3400" max="3400" width="46.7109375" bestFit="1" customWidth="1"/>
    <col min="3401" max="3401" width="44.5703125" bestFit="1" customWidth="1"/>
    <col min="3402" max="3402" width="47.7109375" bestFit="1" customWidth="1"/>
    <col min="3403" max="3403" width="17.85546875" bestFit="1" customWidth="1"/>
    <col min="3404" max="3404" width="21" bestFit="1" customWidth="1"/>
    <col min="3405" max="3405" width="25.28515625" bestFit="1" customWidth="1"/>
    <col min="3406" max="3406" width="28.42578125" bestFit="1" customWidth="1"/>
    <col min="3407" max="3407" width="22.42578125" bestFit="1" customWidth="1"/>
    <col min="3408" max="3408" width="25.7109375" bestFit="1" customWidth="1"/>
    <col min="3409" max="3409" width="49.7109375" bestFit="1" customWidth="1"/>
    <col min="3410" max="3410" width="52.85546875" bestFit="1" customWidth="1"/>
    <col min="3411" max="3411" width="34.7109375" bestFit="1" customWidth="1"/>
    <col min="3412" max="3412" width="38" bestFit="1" customWidth="1"/>
    <col min="3413" max="3413" width="41.28515625" bestFit="1" customWidth="1"/>
    <col min="3414" max="3414" width="44.42578125" bestFit="1" customWidth="1"/>
    <col min="3415" max="3415" width="25.42578125" bestFit="1" customWidth="1"/>
    <col min="3416" max="3416" width="28.5703125" bestFit="1" customWidth="1"/>
    <col min="3417" max="3417" width="14.5703125" bestFit="1" customWidth="1"/>
    <col min="3418" max="3418" width="17.85546875" bestFit="1" customWidth="1"/>
    <col min="3419" max="3419" width="59.42578125" bestFit="1" customWidth="1"/>
    <col min="3420" max="3420" width="62.5703125" bestFit="1" customWidth="1"/>
    <col min="3421" max="3421" width="46.42578125" bestFit="1" customWidth="1"/>
    <col min="3422" max="3422" width="49.5703125" bestFit="1" customWidth="1"/>
    <col min="3423" max="3423" width="13.28515625" bestFit="1" customWidth="1"/>
    <col min="3424" max="3424" width="16.42578125" bestFit="1" customWidth="1"/>
    <col min="3425" max="3425" width="24" bestFit="1" customWidth="1"/>
    <col min="3426" max="3426" width="27.140625" bestFit="1" customWidth="1"/>
    <col min="3427" max="3427" width="28.140625" bestFit="1" customWidth="1"/>
    <col min="3428" max="3428" width="31.28515625" bestFit="1" customWidth="1"/>
    <col min="3429" max="3429" width="54.140625" bestFit="1" customWidth="1"/>
    <col min="3430" max="3430" width="57.28515625" bestFit="1" customWidth="1"/>
    <col min="3431" max="3431" width="15.5703125" bestFit="1" customWidth="1"/>
    <col min="3432" max="3432" width="12.140625" bestFit="1" customWidth="1"/>
    <col min="3433" max="3433" width="28.28515625" bestFit="1" customWidth="1"/>
    <col min="3434" max="3434" width="31.42578125" bestFit="1" customWidth="1"/>
    <col min="3435" max="3435" width="31.7109375" bestFit="1" customWidth="1"/>
    <col min="3436" max="3436" width="34.85546875" bestFit="1" customWidth="1"/>
    <col min="3437" max="3437" width="33.5703125" bestFit="1" customWidth="1"/>
    <col min="3438" max="3438" width="36.7109375" bestFit="1" customWidth="1"/>
    <col min="3439" max="3439" width="51.85546875" bestFit="1" customWidth="1"/>
    <col min="3440" max="3440" width="55.140625" bestFit="1" customWidth="1"/>
    <col min="3441" max="3441" width="19.7109375" bestFit="1" customWidth="1"/>
    <col min="3442" max="3442" width="22.85546875" bestFit="1" customWidth="1"/>
    <col min="3443" max="3443" width="40.5703125" bestFit="1" customWidth="1"/>
    <col min="3444" max="3444" width="43.7109375" bestFit="1" customWidth="1"/>
    <col min="3445" max="3445" width="34.7109375" bestFit="1" customWidth="1"/>
    <col min="3446" max="3446" width="38" bestFit="1" customWidth="1"/>
    <col min="3447" max="3447" width="28.28515625" bestFit="1" customWidth="1"/>
    <col min="3448" max="3448" width="31.42578125" bestFit="1" customWidth="1"/>
    <col min="3449" max="3449" width="39.28515625" bestFit="1" customWidth="1"/>
    <col min="3450" max="3450" width="42.5703125" bestFit="1" customWidth="1"/>
    <col min="3451" max="3451" width="20" bestFit="1" customWidth="1"/>
    <col min="3452" max="3452" width="23.140625" bestFit="1" customWidth="1"/>
    <col min="3453" max="3453" width="58.5703125" bestFit="1" customWidth="1"/>
    <col min="3454" max="3454" width="61.7109375" bestFit="1" customWidth="1"/>
    <col min="3455" max="3455" width="57" bestFit="1" customWidth="1"/>
    <col min="3456" max="3456" width="60.140625" bestFit="1" customWidth="1"/>
    <col min="3457" max="3457" width="50.140625" bestFit="1" customWidth="1"/>
    <col min="3458" max="3458" width="53.28515625" bestFit="1" customWidth="1"/>
    <col min="3459" max="3459" width="24.7109375" bestFit="1" customWidth="1"/>
    <col min="3460" max="3460" width="27.85546875" bestFit="1" customWidth="1"/>
    <col min="3461" max="3461" width="19.28515625" bestFit="1" customWidth="1"/>
    <col min="3462" max="3462" width="22.42578125" bestFit="1" customWidth="1"/>
    <col min="3463" max="3463" width="51.28515625" bestFit="1" customWidth="1"/>
    <col min="3464" max="3464" width="54.5703125" bestFit="1" customWidth="1"/>
    <col min="3465" max="3465" width="25.42578125" bestFit="1" customWidth="1"/>
    <col min="3466" max="3466" width="28.5703125" bestFit="1" customWidth="1"/>
    <col min="3467" max="3467" width="48.5703125" bestFit="1" customWidth="1"/>
    <col min="3468" max="3468" width="51.7109375" bestFit="1" customWidth="1"/>
    <col min="3469" max="3469" width="34.7109375" bestFit="1" customWidth="1"/>
    <col min="3470" max="3470" width="38" bestFit="1" customWidth="1"/>
    <col min="3471" max="3471" width="63.28515625" bestFit="1" customWidth="1"/>
    <col min="3472" max="3472" width="66.42578125" bestFit="1" customWidth="1"/>
    <col min="3473" max="3473" width="24.28515625" bestFit="1" customWidth="1"/>
    <col min="3474" max="3474" width="27.42578125" bestFit="1" customWidth="1"/>
    <col min="3475" max="3475" width="14.7109375" bestFit="1" customWidth="1"/>
    <col min="3476" max="3476" width="18" bestFit="1" customWidth="1"/>
    <col min="3477" max="3477" width="29.5703125" bestFit="1" customWidth="1"/>
    <col min="3478" max="3478" width="32.7109375" bestFit="1" customWidth="1"/>
    <col min="3479" max="3479" width="43.7109375" bestFit="1" customWidth="1"/>
    <col min="3480" max="3480" width="47" bestFit="1" customWidth="1"/>
    <col min="3481" max="3481" width="18.85546875" bestFit="1" customWidth="1"/>
    <col min="3482" max="3483" width="22.140625" bestFit="1" customWidth="1"/>
    <col min="3484" max="3484" width="25.28515625" bestFit="1" customWidth="1"/>
    <col min="3485" max="3485" width="30.5703125" bestFit="1" customWidth="1"/>
    <col min="3486" max="3486" width="33.85546875" bestFit="1" customWidth="1"/>
    <col min="3487" max="3487" width="59.5703125" bestFit="1" customWidth="1"/>
    <col min="3488" max="3488" width="62.85546875" bestFit="1" customWidth="1"/>
    <col min="3489" max="3489" width="55.140625" bestFit="1" customWidth="1"/>
    <col min="3490" max="3490" width="58.28515625" bestFit="1" customWidth="1"/>
    <col min="3491" max="3491" width="46.5703125" bestFit="1" customWidth="1"/>
    <col min="3492" max="3492" width="49.7109375" bestFit="1" customWidth="1"/>
    <col min="3493" max="3493" width="70.42578125" bestFit="1" customWidth="1"/>
    <col min="3494" max="3494" width="73.5703125" bestFit="1" customWidth="1"/>
    <col min="3495" max="3495" width="34.140625" bestFit="1" customWidth="1"/>
    <col min="3496" max="3496" width="37.28515625" bestFit="1" customWidth="1"/>
    <col min="3497" max="3497" width="26.28515625" bestFit="1" customWidth="1"/>
    <col min="3498" max="3498" width="29.42578125" bestFit="1" customWidth="1"/>
    <col min="3499" max="3499" width="30.28515625" bestFit="1" customWidth="1"/>
    <col min="3500" max="3500" width="33.42578125" bestFit="1" customWidth="1"/>
    <col min="3501" max="3501" width="44.42578125" bestFit="1" customWidth="1"/>
    <col min="3502" max="3502" width="47.5703125" bestFit="1" customWidth="1"/>
    <col min="3503" max="3503" width="32.85546875" bestFit="1" customWidth="1"/>
    <col min="3504" max="3504" width="36" bestFit="1" customWidth="1"/>
    <col min="3505" max="3505" width="57.42578125" bestFit="1" customWidth="1"/>
    <col min="3506" max="3506" width="60.5703125" bestFit="1" customWidth="1"/>
    <col min="3507" max="3507" width="50.42578125" bestFit="1" customWidth="1"/>
    <col min="3508" max="3508" width="53.42578125" bestFit="1" customWidth="1"/>
    <col min="3509" max="3509" width="49.28515625" bestFit="1" customWidth="1"/>
    <col min="3510" max="3510" width="52.42578125" bestFit="1" customWidth="1"/>
    <col min="3511" max="3511" width="41" bestFit="1" customWidth="1"/>
    <col min="3512" max="3512" width="44.140625" bestFit="1" customWidth="1"/>
    <col min="3513" max="3513" width="50" bestFit="1" customWidth="1"/>
    <col min="3514" max="3514" width="53.140625" bestFit="1" customWidth="1"/>
    <col min="3515" max="3515" width="37.7109375" bestFit="1" customWidth="1"/>
    <col min="3516" max="3516" width="40.85546875" bestFit="1" customWidth="1"/>
    <col min="3517" max="3517" width="23.5703125" bestFit="1" customWidth="1"/>
    <col min="3518" max="3518" width="26.7109375" bestFit="1" customWidth="1"/>
    <col min="3519" max="3519" width="53" bestFit="1" customWidth="1"/>
    <col min="3520" max="3520" width="56.140625" bestFit="1" customWidth="1"/>
    <col min="3521" max="3521" width="50.42578125" bestFit="1" customWidth="1"/>
    <col min="3522" max="3522" width="53.5703125" bestFit="1" customWidth="1"/>
    <col min="3523" max="3523" width="54.140625" bestFit="1" customWidth="1"/>
    <col min="3524" max="3524" width="57.28515625" bestFit="1" customWidth="1"/>
    <col min="3525" max="3525" width="37.5703125" bestFit="1" customWidth="1"/>
    <col min="3526" max="3526" width="40.7109375" bestFit="1" customWidth="1"/>
    <col min="3527" max="3527" width="47.140625" bestFit="1" customWidth="1"/>
    <col min="3528" max="3528" width="50.42578125" bestFit="1" customWidth="1"/>
    <col min="3529" max="3529" width="19.140625" bestFit="1" customWidth="1"/>
    <col min="3530" max="3530" width="22.28515625" bestFit="1" customWidth="1"/>
    <col min="3531" max="3531" width="54.85546875" bestFit="1" customWidth="1"/>
    <col min="3532" max="3532" width="58" bestFit="1" customWidth="1"/>
    <col min="3533" max="3533" width="37.85546875" bestFit="1" customWidth="1"/>
    <col min="3534" max="3534" width="41" bestFit="1" customWidth="1"/>
    <col min="3535" max="3535" width="43.140625" bestFit="1" customWidth="1"/>
    <col min="3536" max="3536" width="46.42578125" bestFit="1" customWidth="1"/>
    <col min="3537" max="3537" width="20.7109375" bestFit="1" customWidth="1"/>
    <col min="3538" max="3538" width="23.85546875" bestFit="1" customWidth="1"/>
    <col min="3539" max="3539" width="19.85546875" bestFit="1" customWidth="1"/>
    <col min="3540" max="3540" width="23" bestFit="1" customWidth="1"/>
    <col min="3541" max="3541" width="42.7109375" bestFit="1" customWidth="1"/>
    <col min="3542" max="3542" width="45.85546875" bestFit="1" customWidth="1"/>
    <col min="3543" max="3543" width="34.5703125" bestFit="1" customWidth="1"/>
    <col min="3544" max="3544" width="37.7109375" bestFit="1" customWidth="1"/>
    <col min="3545" max="3545" width="61.28515625" bestFit="1" customWidth="1"/>
    <col min="3546" max="3546" width="64.42578125" bestFit="1" customWidth="1"/>
    <col min="3547" max="3547" width="17.7109375" bestFit="1" customWidth="1"/>
    <col min="3548" max="3548" width="20.85546875" bestFit="1" customWidth="1"/>
    <col min="3549" max="3549" width="50.85546875" bestFit="1" customWidth="1"/>
    <col min="3550" max="3550" width="54" bestFit="1" customWidth="1"/>
    <col min="3551" max="3551" width="15.85546875" bestFit="1" customWidth="1"/>
    <col min="3552" max="3552" width="19" bestFit="1" customWidth="1"/>
    <col min="3553" max="3553" width="21.28515625" bestFit="1" customWidth="1"/>
    <col min="3554" max="3554" width="24.42578125" bestFit="1" customWidth="1"/>
    <col min="3555" max="3555" width="28" bestFit="1" customWidth="1"/>
    <col min="3556" max="3556" width="31.140625" bestFit="1" customWidth="1"/>
    <col min="3557" max="3557" width="14.140625" bestFit="1" customWidth="1"/>
    <col min="3558" max="3558" width="17.42578125" bestFit="1" customWidth="1"/>
    <col min="3559" max="3559" width="41.7109375" bestFit="1" customWidth="1"/>
    <col min="3560" max="3560" width="44.85546875" bestFit="1" customWidth="1"/>
    <col min="3561" max="3561" width="36" bestFit="1" customWidth="1"/>
    <col min="3562" max="3562" width="39.140625" bestFit="1" customWidth="1"/>
    <col min="3563" max="3563" width="54.7109375" bestFit="1" customWidth="1"/>
    <col min="3564" max="3564" width="57.85546875" bestFit="1" customWidth="1"/>
    <col min="3565" max="3565" width="38.140625" bestFit="1" customWidth="1"/>
    <col min="3566" max="3566" width="41.28515625" bestFit="1" customWidth="1"/>
    <col min="3567" max="3567" width="25.140625" bestFit="1" customWidth="1"/>
    <col min="3568" max="3568" width="28.28515625" bestFit="1" customWidth="1"/>
    <col min="3569" max="3569" width="30.42578125" bestFit="1" customWidth="1"/>
    <col min="3570" max="3570" width="33.5703125" bestFit="1" customWidth="1"/>
    <col min="3571" max="3571" width="57" bestFit="1" customWidth="1"/>
    <col min="3572" max="3572" width="60.140625" bestFit="1" customWidth="1"/>
    <col min="3573" max="3573" width="36" bestFit="1" customWidth="1"/>
    <col min="3574" max="3574" width="39.140625" bestFit="1" customWidth="1"/>
    <col min="3575" max="3575" width="34.7109375" bestFit="1" customWidth="1"/>
    <col min="3576" max="3576" width="38" bestFit="1" customWidth="1"/>
    <col min="3577" max="3577" width="30.140625" bestFit="1" customWidth="1"/>
    <col min="3578" max="3578" width="33.28515625" bestFit="1" customWidth="1"/>
    <col min="3579" max="3579" width="25.85546875" bestFit="1" customWidth="1"/>
    <col min="3580" max="3580" width="29" bestFit="1" customWidth="1"/>
    <col min="3581" max="3581" width="41.140625" bestFit="1" customWidth="1"/>
    <col min="3582" max="3582" width="44.28515625" bestFit="1" customWidth="1"/>
    <col min="3583" max="3583" width="19.7109375" bestFit="1" customWidth="1"/>
    <col min="3584" max="3584" width="22.85546875" bestFit="1" customWidth="1"/>
    <col min="3585" max="3585" width="46.5703125" bestFit="1" customWidth="1"/>
    <col min="3586" max="3586" width="49.7109375" bestFit="1" customWidth="1"/>
    <col min="3587" max="3587" width="51.7109375" bestFit="1" customWidth="1"/>
    <col min="3588" max="3588" width="55" bestFit="1" customWidth="1"/>
    <col min="3589" max="3589" width="25.140625" bestFit="1" customWidth="1"/>
    <col min="3590" max="3590" width="28.28515625" bestFit="1" customWidth="1"/>
    <col min="3591" max="3591" width="33.42578125" bestFit="1" customWidth="1"/>
    <col min="3592" max="3592" width="36.5703125" bestFit="1" customWidth="1"/>
    <col min="3593" max="3593" width="61.85546875" bestFit="1" customWidth="1"/>
    <col min="3594" max="3594" width="65" bestFit="1" customWidth="1"/>
    <col min="3595" max="3595" width="43.42578125" bestFit="1" customWidth="1"/>
    <col min="3596" max="3596" width="46.7109375" bestFit="1" customWidth="1"/>
    <col min="3597" max="3597" width="28" bestFit="1" customWidth="1"/>
    <col min="3598" max="3598" width="31.140625" bestFit="1" customWidth="1"/>
    <col min="3599" max="3599" width="20.28515625" bestFit="1" customWidth="1"/>
    <col min="3600" max="3600" width="23.42578125" bestFit="1" customWidth="1"/>
    <col min="3601" max="3601" width="23.5703125" bestFit="1" customWidth="1"/>
    <col min="3602" max="3602" width="26.7109375" bestFit="1" customWidth="1"/>
    <col min="3603" max="3603" width="18" bestFit="1" customWidth="1"/>
    <col min="3604" max="3604" width="21.140625" bestFit="1" customWidth="1"/>
    <col min="3605" max="3605" width="26.5703125" bestFit="1" customWidth="1"/>
    <col min="3606" max="3606" width="29.85546875" bestFit="1" customWidth="1"/>
    <col min="3607" max="3607" width="44.140625" bestFit="1" customWidth="1"/>
    <col min="3608" max="3608" width="47.28515625" bestFit="1" customWidth="1"/>
    <col min="3609" max="3609" width="53.7109375" bestFit="1" customWidth="1"/>
    <col min="3610" max="3610" width="56.85546875" bestFit="1" customWidth="1"/>
    <col min="3611" max="3611" width="65.7109375" bestFit="1" customWidth="1"/>
    <col min="3612" max="3612" width="68.85546875" bestFit="1" customWidth="1"/>
    <col min="3613" max="3613" width="28.140625" bestFit="1" customWidth="1"/>
    <col min="3614" max="3614" width="31.28515625" bestFit="1" customWidth="1"/>
    <col min="3615" max="3615" width="57.85546875" bestFit="1" customWidth="1"/>
    <col min="3616" max="3616" width="61" bestFit="1" customWidth="1"/>
    <col min="3617" max="3617" width="23.7109375" bestFit="1" customWidth="1"/>
    <col min="3618" max="3618" width="26.85546875" bestFit="1" customWidth="1"/>
    <col min="3619" max="3619" width="15.5703125" bestFit="1" customWidth="1"/>
    <col min="3620" max="3620" width="18.7109375" bestFit="1" customWidth="1"/>
    <col min="3621" max="3621" width="11.5703125" bestFit="1" customWidth="1"/>
    <col min="3622" max="3622" width="13.28515625" bestFit="1" customWidth="1"/>
    <col min="3623" max="3623" width="23.85546875" bestFit="1" customWidth="1"/>
    <col min="3624" max="3624" width="27" bestFit="1" customWidth="1"/>
    <col min="3625" max="3625" width="37" bestFit="1" customWidth="1"/>
    <col min="3626" max="3626" width="40.140625" bestFit="1" customWidth="1"/>
    <col min="3627" max="3627" width="48.140625" bestFit="1" customWidth="1"/>
    <col min="3628" max="3629" width="51.28515625" bestFit="1" customWidth="1"/>
    <col min="3630" max="3630" width="54.5703125" bestFit="1" customWidth="1"/>
    <col min="3631" max="3631" width="47.42578125" bestFit="1" customWidth="1"/>
    <col min="3632" max="3632" width="50.7109375" bestFit="1" customWidth="1"/>
    <col min="3633" max="3633" width="28.5703125" bestFit="1" customWidth="1"/>
    <col min="3634" max="3634" width="31.7109375" bestFit="1" customWidth="1"/>
    <col min="3635" max="3635" width="58.5703125" bestFit="1" customWidth="1"/>
    <col min="3636" max="3636" width="61.7109375" bestFit="1" customWidth="1"/>
    <col min="3637" max="3637" width="18.28515625" bestFit="1" customWidth="1"/>
    <col min="3638" max="3638" width="21.5703125" bestFit="1" customWidth="1"/>
    <col min="3639" max="3639" width="22" bestFit="1" customWidth="1"/>
    <col min="3640" max="3640" width="25.140625" bestFit="1" customWidth="1"/>
    <col min="3641" max="3641" width="50.5703125" bestFit="1" customWidth="1"/>
    <col min="3642" max="3642" width="53.7109375" bestFit="1" customWidth="1"/>
    <col min="3643" max="3643" width="36.5703125" bestFit="1" customWidth="1"/>
    <col min="3644" max="3644" width="39.7109375" bestFit="1" customWidth="1"/>
    <col min="3645" max="3645" width="44.5703125" bestFit="1" customWidth="1"/>
    <col min="3646" max="3646" width="47.7109375" bestFit="1" customWidth="1"/>
    <col min="3647" max="3647" width="50.42578125" bestFit="1" customWidth="1"/>
    <col min="3648" max="3648" width="53.5703125" bestFit="1" customWidth="1"/>
    <col min="3649" max="3649" width="37.5703125" bestFit="1" customWidth="1"/>
    <col min="3650" max="3650" width="40.7109375" bestFit="1" customWidth="1"/>
    <col min="3651" max="3651" width="20.42578125" bestFit="1" customWidth="1"/>
    <col min="3652" max="3652" width="23.5703125" bestFit="1" customWidth="1"/>
    <col min="3653" max="3653" width="35.28515625" bestFit="1" customWidth="1"/>
    <col min="3654" max="3654" width="38.5703125" bestFit="1" customWidth="1"/>
    <col min="3655" max="3655" width="34.42578125" bestFit="1" customWidth="1"/>
    <col min="3656" max="3656" width="37.5703125" bestFit="1" customWidth="1"/>
    <col min="3657" max="3657" width="51.140625" bestFit="1" customWidth="1"/>
    <col min="3658" max="3658" width="54.28515625" bestFit="1" customWidth="1"/>
    <col min="3659" max="3659" width="53" bestFit="1" customWidth="1"/>
    <col min="3660" max="3660" width="56.140625" bestFit="1" customWidth="1"/>
    <col min="3661" max="3661" width="44" bestFit="1" customWidth="1"/>
    <col min="3662" max="3662" width="47.140625" bestFit="1" customWidth="1"/>
    <col min="3663" max="3663" width="40.7109375" bestFit="1" customWidth="1"/>
    <col min="3664" max="3664" width="43.85546875" bestFit="1" customWidth="1"/>
    <col min="3665" max="3665" width="18.7109375" bestFit="1" customWidth="1"/>
    <col min="3666" max="3666" width="22" bestFit="1" customWidth="1"/>
    <col min="3667" max="3667" width="13.7109375" bestFit="1" customWidth="1"/>
    <col min="3668" max="3668" width="16.85546875" bestFit="1" customWidth="1"/>
    <col min="3669" max="3669" width="15.5703125" bestFit="1" customWidth="1"/>
    <col min="3670" max="3670" width="18.7109375" bestFit="1" customWidth="1"/>
    <col min="3671" max="3671" width="24.140625" bestFit="1" customWidth="1"/>
    <col min="3672" max="3672" width="27.28515625" bestFit="1" customWidth="1"/>
    <col min="3673" max="3673" width="22" bestFit="1" customWidth="1"/>
    <col min="3674" max="3674" width="25.140625" bestFit="1" customWidth="1"/>
    <col min="3675" max="3675" width="53.7109375" bestFit="1" customWidth="1"/>
    <col min="3676" max="3676" width="56.85546875" bestFit="1" customWidth="1"/>
    <col min="3677" max="3677" width="10.85546875" bestFit="1" customWidth="1"/>
    <col min="3678" max="3678" width="14" bestFit="1" customWidth="1"/>
    <col min="3679" max="3679" width="17.5703125" bestFit="1" customWidth="1"/>
    <col min="3680" max="3680" width="20.7109375" bestFit="1" customWidth="1"/>
    <col min="3681" max="3681" width="15" bestFit="1" customWidth="1"/>
    <col min="3682" max="3682" width="18.140625" bestFit="1" customWidth="1"/>
    <col min="3683" max="3683" width="14.85546875" bestFit="1" customWidth="1"/>
    <col min="3684" max="3684" width="13.85546875" bestFit="1" customWidth="1"/>
    <col min="3685" max="3685" width="20.42578125" bestFit="1" customWidth="1"/>
    <col min="3686" max="3686" width="23.5703125" bestFit="1" customWidth="1"/>
    <col min="3687" max="3687" width="61.140625" bestFit="1" customWidth="1"/>
    <col min="3688" max="3688" width="64.28515625" bestFit="1" customWidth="1"/>
    <col min="3689" max="3689" width="20.28515625" bestFit="1" customWidth="1"/>
    <col min="3690" max="3690" width="23.42578125" bestFit="1" customWidth="1"/>
    <col min="3691" max="3691" width="10.28515625" bestFit="1" customWidth="1"/>
    <col min="3692" max="3692" width="13.42578125" bestFit="1" customWidth="1"/>
    <col min="3693" max="3693" width="11" bestFit="1" customWidth="1"/>
    <col min="3694" max="3694" width="14.140625" bestFit="1" customWidth="1"/>
    <col min="3695" max="3695" width="15.42578125" bestFit="1" customWidth="1"/>
    <col min="3696" max="3696" width="18.5703125" bestFit="1" customWidth="1"/>
    <col min="3697" max="3697" width="47.140625" bestFit="1" customWidth="1"/>
    <col min="3698" max="3698" width="50.42578125" bestFit="1" customWidth="1"/>
    <col min="3699" max="3699" width="29.140625" bestFit="1" customWidth="1"/>
    <col min="3700" max="3700" width="32.28515625" bestFit="1" customWidth="1"/>
    <col min="3701" max="3701" width="27.85546875" bestFit="1" customWidth="1"/>
    <col min="3702" max="3702" width="31" bestFit="1" customWidth="1"/>
    <col min="3703" max="3703" width="40.85546875" bestFit="1" customWidth="1"/>
    <col min="3704" max="3704" width="44" bestFit="1" customWidth="1"/>
    <col min="3705" max="3705" width="40.140625" bestFit="1" customWidth="1"/>
    <col min="3706" max="3706" width="43.28515625" bestFit="1" customWidth="1"/>
    <col min="3707" max="3707" width="8.140625" bestFit="1" customWidth="1"/>
    <col min="3708" max="3708" width="11.140625" bestFit="1" customWidth="1"/>
    <col min="3709" max="3709" width="33.5703125" bestFit="1" customWidth="1"/>
    <col min="3710" max="3710" width="36.7109375" bestFit="1" customWidth="1"/>
    <col min="3711" max="3711" width="19.5703125" bestFit="1" customWidth="1"/>
    <col min="3712" max="3713" width="22.7109375" bestFit="1" customWidth="1"/>
    <col min="3714" max="3714" width="26" bestFit="1" customWidth="1"/>
    <col min="3715" max="3715" width="34.28515625" bestFit="1" customWidth="1"/>
    <col min="3716" max="3716" width="37.42578125" bestFit="1" customWidth="1"/>
    <col min="3717" max="3717" width="52.7109375" bestFit="1" customWidth="1"/>
    <col min="3718" max="3718" width="55.85546875" bestFit="1" customWidth="1"/>
    <col min="3719" max="3719" width="23.85546875" bestFit="1" customWidth="1"/>
    <col min="3720" max="3720" width="27" bestFit="1" customWidth="1"/>
    <col min="3721" max="3721" width="8.28515625" bestFit="1" customWidth="1"/>
    <col min="3722" max="3722" width="11.28515625" bestFit="1" customWidth="1"/>
    <col min="3723" max="3723" width="36.85546875" bestFit="1" customWidth="1"/>
    <col min="3724" max="3724" width="40" bestFit="1" customWidth="1"/>
    <col min="3725" max="3725" width="20" bestFit="1" customWidth="1"/>
    <col min="3726" max="3726" width="23.140625" bestFit="1" customWidth="1"/>
    <col min="3727" max="3727" width="33.42578125" bestFit="1" customWidth="1"/>
    <col min="3728" max="3728" width="36.5703125" bestFit="1" customWidth="1"/>
    <col min="3729" max="3729" width="17.28515625" bestFit="1" customWidth="1"/>
    <col min="3730" max="3730" width="20.42578125" bestFit="1" customWidth="1"/>
    <col min="3731" max="3731" width="25.5703125" bestFit="1" customWidth="1"/>
    <col min="3732" max="3732" width="28.7109375" bestFit="1" customWidth="1"/>
    <col min="3733" max="3733" width="53.42578125" bestFit="1" customWidth="1"/>
    <col min="3734" max="3734" width="56.5703125" bestFit="1" customWidth="1"/>
    <col min="3735" max="3735" width="45.5703125" bestFit="1" customWidth="1"/>
    <col min="3736" max="3736" width="48.7109375" bestFit="1" customWidth="1"/>
    <col min="3737" max="3737" width="60.5703125" bestFit="1" customWidth="1"/>
    <col min="3738" max="3738" width="63.7109375" bestFit="1" customWidth="1"/>
    <col min="3739" max="3739" width="22.5703125" bestFit="1" customWidth="1"/>
    <col min="3740" max="3740" width="25.85546875" bestFit="1" customWidth="1"/>
    <col min="3741" max="3741" width="51.28515625" bestFit="1" customWidth="1"/>
    <col min="3742" max="3742" width="54.5703125" bestFit="1" customWidth="1"/>
    <col min="3743" max="3743" width="55.85546875" bestFit="1" customWidth="1"/>
    <col min="3744" max="3744" width="59.140625" bestFit="1" customWidth="1"/>
    <col min="3745" max="3745" width="54.5703125" bestFit="1" customWidth="1"/>
    <col min="3746" max="3746" width="57.7109375" bestFit="1" customWidth="1"/>
    <col min="3747" max="3747" width="25.5703125" bestFit="1" customWidth="1"/>
    <col min="3748" max="3748" width="28.7109375" bestFit="1" customWidth="1"/>
    <col min="3749" max="3749" width="21.140625" bestFit="1" customWidth="1"/>
    <col min="3750" max="3750" width="24.28515625" bestFit="1" customWidth="1"/>
    <col min="3751" max="3751" width="27.85546875" bestFit="1" customWidth="1"/>
    <col min="3752" max="3752" width="31" bestFit="1" customWidth="1"/>
    <col min="3753" max="3753" width="28.42578125" bestFit="1" customWidth="1"/>
    <col min="3754" max="3754" width="31.5703125" bestFit="1" customWidth="1"/>
    <col min="3755" max="3755" width="56.140625" bestFit="1" customWidth="1"/>
    <col min="3756" max="3756" width="59.42578125" bestFit="1" customWidth="1"/>
    <col min="3757" max="3757" width="55.28515625" bestFit="1" customWidth="1"/>
    <col min="3758" max="3758" width="58.42578125" bestFit="1" customWidth="1"/>
    <col min="3759" max="3759" width="33.42578125" bestFit="1" customWidth="1"/>
    <col min="3760" max="3760" width="36.5703125" bestFit="1" customWidth="1"/>
    <col min="3761" max="3761" width="13.42578125" bestFit="1" customWidth="1"/>
    <col min="3762" max="3762" width="16.5703125" bestFit="1" customWidth="1"/>
    <col min="3763" max="3763" width="30.140625" bestFit="1" customWidth="1"/>
    <col min="3764" max="3764" width="33.28515625" bestFit="1" customWidth="1"/>
    <col min="3765" max="3765" width="40.7109375" bestFit="1" customWidth="1"/>
    <col min="3766" max="3766" width="43.85546875" bestFit="1" customWidth="1"/>
    <col min="3767" max="3767" width="28" bestFit="1" customWidth="1"/>
    <col min="3768" max="3768" width="31.140625" bestFit="1" customWidth="1"/>
    <col min="3769" max="3769" width="30.42578125" bestFit="1" customWidth="1"/>
    <col min="3770" max="3770" width="33.5703125" bestFit="1" customWidth="1"/>
    <col min="3771" max="3771" width="56.5703125" bestFit="1" customWidth="1"/>
    <col min="3772" max="3772" width="59.7109375" bestFit="1" customWidth="1"/>
    <col min="3773" max="3773" width="53.5703125" bestFit="1" customWidth="1"/>
    <col min="3774" max="3774" width="56.7109375" bestFit="1" customWidth="1"/>
    <col min="3775" max="3775" width="28.28515625" bestFit="1" customWidth="1"/>
    <col min="3776" max="3776" width="31.42578125" bestFit="1" customWidth="1"/>
    <col min="3777" max="3777" width="55" bestFit="1" customWidth="1"/>
    <col min="3778" max="3778" width="58.140625" bestFit="1" customWidth="1"/>
    <col min="3779" max="3779" width="26.5703125" bestFit="1" customWidth="1"/>
    <col min="3780" max="3780" width="29.85546875" bestFit="1" customWidth="1"/>
    <col min="3781" max="3781" width="68" bestFit="1" customWidth="1"/>
    <col min="3782" max="3782" width="71.28515625" bestFit="1" customWidth="1"/>
    <col min="3783" max="3783" width="58" bestFit="1" customWidth="1"/>
    <col min="3784" max="3784" width="61.140625" bestFit="1" customWidth="1"/>
    <col min="3785" max="3785" width="17.42578125" bestFit="1" customWidth="1"/>
    <col min="3786" max="3786" width="20.5703125" bestFit="1" customWidth="1"/>
    <col min="3787" max="3787" width="45.28515625" bestFit="1" customWidth="1"/>
    <col min="3788" max="3788" width="48.42578125" bestFit="1" customWidth="1"/>
    <col min="3789" max="3789" width="42.42578125" bestFit="1" customWidth="1"/>
    <col min="3790" max="3790" width="45.5703125" bestFit="1" customWidth="1"/>
    <col min="3791" max="3791" width="55.7109375" bestFit="1" customWidth="1"/>
    <col min="3792" max="3792" width="59" bestFit="1" customWidth="1"/>
    <col min="3793" max="3793" width="26.28515625" bestFit="1" customWidth="1"/>
    <col min="3794" max="3794" width="29.42578125" bestFit="1" customWidth="1"/>
    <col min="3795" max="3795" width="36.85546875" bestFit="1" customWidth="1"/>
    <col min="3796" max="3796" width="40" bestFit="1" customWidth="1"/>
    <col min="3797" max="3797" width="47.85546875" bestFit="1" customWidth="1"/>
    <col min="3798" max="3798" width="51.140625" bestFit="1" customWidth="1"/>
    <col min="3799" max="3799" width="25.5703125" bestFit="1" customWidth="1"/>
    <col min="3800" max="3800" width="28.7109375" bestFit="1" customWidth="1"/>
    <col min="3801" max="3801" width="35" bestFit="1" customWidth="1"/>
    <col min="3802" max="3802" width="38.28515625" bestFit="1" customWidth="1"/>
    <col min="3803" max="3803" width="29.7109375" bestFit="1" customWidth="1"/>
    <col min="3804" max="3804" width="32.85546875" bestFit="1" customWidth="1"/>
    <col min="3805" max="3805" width="24.5703125" bestFit="1" customWidth="1"/>
    <col min="3806" max="3806" width="27.7109375" bestFit="1" customWidth="1"/>
    <col min="3807" max="3807" width="29.42578125" bestFit="1" customWidth="1"/>
    <col min="3808" max="3808" width="32.5703125" bestFit="1" customWidth="1"/>
    <col min="3809" max="3809" width="30.42578125" bestFit="1" customWidth="1"/>
    <col min="3810" max="3810" width="33.5703125" bestFit="1" customWidth="1"/>
    <col min="3811" max="3811" width="27.85546875" bestFit="1" customWidth="1"/>
    <col min="3812" max="3812" width="31" bestFit="1" customWidth="1"/>
    <col min="3813" max="3813" width="20.7109375" bestFit="1" customWidth="1"/>
    <col min="3814" max="3814" width="23.85546875" bestFit="1" customWidth="1"/>
    <col min="3815" max="3815" width="51.28515625" bestFit="1" customWidth="1"/>
    <col min="3816" max="3816" width="54.5703125" bestFit="1" customWidth="1"/>
    <col min="3817" max="3817" width="56.140625" bestFit="1" customWidth="1"/>
    <col min="3818" max="3818" width="59.42578125" bestFit="1" customWidth="1"/>
    <col min="3819" max="3819" width="33.7109375" bestFit="1" customWidth="1"/>
    <col min="3820" max="3820" width="36.85546875" bestFit="1" customWidth="1"/>
    <col min="3821" max="3821" width="56.85546875" bestFit="1" customWidth="1"/>
    <col min="3822" max="3822" width="60" bestFit="1" customWidth="1"/>
    <col min="3823" max="3823" width="67.85546875" bestFit="1" customWidth="1"/>
    <col min="3824" max="3824" width="71.140625" bestFit="1" customWidth="1"/>
    <col min="3825" max="3825" width="25" bestFit="1" customWidth="1"/>
    <col min="3826" max="3826" width="28.140625" bestFit="1" customWidth="1"/>
    <col min="3827" max="3827" width="36.28515625" bestFit="1" customWidth="1"/>
    <col min="3828" max="3828" width="39.42578125" bestFit="1" customWidth="1"/>
    <col min="3829" max="3829" width="53" bestFit="1" customWidth="1"/>
    <col min="3830" max="3830" width="56.140625" bestFit="1" customWidth="1"/>
    <col min="3831" max="3831" width="24.28515625" bestFit="1" customWidth="1"/>
    <col min="3832" max="3832" width="27.42578125" bestFit="1" customWidth="1"/>
    <col min="3833" max="3833" width="29.85546875" bestFit="1" customWidth="1"/>
    <col min="3834" max="3834" width="33" bestFit="1" customWidth="1"/>
    <col min="3835" max="3835" width="44.42578125" bestFit="1" customWidth="1"/>
    <col min="3836" max="3836" width="47.5703125" bestFit="1" customWidth="1"/>
    <col min="3837" max="3837" width="25.7109375" bestFit="1" customWidth="1"/>
    <col min="3838" max="3838" width="28.85546875" bestFit="1" customWidth="1"/>
    <col min="3839" max="3839" width="42.28515625" bestFit="1" customWidth="1"/>
    <col min="3840" max="3840" width="45.42578125" bestFit="1" customWidth="1"/>
    <col min="3841" max="3841" width="60" bestFit="1" customWidth="1"/>
    <col min="3842" max="3842" width="63.28515625" bestFit="1" customWidth="1"/>
    <col min="3843" max="3843" width="17.5703125" bestFit="1" customWidth="1"/>
    <col min="3844" max="3844" width="20.7109375" bestFit="1" customWidth="1"/>
    <col min="3845" max="3845" width="26" bestFit="1" customWidth="1"/>
    <col min="3846" max="3846" width="29.140625" bestFit="1" customWidth="1"/>
    <col min="3847" max="3847" width="13.85546875" bestFit="1" customWidth="1"/>
    <col min="3848" max="3848" width="17" bestFit="1" customWidth="1"/>
    <col min="3849" max="3849" width="19.7109375" bestFit="1" customWidth="1"/>
    <col min="3850" max="3850" width="22.85546875" bestFit="1" customWidth="1"/>
    <col min="3851" max="3851" width="55.42578125" bestFit="1" customWidth="1"/>
    <col min="3852" max="3852" width="58.7109375" bestFit="1" customWidth="1"/>
    <col min="3853" max="3853" width="21" bestFit="1" customWidth="1"/>
    <col min="3854" max="3854" width="24.140625" bestFit="1" customWidth="1"/>
    <col min="3855" max="3855" width="15.42578125" bestFit="1" customWidth="1"/>
    <col min="3856" max="3856" width="18.5703125" bestFit="1" customWidth="1"/>
    <col min="3857" max="3857" width="14.42578125" bestFit="1" customWidth="1"/>
    <col min="3858" max="3858" width="17.7109375" bestFit="1" customWidth="1"/>
    <col min="3859" max="3859" width="42.42578125" bestFit="1" customWidth="1"/>
    <col min="3860" max="3860" width="45.5703125" bestFit="1" customWidth="1"/>
    <col min="3861" max="3861" width="37.85546875" bestFit="1" customWidth="1"/>
    <col min="3862" max="3862" width="41" bestFit="1" customWidth="1"/>
    <col min="3863" max="3863" width="15.5703125" bestFit="1" customWidth="1"/>
    <col min="3864" max="3864" width="18.7109375" bestFit="1" customWidth="1"/>
    <col min="3865" max="3865" width="37.5703125" bestFit="1" customWidth="1"/>
    <col min="3866" max="3866" width="40.7109375" bestFit="1" customWidth="1"/>
    <col min="3867" max="3867" width="59.28515625" bestFit="1" customWidth="1"/>
    <col min="3868" max="3868" width="62.42578125" bestFit="1" customWidth="1"/>
    <col min="3869" max="3869" width="30.42578125" bestFit="1" customWidth="1"/>
    <col min="3870" max="3870" width="33.5703125" bestFit="1" customWidth="1"/>
    <col min="3871" max="3871" width="40.28515625" bestFit="1" customWidth="1"/>
    <col min="3872" max="3872" width="43.42578125" bestFit="1" customWidth="1"/>
    <col min="3873" max="3873" width="48.85546875" bestFit="1" customWidth="1"/>
    <col min="3874" max="3874" width="52" bestFit="1" customWidth="1"/>
    <col min="3875" max="3875" width="50.28515625" bestFit="1" customWidth="1"/>
    <col min="3876" max="3876" width="53.42578125" bestFit="1" customWidth="1"/>
    <col min="3877" max="3877" width="56.140625" bestFit="1" customWidth="1"/>
    <col min="3878" max="3878" width="59.42578125" bestFit="1" customWidth="1"/>
    <col min="3879" max="3879" width="47" bestFit="1" customWidth="1"/>
    <col min="3880" max="3880" width="50.140625" bestFit="1" customWidth="1"/>
    <col min="3881" max="3881" width="14.85546875" bestFit="1" customWidth="1"/>
    <col min="3882" max="3882" width="11.7109375" bestFit="1" customWidth="1"/>
    <col min="3883" max="3883" width="29.140625" bestFit="1" customWidth="1"/>
    <col min="3884" max="3884" width="32.28515625" bestFit="1" customWidth="1"/>
    <col min="3885" max="3885" width="21.140625" bestFit="1" customWidth="1"/>
    <col min="3886" max="3886" width="24.28515625" bestFit="1" customWidth="1"/>
    <col min="3887" max="3887" width="30.28515625" bestFit="1" customWidth="1"/>
    <col min="3888" max="3888" width="33.42578125" bestFit="1" customWidth="1"/>
    <col min="3889" max="3889" width="18" bestFit="1" customWidth="1"/>
    <col min="3890" max="3890" width="21.140625" bestFit="1" customWidth="1"/>
    <col min="3891" max="3891" width="49" bestFit="1" customWidth="1"/>
    <col min="3892" max="3892" width="52.140625" bestFit="1" customWidth="1"/>
    <col min="3893" max="3893" width="86.85546875" bestFit="1" customWidth="1"/>
    <col min="3894" max="3894" width="89.85546875" bestFit="1" customWidth="1"/>
    <col min="3895" max="3895" width="10.85546875" bestFit="1" customWidth="1"/>
    <col min="3896" max="3896" width="14" bestFit="1" customWidth="1"/>
    <col min="3897" max="3897" width="44.140625" bestFit="1" customWidth="1"/>
    <col min="3898" max="3898" width="47.28515625" bestFit="1" customWidth="1"/>
    <col min="3899" max="3899" width="18.85546875" bestFit="1" customWidth="1"/>
    <col min="3900" max="3900" width="22.140625" bestFit="1" customWidth="1"/>
    <col min="3901" max="3901" width="41.7109375" bestFit="1" customWidth="1"/>
    <col min="3902" max="3902" width="44.85546875" bestFit="1" customWidth="1"/>
    <col min="3903" max="3903" width="24.85546875" bestFit="1" customWidth="1"/>
    <col min="3904" max="3904" width="28" bestFit="1" customWidth="1"/>
    <col min="3905" max="3905" width="25.5703125" bestFit="1" customWidth="1"/>
    <col min="3906" max="3906" width="28.7109375" bestFit="1" customWidth="1"/>
    <col min="3907" max="3907" width="13.85546875" bestFit="1" customWidth="1"/>
    <col min="3908" max="3908" width="17" bestFit="1" customWidth="1"/>
    <col min="3909" max="3909" width="27.7109375" bestFit="1" customWidth="1"/>
    <col min="3910" max="3910" width="30.85546875" bestFit="1" customWidth="1"/>
    <col min="3911" max="3911" width="27.140625" bestFit="1" customWidth="1"/>
    <col min="3912" max="3912" width="30.42578125" bestFit="1" customWidth="1"/>
    <col min="3913" max="3913" width="52.85546875" bestFit="1" customWidth="1"/>
    <col min="3914" max="3914" width="56" bestFit="1" customWidth="1"/>
    <col min="3915" max="3915" width="16.42578125" bestFit="1" customWidth="1"/>
    <col min="3916" max="3916" width="19.5703125" bestFit="1" customWidth="1"/>
    <col min="3917" max="3917" width="20" bestFit="1" customWidth="1"/>
    <col min="3918" max="3918" width="23.140625" bestFit="1" customWidth="1"/>
    <col min="3919" max="3919" width="51.42578125" bestFit="1" customWidth="1"/>
    <col min="3920" max="3920" width="54.7109375" bestFit="1" customWidth="1"/>
    <col min="3921" max="3921" width="22.28515625" bestFit="1" customWidth="1"/>
    <col min="3922" max="3922" width="25.5703125" bestFit="1" customWidth="1"/>
    <col min="3923" max="3923" width="21.85546875" bestFit="1" customWidth="1"/>
    <col min="3924" max="3924" width="25" bestFit="1" customWidth="1"/>
    <col min="3925" max="3925" width="11.42578125" bestFit="1" customWidth="1"/>
    <col min="3926" max="3926" width="14.5703125" bestFit="1" customWidth="1"/>
    <col min="3927" max="3927" width="28.5703125" bestFit="1" customWidth="1"/>
    <col min="3928" max="3928" width="31.7109375" bestFit="1" customWidth="1"/>
    <col min="3929" max="3929" width="40.85546875" bestFit="1" customWidth="1"/>
    <col min="3930" max="3930" width="44" bestFit="1" customWidth="1"/>
    <col min="3931" max="3931" width="34.7109375" bestFit="1" customWidth="1"/>
    <col min="3932" max="3932" width="38" bestFit="1" customWidth="1"/>
    <col min="3933" max="3933" width="50.42578125" bestFit="1" customWidth="1"/>
    <col min="3934" max="3934" width="53.5703125" bestFit="1" customWidth="1"/>
    <col min="3935" max="3935" width="34.5703125" bestFit="1" customWidth="1"/>
    <col min="3936" max="3936" width="37.7109375" bestFit="1" customWidth="1"/>
    <col min="3937" max="3937" width="42.7109375" bestFit="1" customWidth="1"/>
    <col min="3938" max="3938" width="45.85546875" bestFit="1" customWidth="1"/>
    <col min="3939" max="3939" width="57.7109375" bestFit="1" customWidth="1"/>
    <col min="3940" max="3940" width="60.85546875" bestFit="1" customWidth="1"/>
    <col min="3941" max="3941" width="32" bestFit="1" customWidth="1"/>
    <col min="3942" max="3942" width="35.140625" bestFit="1" customWidth="1"/>
    <col min="3943" max="3943" width="52.42578125" bestFit="1" customWidth="1"/>
    <col min="3944" max="3944" width="55.5703125" bestFit="1" customWidth="1"/>
    <col min="3945" max="3945" width="43.28515625" bestFit="1" customWidth="1"/>
    <col min="3946" max="3946" width="46.5703125" bestFit="1" customWidth="1"/>
    <col min="3947" max="3947" width="39.85546875" bestFit="1" customWidth="1"/>
    <col min="3948" max="3948" width="43" bestFit="1" customWidth="1"/>
    <col min="3949" max="3949" width="33.42578125" bestFit="1" customWidth="1"/>
    <col min="3950" max="3950" width="36.5703125" bestFit="1" customWidth="1"/>
    <col min="3951" max="3951" width="60.85546875" bestFit="1" customWidth="1"/>
    <col min="3952" max="3952" width="64" bestFit="1" customWidth="1"/>
    <col min="3953" max="3953" width="11" bestFit="1" customWidth="1"/>
    <col min="3954" max="3954" width="11.85546875" bestFit="1" customWidth="1"/>
    <col min="3955" max="3955" width="52.85546875" bestFit="1" customWidth="1"/>
    <col min="3956" max="3956" width="56" bestFit="1" customWidth="1"/>
    <col min="3957" max="3957" width="26.28515625" bestFit="1" customWidth="1"/>
    <col min="3958" max="3958" width="29.42578125" bestFit="1" customWidth="1"/>
    <col min="3959" max="3959" width="50.140625" bestFit="1" customWidth="1"/>
    <col min="3960" max="3960" width="53.28515625" bestFit="1" customWidth="1"/>
    <col min="3961" max="3961" width="51" bestFit="1" customWidth="1"/>
    <col min="3962" max="3962" width="54.140625" bestFit="1" customWidth="1"/>
    <col min="3963" max="3963" width="55.42578125" bestFit="1" customWidth="1"/>
    <col min="3964" max="3964" width="58.7109375" bestFit="1" customWidth="1"/>
    <col min="3965" max="3965" width="20.140625" bestFit="1" customWidth="1"/>
    <col min="3966" max="3966" width="23.28515625" bestFit="1" customWidth="1"/>
    <col min="3967" max="3967" width="36.7109375" bestFit="1" customWidth="1"/>
    <col min="3968" max="3968" width="39.85546875" bestFit="1" customWidth="1"/>
    <col min="3969" max="3969" width="57.28515625" bestFit="1" customWidth="1"/>
    <col min="3970" max="3970" width="60.42578125" bestFit="1" customWidth="1"/>
    <col min="3971" max="3971" width="18" bestFit="1" customWidth="1"/>
    <col min="3972" max="3972" width="21.140625" bestFit="1" customWidth="1"/>
    <col min="3973" max="3973" width="39.85546875" bestFit="1" customWidth="1"/>
    <col min="3974" max="3974" width="43" bestFit="1" customWidth="1"/>
    <col min="3975" max="3975" width="20.5703125" bestFit="1" customWidth="1"/>
    <col min="3976" max="3976" width="23.7109375" bestFit="1" customWidth="1"/>
    <col min="3977" max="3977" width="16.5703125" bestFit="1" customWidth="1"/>
    <col min="3978" max="3978" width="19.7109375" bestFit="1" customWidth="1"/>
    <col min="3979" max="3979" width="11.140625" bestFit="1" customWidth="1"/>
    <col min="3980" max="3980" width="14.28515625" bestFit="1" customWidth="1"/>
    <col min="3981" max="3981" width="13.5703125" bestFit="1" customWidth="1"/>
    <col min="3982" max="3982" width="16.7109375" bestFit="1" customWidth="1"/>
    <col min="3983" max="3983" width="60.28515625" bestFit="1" customWidth="1"/>
    <col min="3984" max="3984" width="63.5703125" bestFit="1" customWidth="1"/>
    <col min="3985" max="3985" width="53.7109375" bestFit="1" customWidth="1"/>
    <col min="3986" max="3986" width="56.85546875" bestFit="1" customWidth="1"/>
    <col min="3987" max="3987" width="34.85546875" bestFit="1" customWidth="1"/>
    <col min="3988" max="3988" width="38.140625" bestFit="1" customWidth="1"/>
    <col min="3989" max="3989" width="17.5703125" bestFit="1" customWidth="1"/>
    <col min="3990" max="3990" width="20.7109375" bestFit="1" customWidth="1"/>
    <col min="3991" max="3991" width="48.85546875" bestFit="1" customWidth="1"/>
    <col min="3992" max="3992" width="52" bestFit="1" customWidth="1"/>
    <col min="3993" max="3993" width="36.85546875" bestFit="1" customWidth="1"/>
    <col min="3994" max="3994" width="40" bestFit="1" customWidth="1"/>
    <col min="3995" max="3995" width="40.42578125" bestFit="1" customWidth="1"/>
    <col min="3996" max="3996" width="43.5703125" bestFit="1" customWidth="1"/>
    <col min="3997" max="3997" width="30" bestFit="1" customWidth="1"/>
    <col min="3998" max="3998" width="33.140625" bestFit="1" customWidth="1"/>
    <col min="3999" max="3999" width="56.85546875" bestFit="1" customWidth="1"/>
    <col min="4000" max="4000" width="60" bestFit="1" customWidth="1"/>
    <col min="4001" max="4001" width="29.5703125" bestFit="1" customWidth="1"/>
    <col min="4002" max="4002" width="32.7109375" bestFit="1" customWidth="1"/>
    <col min="4003" max="4003" width="51.7109375" bestFit="1" customWidth="1"/>
    <col min="4004" max="4004" width="55" bestFit="1" customWidth="1"/>
    <col min="4005" max="4005" width="53" bestFit="1" customWidth="1"/>
    <col min="4006" max="4006" width="56.140625" bestFit="1" customWidth="1"/>
    <col min="4007" max="4007" width="46.85546875" bestFit="1" customWidth="1"/>
    <col min="4008" max="4008" width="50" bestFit="1" customWidth="1"/>
    <col min="4009" max="4009" width="14.42578125" bestFit="1" customWidth="1"/>
    <col min="4010" max="4010" width="17.7109375" bestFit="1" customWidth="1"/>
    <col min="4011" max="4011" width="14.7109375" bestFit="1" customWidth="1"/>
    <col min="4012" max="4012" width="18" bestFit="1" customWidth="1"/>
    <col min="4013" max="4013" width="25.85546875" bestFit="1" customWidth="1"/>
    <col min="4014" max="4014" width="29" bestFit="1" customWidth="1"/>
    <col min="4015" max="4015" width="33.7109375" bestFit="1" customWidth="1"/>
    <col min="4016" max="4016" width="36.85546875" bestFit="1" customWidth="1"/>
    <col min="4017" max="4017" width="11.7109375" bestFit="1" customWidth="1"/>
    <col min="4018" max="4018" width="14.85546875" bestFit="1" customWidth="1"/>
    <col min="4019" max="4019" width="12.7109375" bestFit="1" customWidth="1"/>
    <col min="4020" max="4020" width="15.85546875" bestFit="1" customWidth="1"/>
    <col min="4021" max="4021" width="23.28515625" bestFit="1" customWidth="1"/>
    <col min="4022" max="4022" width="26.42578125" bestFit="1" customWidth="1"/>
    <col min="4023" max="4023" width="15.5703125" bestFit="1" customWidth="1"/>
    <col min="4024" max="4024" width="18.7109375" bestFit="1" customWidth="1"/>
    <col min="4025" max="4025" width="23.7109375" bestFit="1" customWidth="1"/>
    <col min="4026" max="4026" width="26.85546875" bestFit="1" customWidth="1"/>
    <col min="4027" max="4027" width="43.28515625" bestFit="1" customWidth="1"/>
    <col min="4028" max="4028" width="46.5703125" bestFit="1" customWidth="1"/>
    <col min="4029" max="4029" width="46.140625" bestFit="1" customWidth="1"/>
    <col min="4030" max="4030" width="49.28515625" bestFit="1" customWidth="1"/>
    <col min="4031" max="4031" width="51.28515625" bestFit="1" customWidth="1"/>
    <col min="4032" max="4032" width="54.5703125" bestFit="1" customWidth="1"/>
    <col min="4033" max="4033" width="38.5703125" bestFit="1" customWidth="1"/>
    <col min="4034" max="4034" width="41.7109375" bestFit="1" customWidth="1"/>
    <col min="4035" max="4035" width="33.42578125" bestFit="1" customWidth="1"/>
    <col min="4036" max="4036" width="36.5703125" bestFit="1" customWidth="1"/>
    <col min="4037" max="4037" width="44.42578125" bestFit="1" customWidth="1"/>
    <col min="4038" max="4038" width="47.5703125" bestFit="1" customWidth="1"/>
    <col min="4039" max="4039" width="33" bestFit="1" customWidth="1"/>
    <col min="4040" max="4040" width="36.140625" bestFit="1" customWidth="1"/>
    <col min="4041" max="4041" width="25.85546875" bestFit="1" customWidth="1"/>
    <col min="4042" max="4042" width="29" bestFit="1" customWidth="1"/>
    <col min="4043" max="4043" width="33.7109375" bestFit="1" customWidth="1"/>
    <col min="4044" max="4044" width="36.85546875" bestFit="1" customWidth="1"/>
    <col min="4045" max="4045" width="27.85546875" bestFit="1" customWidth="1"/>
    <col min="4046" max="4046" width="31" bestFit="1" customWidth="1"/>
    <col min="4047" max="4047" width="24.7109375" bestFit="1" customWidth="1"/>
    <col min="4048" max="4048" width="27.85546875" bestFit="1" customWidth="1"/>
    <col min="4049" max="4049" width="10.7109375" bestFit="1" customWidth="1"/>
    <col min="4050" max="4050" width="13.85546875" bestFit="1" customWidth="1"/>
    <col min="4051" max="4051" width="28" bestFit="1" customWidth="1"/>
    <col min="4052" max="4052" width="31.140625" bestFit="1" customWidth="1"/>
    <col min="4053" max="4053" width="26" bestFit="1" customWidth="1"/>
    <col min="4054" max="4054" width="29.140625" bestFit="1" customWidth="1"/>
    <col min="4055" max="4055" width="60.5703125" bestFit="1" customWidth="1"/>
    <col min="4056" max="4056" width="63.7109375" bestFit="1" customWidth="1"/>
    <col min="4057" max="4057" width="34.7109375" bestFit="1" customWidth="1"/>
    <col min="4058" max="4058" width="38" bestFit="1" customWidth="1"/>
    <col min="4059" max="4059" width="16.85546875" bestFit="1" customWidth="1"/>
    <col min="4060" max="4060" width="20" bestFit="1" customWidth="1"/>
    <col min="4061" max="4061" width="12.28515625" bestFit="1" customWidth="1"/>
    <col min="4062" max="4062" width="15.42578125" bestFit="1" customWidth="1"/>
    <col min="4063" max="4063" width="50.85546875" bestFit="1" customWidth="1"/>
    <col min="4064" max="4064" width="54" bestFit="1" customWidth="1"/>
    <col min="4065" max="4065" width="35" bestFit="1" customWidth="1"/>
    <col min="4066" max="4066" width="38.28515625" bestFit="1" customWidth="1"/>
    <col min="4067" max="4067" width="49.85546875" bestFit="1" customWidth="1"/>
    <col min="4068" max="4068" width="53" bestFit="1" customWidth="1"/>
    <col min="4069" max="4069" width="30.42578125" bestFit="1" customWidth="1"/>
    <col min="4070" max="4070" width="33.5703125" bestFit="1" customWidth="1"/>
    <col min="4071" max="4071" width="31.85546875" bestFit="1" customWidth="1"/>
    <col min="4072" max="4072" width="35" bestFit="1" customWidth="1"/>
    <col min="4073" max="4073" width="14.7109375" bestFit="1" customWidth="1"/>
    <col min="4074" max="4074" width="18" bestFit="1" customWidth="1"/>
    <col min="4075" max="4075" width="57.42578125" bestFit="1" customWidth="1"/>
    <col min="4076" max="4076" width="60.5703125" bestFit="1" customWidth="1"/>
    <col min="4077" max="4077" width="45.140625" bestFit="1" customWidth="1"/>
    <col min="4078" max="4078" width="48.28515625" bestFit="1" customWidth="1"/>
    <col min="4079" max="4079" width="59.5703125" bestFit="1" customWidth="1"/>
    <col min="4080" max="4080" width="62.85546875" bestFit="1" customWidth="1"/>
    <col min="4081" max="4081" width="54.42578125" bestFit="1" customWidth="1"/>
    <col min="4082" max="4082" width="57.5703125" bestFit="1" customWidth="1"/>
    <col min="4083" max="4083" width="38.140625" bestFit="1" customWidth="1"/>
    <col min="4084" max="4084" width="41.28515625" bestFit="1" customWidth="1"/>
    <col min="4085" max="4085" width="45.85546875" bestFit="1" customWidth="1"/>
    <col min="4086" max="4086" width="49" bestFit="1" customWidth="1"/>
    <col min="4087" max="4087" width="15" bestFit="1" customWidth="1"/>
    <col min="4088" max="4088" width="18.140625" bestFit="1" customWidth="1"/>
    <col min="4089" max="4089" width="46.5703125" bestFit="1" customWidth="1"/>
    <col min="4090" max="4090" width="49.7109375" bestFit="1" customWidth="1"/>
    <col min="4091" max="4091" width="21.42578125" bestFit="1" customWidth="1"/>
    <col min="4092" max="4092" width="24.5703125" bestFit="1" customWidth="1"/>
    <col min="4093" max="4093" width="39" bestFit="1" customWidth="1"/>
    <col min="4094" max="4094" width="42.28515625" bestFit="1" customWidth="1"/>
    <col min="4095" max="4095" width="11.5703125" bestFit="1" customWidth="1"/>
    <col min="4096" max="4096" width="14.7109375" bestFit="1" customWidth="1"/>
    <col min="4097" max="4097" width="17.5703125" bestFit="1" customWidth="1"/>
    <col min="4098" max="4098" width="20.7109375" bestFit="1" customWidth="1"/>
    <col min="4099" max="4099" width="38.5703125" bestFit="1" customWidth="1"/>
    <col min="4100" max="4100" width="41.7109375" bestFit="1" customWidth="1"/>
    <col min="4101" max="4101" width="45.140625" bestFit="1" customWidth="1"/>
    <col min="4102" max="4102" width="48.28515625" bestFit="1" customWidth="1"/>
    <col min="4103" max="4103" width="49.7109375" bestFit="1" customWidth="1"/>
    <col min="4104" max="4104" width="52.85546875" bestFit="1" customWidth="1"/>
    <col min="4105" max="4105" width="46.28515625" bestFit="1" customWidth="1"/>
    <col min="4106" max="4106" width="49.42578125" bestFit="1" customWidth="1"/>
    <col min="4107" max="4107" width="61.5703125" bestFit="1" customWidth="1"/>
    <col min="4108" max="4108" width="64.7109375" bestFit="1" customWidth="1"/>
    <col min="4109" max="4109" width="29" bestFit="1" customWidth="1"/>
    <col min="4110" max="4110" width="32.140625" bestFit="1" customWidth="1"/>
    <col min="4111" max="4111" width="19.85546875" bestFit="1" customWidth="1"/>
    <col min="4112" max="4112" width="23" bestFit="1" customWidth="1"/>
    <col min="4113" max="4113" width="40.28515625" bestFit="1" customWidth="1"/>
    <col min="4114" max="4114" width="43.42578125" bestFit="1" customWidth="1"/>
    <col min="4115" max="4115" width="41.140625" bestFit="1" customWidth="1"/>
    <col min="4116" max="4116" width="44.28515625" bestFit="1" customWidth="1"/>
    <col min="4117" max="4117" width="32.5703125" bestFit="1" customWidth="1"/>
    <col min="4118" max="4118" width="35.7109375" bestFit="1" customWidth="1"/>
    <col min="4119" max="4119" width="28.140625" bestFit="1" customWidth="1"/>
    <col min="4120" max="4120" width="31.28515625" bestFit="1" customWidth="1"/>
    <col min="4121" max="4121" width="42" bestFit="1" customWidth="1"/>
    <col min="4122" max="4122" width="45.140625" bestFit="1" customWidth="1"/>
    <col min="4123" max="4123" width="60" bestFit="1" customWidth="1"/>
    <col min="4124" max="4124" width="63.28515625" bestFit="1" customWidth="1"/>
    <col min="4125" max="4125" width="54.5703125" bestFit="1" customWidth="1"/>
    <col min="4126" max="4126" width="57.7109375" bestFit="1" customWidth="1"/>
    <col min="4127" max="4127" width="36.85546875" bestFit="1" customWidth="1"/>
    <col min="4128" max="4128" width="40" bestFit="1" customWidth="1"/>
    <col min="4129" max="4129" width="29.28515625" bestFit="1" customWidth="1"/>
    <col min="4130" max="4130" width="32.42578125" bestFit="1" customWidth="1"/>
    <col min="4131" max="4131" width="40.7109375" bestFit="1" customWidth="1"/>
    <col min="4132" max="4132" width="43.85546875" bestFit="1" customWidth="1"/>
    <col min="4133" max="4133" width="30.7109375" bestFit="1" customWidth="1"/>
    <col min="4134" max="4134" width="34" bestFit="1" customWidth="1"/>
    <col min="4135" max="4135" width="38.140625" bestFit="1" customWidth="1"/>
    <col min="4136" max="4136" width="41.28515625" bestFit="1" customWidth="1"/>
    <col min="4137" max="4137" width="31.7109375" bestFit="1" customWidth="1"/>
    <col min="4138" max="4138" width="34.85546875" bestFit="1" customWidth="1"/>
    <col min="4139" max="4139" width="50.28515625" bestFit="1" customWidth="1"/>
    <col min="4140" max="4140" width="53.42578125" bestFit="1" customWidth="1"/>
    <col min="4141" max="4141" width="28.42578125" bestFit="1" customWidth="1"/>
    <col min="4142" max="4142" width="31.5703125" bestFit="1" customWidth="1"/>
    <col min="4143" max="4143" width="57.85546875" bestFit="1" customWidth="1"/>
    <col min="4144" max="4144" width="61" bestFit="1" customWidth="1"/>
    <col min="4145" max="4145" width="12.7109375" bestFit="1" customWidth="1"/>
    <col min="4146" max="4146" width="15.85546875" bestFit="1" customWidth="1"/>
    <col min="4147" max="4147" width="59" bestFit="1" customWidth="1"/>
    <col min="4148" max="4148" width="62.140625" bestFit="1" customWidth="1"/>
    <col min="4149" max="4149" width="46.7109375" bestFit="1" customWidth="1"/>
    <col min="4150" max="4150" width="49.85546875" bestFit="1" customWidth="1"/>
    <col min="4151" max="4151" width="52" bestFit="1" customWidth="1"/>
    <col min="4152" max="4152" width="55.28515625" bestFit="1" customWidth="1"/>
    <col min="4153" max="4153" width="24" bestFit="1" customWidth="1"/>
    <col min="4154" max="4154" width="27.140625" bestFit="1" customWidth="1"/>
    <col min="4155" max="4155" width="24" bestFit="1" customWidth="1"/>
    <col min="4156" max="4156" width="27.140625" bestFit="1" customWidth="1"/>
    <col min="4157" max="4157" width="31.5703125" bestFit="1" customWidth="1"/>
    <col min="4158" max="4158" width="34.7109375" bestFit="1" customWidth="1"/>
    <col min="4159" max="4159" width="48.140625" bestFit="1" customWidth="1"/>
    <col min="4160" max="4160" width="51.28515625" bestFit="1" customWidth="1"/>
    <col min="4161" max="4161" width="45.85546875" bestFit="1" customWidth="1"/>
    <col min="4162" max="4162" width="49" bestFit="1" customWidth="1"/>
    <col min="4163" max="4163" width="54.7109375" bestFit="1" customWidth="1"/>
    <col min="4164" max="4164" width="57.85546875" bestFit="1" customWidth="1"/>
    <col min="4165" max="4165" width="31.7109375" bestFit="1" customWidth="1"/>
    <col min="4166" max="4166" width="34.85546875" bestFit="1" customWidth="1"/>
    <col min="4167" max="4167" width="36" bestFit="1" customWidth="1"/>
    <col min="4168" max="4168" width="39.140625" bestFit="1" customWidth="1"/>
    <col min="4169" max="4169" width="54.28515625" bestFit="1" customWidth="1"/>
    <col min="4170" max="4170" width="57.42578125" bestFit="1" customWidth="1"/>
    <col min="4171" max="4171" width="25.140625" bestFit="1" customWidth="1"/>
    <col min="4172" max="4172" width="28.28515625" bestFit="1" customWidth="1"/>
    <col min="4173" max="4173" width="12.5703125" bestFit="1" customWidth="1"/>
    <col min="4174" max="4174" width="15.7109375" bestFit="1" customWidth="1"/>
    <col min="4175" max="4175" width="36" bestFit="1" customWidth="1"/>
    <col min="4176" max="4176" width="39.140625" bestFit="1" customWidth="1"/>
    <col min="4177" max="4177" width="28.85546875" bestFit="1" customWidth="1"/>
    <col min="4178" max="4178" width="32" bestFit="1" customWidth="1"/>
    <col min="4179" max="4179" width="52.28515625" bestFit="1" customWidth="1"/>
    <col min="4180" max="4180" width="55.42578125" bestFit="1" customWidth="1"/>
    <col min="4181" max="4181" width="52.28515625" bestFit="1" customWidth="1"/>
    <col min="4182" max="4182" width="55.42578125" bestFit="1" customWidth="1"/>
    <col min="4183" max="4183" width="59.42578125" bestFit="1" customWidth="1"/>
    <col min="4184" max="4184" width="62.5703125" bestFit="1" customWidth="1"/>
    <col min="4185" max="4185" width="35.42578125" bestFit="1" customWidth="1"/>
    <col min="4186" max="4186" width="38.7109375" bestFit="1" customWidth="1"/>
    <col min="4187" max="4187" width="41.85546875" bestFit="1" customWidth="1"/>
    <col min="4188" max="4188" width="45" bestFit="1" customWidth="1"/>
    <col min="4189" max="4189" width="29.5703125" bestFit="1" customWidth="1"/>
    <col min="4190" max="4190" width="32.7109375" bestFit="1" customWidth="1"/>
    <col min="4191" max="4191" width="50.7109375" bestFit="1" customWidth="1"/>
    <col min="4192" max="4192" width="53.85546875" bestFit="1" customWidth="1"/>
    <col min="4193" max="4193" width="38.42578125" bestFit="1" customWidth="1"/>
    <col min="4194" max="4194" width="41.5703125" bestFit="1" customWidth="1"/>
    <col min="4195" max="4195" width="24.140625" bestFit="1" customWidth="1"/>
    <col min="4196" max="4196" width="27.28515625" bestFit="1" customWidth="1"/>
    <col min="4197" max="4197" width="56.140625" bestFit="1" customWidth="1"/>
    <col min="4198" max="4198" width="59.42578125" bestFit="1" customWidth="1"/>
    <col min="4199" max="4199" width="36.7109375" bestFit="1" customWidth="1"/>
    <col min="4200" max="4200" width="39.85546875" bestFit="1" customWidth="1"/>
    <col min="4201" max="4201" width="45.28515625" bestFit="1" customWidth="1"/>
    <col min="4202" max="4202" width="48.42578125" bestFit="1" customWidth="1"/>
    <col min="4203" max="4203" width="25.140625" bestFit="1" customWidth="1"/>
    <col min="4204" max="4204" width="28.28515625" bestFit="1" customWidth="1"/>
    <col min="4205" max="4205" width="18.5703125" bestFit="1" customWidth="1"/>
    <col min="4206" max="4206" width="21.85546875" bestFit="1" customWidth="1"/>
    <col min="4207" max="4207" width="25.140625" bestFit="1" customWidth="1"/>
    <col min="4208" max="4208" width="28.28515625" bestFit="1" customWidth="1"/>
    <col min="4209" max="4209" width="22.28515625" bestFit="1" customWidth="1"/>
    <col min="4210" max="4210" width="25.5703125" bestFit="1" customWidth="1"/>
    <col min="4211" max="4211" width="48.7109375" bestFit="1" customWidth="1"/>
    <col min="4212" max="4212" width="51.85546875" bestFit="1" customWidth="1"/>
    <col min="4213" max="4213" width="60.28515625" bestFit="1" customWidth="1"/>
    <col min="4214" max="4214" width="63.5703125" bestFit="1" customWidth="1"/>
    <col min="4215" max="4215" width="52.7109375" bestFit="1" customWidth="1"/>
    <col min="4216" max="4216" width="55.85546875" bestFit="1" customWidth="1"/>
    <col min="4217" max="4217" width="23.42578125" bestFit="1" customWidth="1"/>
    <col min="4218" max="4218" width="26.5703125" bestFit="1" customWidth="1"/>
    <col min="4219" max="4219" width="54.85546875" bestFit="1" customWidth="1"/>
    <col min="4220" max="4220" width="58" bestFit="1" customWidth="1"/>
    <col min="4221" max="4221" width="32.28515625" bestFit="1" customWidth="1"/>
    <col min="4222" max="4222" width="35.42578125" bestFit="1" customWidth="1"/>
    <col min="4223" max="4223" width="18" bestFit="1" customWidth="1"/>
    <col min="4224" max="4224" width="21.140625" bestFit="1" customWidth="1"/>
    <col min="4225" max="4225" width="44.85546875" bestFit="1" customWidth="1"/>
    <col min="4226" max="4226" width="48" bestFit="1" customWidth="1"/>
    <col min="4227" max="4227" width="61.28515625" bestFit="1" customWidth="1"/>
    <col min="4228" max="4228" width="64.42578125" bestFit="1" customWidth="1"/>
    <col min="4229" max="4229" width="22.28515625" bestFit="1" customWidth="1"/>
    <col min="4230" max="4230" width="25.5703125" bestFit="1" customWidth="1"/>
    <col min="4231" max="4231" width="59.140625" bestFit="1" customWidth="1"/>
    <col min="4232" max="4232" width="62.28515625" bestFit="1" customWidth="1"/>
    <col min="4233" max="4233" width="22.7109375" bestFit="1" customWidth="1"/>
    <col min="4234" max="4234" width="26" bestFit="1" customWidth="1"/>
    <col min="4235" max="4235" width="33.85546875" bestFit="1" customWidth="1"/>
    <col min="4236" max="4236" width="37" bestFit="1" customWidth="1"/>
    <col min="4237" max="4237" width="53.28515625" bestFit="1" customWidth="1"/>
    <col min="4238" max="4238" width="56.42578125" bestFit="1" customWidth="1"/>
    <col min="4239" max="4239" width="24" bestFit="1" customWidth="1"/>
    <col min="4240" max="4240" width="27.140625" bestFit="1" customWidth="1"/>
    <col min="4241" max="4241" width="27.5703125" bestFit="1" customWidth="1"/>
    <col min="4242" max="4242" width="30.7109375" bestFit="1" customWidth="1"/>
    <col min="4243" max="4243" width="29.28515625" bestFit="1" customWidth="1"/>
    <col min="4244" max="4244" width="32.42578125" bestFit="1" customWidth="1"/>
    <col min="4245" max="4245" width="14.42578125" bestFit="1" customWidth="1"/>
    <col min="4246" max="4246" width="17.7109375" bestFit="1" customWidth="1"/>
    <col min="4247" max="4247" width="29.5703125" bestFit="1" customWidth="1"/>
    <col min="4248" max="4248" width="32.7109375" bestFit="1" customWidth="1"/>
    <col min="4249" max="4249" width="50" bestFit="1" customWidth="1"/>
    <col min="4250" max="4250" width="53.140625" bestFit="1" customWidth="1"/>
    <col min="4251" max="4251" width="45.7109375" bestFit="1" customWidth="1"/>
    <col min="4252" max="4252" width="48.85546875" bestFit="1" customWidth="1"/>
    <col min="4253" max="4253" width="42.140625" bestFit="1" customWidth="1"/>
    <col min="4254" max="4254" width="45.28515625" bestFit="1" customWidth="1"/>
    <col min="4255" max="4255" width="11.5703125" bestFit="1" customWidth="1"/>
    <col min="4256" max="4256" width="14.7109375" bestFit="1" customWidth="1"/>
    <col min="4257" max="4257" width="37.5703125" bestFit="1" customWidth="1"/>
    <col min="4258" max="4258" width="40.7109375" bestFit="1" customWidth="1"/>
    <col min="4259" max="4259" width="36.28515625" bestFit="1" customWidth="1"/>
    <col min="4260" max="4260" width="39.42578125" bestFit="1" customWidth="1"/>
    <col min="4261" max="4261" width="20.140625" bestFit="1" customWidth="1"/>
    <col min="4262" max="4262" width="23.28515625" bestFit="1" customWidth="1"/>
    <col min="4263" max="4263" width="46.28515625" bestFit="1" customWidth="1"/>
    <col min="4264" max="4264" width="49.42578125" bestFit="1" customWidth="1"/>
    <col min="4265" max="4265" width="50.5703125" bestFit="1" customWidth="1"/>
    <col min="4266" max="4266" width="53.7109375" bestFit="1" customWidth="1"/>
    <col min="4267" max="4267" width="48.42578125" bestFit="1" customWidth="1"/>
    <col min="4268" max="4268" width="51.5703125" bestFit="1" customWidth="1"/>
    <col min="4269" max="4269" width="58.140625" bestFit="1" customWidth="1"/>
    <col min="4270" max="4270" width="61.28515625" bestFit="1" customWidth="1"/>
    <col min="4271" max="4271" width="64.7109375" bestFit="1" customWidth="1"/>
    <col min="4272" max="4272" width="67.7109375" bestFit="1" customWidth="1"/>
    <col min="4273" max="4273" width="39.42578125" bestFit="1" customWidth="1"/>
    <col min="4274" max="4274" width="42.7109375" bestFit="1" customWidth="1"/>
    <col min="4275" max="4275" width="26.42578125" bestFit="1" customWidth="1"/>
    <col min="4276" max="4276" width="29.7109375" bestFit="1" customWidth="1"/>
    <col min="4277" max="4277" width="48.7109375" bestFit="1" customWidth="1"/>
    <col min="4278" max="4278" width="51.85546875" bestFit="1" customWidth="1"/>
    <col min="4279" max="4279" width="17.7109375" bestFit="1" customWidth="1"/>
    <col min="4280" max="4280" width="20.85546875" bestFit="1" customWidth="1"/>
    <col min="4281" max="4281" width="28.140625" bestFit="1" customWidth="1"/>
    <col min="4282" max="4282" width="31.28515625" bestFit="1" customWidth="1"/>
    <col min="4283" max="4283" width="40.140625" bestFit="1" customWidth="1"/>
    <col min="4284" max="4284" width="43.28515625" bestFit="1" customWidth="1"/>
    <col min="4285" max="4285" width="27" bestFit="1" customWidth="1"/>
    <col min="4286" max="4286" width="30.28515625" bestFit="1" customWidth="1"/>
    <col min="4287" max="4287" width="28.28515625" bestFit="1" customWidth="1"/>
    <col min="4288" max="4288" width="31.42578125" bestFit="1" customWidth="1"/>
    <col min="4289" max="4289" width="56" bestFit="1" customWidth="1"/>
    <col min="4290" max="4290" width="59.28515625" bestFit="1" customWidth="1"/>
    <col min="4291" max="4291" width="18.7109375" bestFit="1" customWidth="1"/>
    <col min="4292" max="4292" width="22" bestFit="1" customWidth="1"/>
    <col min="4293" max="4293" width="29.5703125" bestFit="1" customWidth="1"/>
    <col min="4294" max="4294" width="32.7109375" bestFit="1" customWidth="1"/>
    <col min="4295" max="4295" width="31.5703125" bestFit="1" customWidth="1"/>
    <col min="4296" max="4296" width="34.7109375" bestFit="1" customWidth="1"/>
    <col min="4297" max="4297" width="38.42578125" bestFit="1" customWidth="1"/>
    <col min="4298" max="4298" width="41.5703125" bestFit="1" customWidth="1"/>
    <col min="4299" max="4299" width="56.5703125" bestFit="1" customWidth="1"/>
    <col min="4300" max="4300" width="59.7109375" bestFit="1" customWidth="1"/>
    <col min="4301" max="4301" width="22.7109375" bestFit="1" customWidth="1"/>
    <col min="4302" max="4302" width="26" bestFit="1" customWidth="1"/>
    <col min="4303" max="4303" width="45" bestFit="1" customWidth="1"/>
    <col min="4304" max="4304" width="48.140625" bestFit="1" customWidth="1"/>
    <col min="4305" max="4305" width="49.140625" bestFit="1" customWidth="1"/>
    <col min="4306" max="4306" width="52.28515625" bestFit="1" customWidth="1"/>
    <col min="4307" max="4307" width="55.42578125" bestFit="1" customWidth="1"/>
    <col min="4308" max="4308" width="58.7109375" bestFit="1" customWidth="1"/>
    <col min="4309" max="4309" width="32.5703125" bestFit="1" customWidth="1"/>
    <col min="4310" max="4310" width="35.7109375" bestFit="1" customWidth="1"/>
    <col min="4311" max="4311" width="59.140625" bestFit="1" customWidth="1"/>
    <col min="4312" max="4312" width="62.28515625" bestFit="1" customWidth="1"/>
    <col min="4313" max="4313" width="19.42578125" bestFit="1" customWidth="1"/>
    <col min="4314" max="4314" width="22.5703125" bestFit="1" customWidth="1"/>
    <col min="4315" max="4315" width="17.42578125" bestFit="1" customWidth="1"/>
    <col min="4316" max="4316" width="20.5703125" bestFit="1" customWidth="1"/>
    <col min="4317" max="4317" width="49.28515625" bestFit="1" customWidth="1"/>
    <col min="4318" max="4318" width="52.42578125" bestFit="1" customWidth="1"/>
    <col min="4319" max="4319" width="7.7109375" bestFit="1" customWidth="1"/>
    <col min="4320" max="4320" width="10.7109375" bestFit="1" customWidth="1"/>
    <col min="4321" max="4321" width="11.85546875" bestFit="1" customWidth="1"/>
    <col min="4322" max="4322" width="15" bestFit="1" customWidth="1"/>
    <col min="4323" max="4323" width="12" bestFit="1" customWidth="1"/>
    <col min="4324" max="4324" width="15.140625" bestFit="1" customWidth="1"/>
    <col min="4325" max="4325" width="15" bestFit="1" customWidth="1"/>
    <col min="4326" max="4326" width="18.140625" bestFit="1" customWidth="1"/>
    <col min="4327" max="4327" width="33.85546875" bestFit="1" customWidth="1"/>
    <col min="4328" max="4328" width="37" bestFit="1" customWidth="1"/>
    <col min="4329" max="4329" width="25.85546875" bestFit="1" customWidth="1"/>
    <col min="4330" max="4330" width="29" bestFit="1" customWidth="1"/>
    <col min="4331" max="4331" width="52.85546875" bestFit="1" customWidth="1"/>
    <col min="4332" max="4332" width="56" bestFit="1" customWidth="1"/>
    <col min="4333" max="4333" width="36.7109375" bestFit="1" customWidth="1"/>
    <col min="4334" max="4334" width="39.85546875" bestFit="1" customWidth="1"/>
    <col min="4335" max="4335" width="35.7109375" bestFit="1" customWidth="1"/>
    <col min="4336" max="4336" width="38.85546875" bestFit="1" customWidth="1"/>
    <col min="4337" max="4337" width="16.85546875" bestFit="1" customWidth="1"/>
    <col min="4338" max="4338" width="18.7109375" bestFit="1" customWidth="1"/>
    <col min="4339" max="4339" width="20.5703125" bestFit="1" customWidth="1"/>
    <col min="4340" max="4340" width="23.7109375" bestFit="1" customWidth="1"/>
    <col min="4341" max="4341" width="38.85546875" bestFit="1" customWidth="1"/>
    <col min="4342" max="4342" width="42.140625" bestFit="1" customWidth="1"/>
    <col min="4343" max="4343" width="17.140625" bestFit="1" customWidth="1"/>
    <col min="4344" max="4344" width="20.28515625" bestFit="1" customWidth="1"/>
    <col min="4345" max="4345" width="22.42578125" bestFit="1" customWidth="1"/>
    <col min="4346" max="4346" width="25.7109375" bestFit="1" customWidth="1"/>
    <col min="4347" max="4347" width="34" bestFit="1" customWidth="1"/>
    <col min="4348" max="4348" width="37.140625" bestFit="1" customWidth="1"/>
    <col min="4349" max="4349" width="37" bestFit="1" customWidth="1"/>
    <col min="4350" max="4350" width="40.140625" bestFit="1" customWidth="1"/>
    <col min="4351" max="4351" width="24.5703125" bestFit="1" customWidth="1"/>
    <col min="4352" max="4352" width="27.7109375" bestFit="1" customWidth="1"/>
    <col min="4353" max="4353" width="19.5703125" bestFit="1" customWidth="1"/>
    <col min="4354" max="4354" width="22.7109375" bestFit="1" customWidth="1"/>
    <col min="4355" max="4355" width="48.28515625" bestFit="1" customWidth="1"/>
    <col min="4356" max="4356" width="51.42578125" bestFit="1" customWidth="1"/>
    <col min="4357" max="4357" width="42.7109375" bestFit="1" customWidth="1"/>
    <col min="4358" max="4358" width="45.85546875" bestFit="1" customWidth="1"/>
    <col min="4359" max="4359" width="40.85546875" bestFit="1" customWidth="1"/>
    <col min="4360" max="4360" width="44" bestFit="1" customWidth="1"/>
    <col min="4361" max="4361" width="14.5703125" bestFit="1" customWidth="1"/>
    <col min="4362" max="4363" width="17.85546875" bestFit="1" customWidth="1"/>
    <col min="4364" max="4364" width="21" bestFit="1" customWidth="1"/>
    <col min="4365" max="4365" width="36.28515625" bestFit="1" customWidth="1"/>
    <col min="4366" max="4366" width="39.42578125" bestFit="1" customWidth="1"/>
    <col min="4367" max="4367" width="21.85546875" bestFit="1" customWidth="1"/>
    <col min="4368" max="4368" width="25" bestFit="1" customWidth="1"/>
    <col min="4369" max="4369" width="21.140625" bestFit="1" customWidth="1"/>
    <col min="4370" max="4370" width="24.28515625" bestFit="1" customWidth="1"/>
    <col min="4371" max="4371" width="18.7109375" bestFit="1" customWidth="1"/>
    <col min="4372" max="4372" width="22" bestFit="1" customWidth="1"/>
    <col min="4373" max="4373" width="8" bestFit="1" customWidth="1"/>
    <col min="4374" max="4374" width="11" bestFit="1" customWidth="1"/>
    <col min="4375" max="4375" width="24.5703125" bestFit="1" customWidth="1"/>
    <col min="4376" max="4376" width="27.7109375" bestFit="1" customWidth="1"/>
    <col min="4377" max="4377" width="10.42578125" bestFit="1" customWidth="1"/>
    <col min="4378" max="4378" width="13.5703125" bestFit="1" customWidth="1"/>
    <col min="4379" max="4379" width="14.85546875" bestFit="1" customWidth="1"/>
    <col min="4380" max="4380" width="17" bestFit="1" customWidth="1"/>
    <col min="4381" max="4381" width="18.7109375" bestFit="1" customWidth="1"/>
    <col min="4382" max="4382" width="22" bestFit="1" customWidth="1"/>
    <col min="4383" max="4383" width="23.5703125" bestFit="1" customWidth="1"/>
    <col min="4384" max="4384" width="26.7109375" bestFit="1" customWidth="1"/>
    <col min="4385" max="4385" width="29.5703125" bestFit="1" customWidth="1"/>
    <col min="4386" max="4386" width="32.7109375" bestFit="1" customWidth="1"/>
    <col min="4387" max="4387" width="57.140625" bestFit="1" customWidth="1"/>
    <col min="4388" max="4388" width="60.28515625" bestFit="1" customWidth="1"/>
    <col min="4389" max="4389" width="60.7109375" bestFit="1" customWidth="1"/>
    <col min="4390" max="4390" width="63.85546875" bestFit="1" customWidth="1"/>
    <col min="4391" max="4391" width="23.5703125" bestFit="1" customWidth="1"/>
    <col min="4392" max="4392" width="26.7109375" bestFit="1" customWidth="1"/>
    <col min="4393" max="4393" width="52.7109375" bestFit="1" customWidth="1"/>
    <col min="4394" max="4394" width="55.85546875" bestFit="1" customWidth="1"/>
    <col min="4395" max="4395" width="13.42578125" bestFit="1" customWidth="1"/>
    <col min="4396" max="4396" width="16.5703125" bestFit="1" customWidth="1"/>
    <col min="4397" max="4397" width="67" bestFit="1" customWidth="1"/>
    <col min="4398" max="4398" width="70.140625" bestFit="1" customWidth="1"/>
    <col min="4399" max="4399" width="38" bestFit="1" customWidth="1"/>
    <col min="4400" max="4400" width="41.140625" bestFit="1" customWidth="1"/>
    <col min="4401" max="4401" width="19.5703125" bestFit="1" customWidth="1"/>
    <col min="4402" max="4402" width="22.7109375" bestFit="1" customWidth="1"/>
    <col min="4403" max="4403" width="41.140625" bestFit="1" customWidth="1"/>
    <col min="4404" max="4404" width="44.28515625" bestFit="1" customWidth="1"/>
    <col min="4405" max="4405" width="15.85546875" bestFit="1" customWidth="1"/>
    <col min="4406" max="4406" width="19" bestFit="1" customWidth="1"/>
    <col min="4407" max="4407" width="32.42578125" bestFit="1" customWidth="1"/>
    <col min="4408" max="4408" width="35.5703125" bestFit="1" customWidth="1"/>
    <col min="4409" max="4409" width="60.5703125" bestFit="1" customWidth="1"/>
    <col min="4410" max="4410" width="63.7109375" bestFit="1" customWidth="1"/>
    <col min="4411" max="4411" width="20.28515625" bestFit="1" customWidth="1"/>
    <col min="4412" max="4412" width="23.42578125" bestFit="1" customWidth="1"/>
    <col min="4413" max="4413" width="60.28515625" bestFit="1" customWidth="1"/>
    <col min="4414" max="4414" width="63.5703125" bestFit="1" customWidth="1"/>
    <col min="4415" max="4415" width="20.140625" bestFit="1" customWidth="1"/>
    <col min="4416" max="4416" width="23.28515625" bestFit="1" customWidth="1"/>
    <col min="4417" max="4417" width="60" bestFit="1" customWidth="1"/>
    <col min="4418" max="4418" width="63.28515625" bestFit="1" customWidth="1"/>
    <col min="4419" max="4419" width="60.140625" bestFit="1" customWidth="1"/>
    <col min="4420" max="4420" width="63.42578125" bestFit="1" customWidth="1"/>
    <col min="4421" max="4421" width="24.7109375" bestFit="1" customWidth="1"/>
    <col min="4422" max="4422" width="27.85546875" bestFit="1" customWidth="1"/>
    <col min="4423" max="4423" width="51.5703125" bestFit="1" customWidth="1"/>
    <col min="4424" max="4424" width="54.85546875" bestFit="1" customWidth="1"/>
    <col min="4425" max="4425" width="58.5703125" bestFit="1" customWidth="1"/>
    <col min="4426" max="4426" width="61.7109375" bestFit="1" customWidth="1"/>
    <col min="4427" max="4427" width="15.28515625" bestFit="1" customWidth="1"/>
    <col min="4428" max="4428" width="18.42578125" bestFit="1" customWidth="1"/>
    <col min="4429" max="4429" width="53.5703125" bestFit="1" customWidth="1"/>
    <col min="4430" max="4430" width="56.7109375" bestFit="1" customWidth="1"/>
    <col min="4431" max="4431" width="11" bestFit="1" customWidth="1"/>
    <col min="4432" max="4432" width="14.140625" bestFit="1" customWidth="1"/>
    <col min="4433" max="4433" width="33.85546875" bestFit="1" customWidth="1"/>
    <col min="4434" max="4434" width="37" bestFit="1" customWidth="1"/>
    <col min="4435" max="4435" width="35.140625" bestFit="1" customWidth="1"/>
    <col min="4436" max="4436" width="38.42578125" bestFit="1" customWidth="1"/>
    <col min="4437" max="4437" width="39" bestFit="1" customWidth="1"/>
    <col min="4438" max="4438" width="42.28515625" bestFit="1" customWidth="1"/>
    <col min="4439" max="4439" width="12.5703125" bestFit="1" customWidth="1"/>
    <col min="4440" max="4440" width="15.7109375" bestFit="1" customWidth="1"/>
    <col min="4441" max="4441" width="54.5703125" bestFit="1" customWidth="1"/>
    <col min="4442" max="4442" width="57.7109375" bestFit="1" customWidth="1"/>
    <col min="4443" max="4443" width="41.85546875" bestFit="1" customWidth="1"/>
    <col min="4444" max="4444" width="45" bestFit="1" customWidth="1"/>
    <col min="4445" max="4445" width="57.5703125" bestFit="1" customWidth="1"/>
    <col min="4446" max="4446" width="60.7109375" bestFit="1" customWidth="1"/>
    <col min="4447" max="4447" width="25.85546875" bestFit="1" customWidth="1"/>
    <col min="4448" max="4448" width="29" bestFit="1" customWidth="1"/>
    <col min="4449" max="4449" width="16.7109375" bestFit="1" customWidth="1"/>
    <col min="4450" max="4450" width="19.85546875" bestFit="1" customWidth="1"/>
    <col min="4451" max="4451" width="37.42578125" bestFit="1" customWidth="1"/>
    <col min="4452" max="4452" width="40.5703125" bestFit="1" customWidth="1"/>
    <col min="4453" max="4453" width="31.5703125" bestFit="1" customWidth="1"/>
    <col min="4454" max="4454" width="34.7109375" bestFit="1" customWidth="1"/>
    <col min="4455" max="4455" width="42.140625" bestFit="1" customWidth="1"/>
    <col min="4456" max="4456" width="45.28515625" bestFit="1" customWidth="1"/>
    <col min="4457" max="4457" width="25.7109375" bestFit="1" customWidth="1"/>
    <col min="4458" max="4458" width="28.85546875" bestFit="1" customWidth="1"/>
    <col min="4459" max="4459" width="58.5703125" bestFit="1" customWidth="1"/>
    <col min="4460" max="4460" width="61.7109375" bestFit="1" customWidth="1"/>
    <col min="4461" max="4461" width="31.5703125" bestFit="1" customWidth="1"/>
    <col min="4462" max="4462" width="34.7109375" bestFit="1" customWidth="1"/>
    <col min="4463" max="4463" width="46.28515625" bestFit="1" customWidth="1"/>
    <col min="4464" max="4464" width="49.42578125" bestFit="1" customWidth="1"/>
    <col min="4465" max="4465" width="29" bestFit="1" customWidth="1"/>
    <col min="4466" max="4466" width="32.140625" bestFit="1" customWidth="1"/>
    <col min="4467" max="4467" width="15.85546875" bestFit="1" customWidth="1"/>
    <col min="4468" max="4468" width="19" bestFit="1" customWidth="1"/>
    <col min="4469" max="4469" width="22" bestFit="1" customWidth="1"/>
    <col min="4470" max="4470" width="25.140625" bestFit="1" customWidth="1"/>
    <col min="4471" max="4471" width="56.5703125" bestFit="1" customWidth="1"/>
    <col min="4472" max="4472" width="59.7109375" bestFit="1" customWidth="1"/>
    <col min="4473" max="4473" width="57.140625" bestFit="1" customWidth="1"/>
    <col min="4474" max="4474" width="60.28515625" bestFit="1" customWidth="1"/>
    <col min="4475" max="4475" width="54" bestFit="1" customWidth="1"/>
    <col min="4476" max="4476" width="57.140625" bestFit="1" customWidth="1"/>
    <col min="4477" max="4477" width="26.85546875" bestFit="1" customWidth="1"/>
    <col min="4478" max="4478" width="30.140625" bestFit="1" customWidth="1"/>
    <col min="4479" max="4479" width="17" bestFit="1" customWidth="1"/>
    <col min="4480" max="4480" width="20.140625" bestFit="1" customWidth="1"/>
    <col min="4481" max="4481" width="22.5703125" bestFit="1" customWidth="1"/>
    <col min="4482" max="4482" width="25.85546875" bestFit="1" customWidth="1"/>
    <col min="4483" max="4483" width="18.85546875" bestFit="1" customWidth="1"/>
    <col min="4484" max="4484" width="22.140625" bestFit="1" customWidth="1"/>
    <col min="4485" max="4485" width="21.85546875" bestFit="1" customWidth="1"/>
    <col min="4486" max="4486" width="25" bestFit="1" customWidth="1"/>
    <col min="4487" max="4487" width="32.42578125" bestFit="1" customWidth="1"/>
    <col min="4488" max="4488" width="35.5703125" bestFit="1" customWidth="1"/>
    <col min="4489" max="4489" width="19.28515625" bestFit="1" customWidth="1"/>
    <col min="4490" max="4490" width="22.42578125" bestFit="1" customWidth="1"/>
    <col min="4491" max="4491" width="24.140625" bestFit="1" customWidth="1"/>
    <col min="4492" max="4492" width="27.28515625" bestFit="1" customWidth="1"/>
    <col min="4493" max="4493" width="40.85546875" bestFit="1" customWidth="1"/>
    <col min="4494" max="4494" width="44" bestFit="1" customWidth="1"/>
    <col min="4495" max="4495" width="17.5703125" bestFit="1" customWidth="1"/>
    <col min="4496" max="4496" width="20.7109375" bestFit="1" customWidth="1"/>
    <col min="4497" max="4497" width="17.28515625" bestFit="1" customWidth="1"/>
    <col min="4498" max="4498" width="20.42578125" bestFit="1" customWidth="1"/>
    <col min="4499" max="4499" width="26.140625" bestFit="1" customWidth="1"/>
    <col min="4500" max="4500" width="29.28515625" bestFit="1" customWidth="1"/>
    <col min="4501" max="4501" width="38.7109375" bestFit="1" customWidth="1"/>
    <col min="4502" max="4502" width="41.85546875" bestFit="1" customWidth="1"/>
    <col min="4503" max="4503" width="54" bestFit="1" customWidth="1"/>
    <col min="4504" max="4504" width="57.140625" bestFit="1" customWidth="1"/>
    <col min="4505" max="4505" width="33.42578125" bestFit="1" customWidth="1"/>
    <col min="4506" max="4506" width="36.5703125" bestFit="1" customWidth="1"/>
    <col min="4507" max="4507" width="20.28515625" bestFit="1" customWidth="1"/>
    <col min="4508" max="4508" width="23.42578125" bestFit="1" customWidth="1"/>
    <col min="4509" max="4509" width="40.85546875" bestFit="1" customWidth="1"/>
    <col min="4510" max="4510" width="44" bestFit="1" customWidth="1"/>
    <col min="4511" max="4511" width="54.140625" bestFit="1" customWidth="1"/>
    <col min="4512" max="4512" width="57.28515625" bestFit="1" customWidth="1"/>
    <col min="4513" max="4513" width="23.42578125" bestFit="1" customWidth="1"/>
    <col min="4514" max="4514" width="26.5703125" bestFit="1" customWidth="1"/>
    <col min="4515" max="4515" width="16.5703125" bestFit="1" customWidth="1"/>
    <col min="4516" max="4516" width="19.7109375" bestFit="1" customWidth="1"/>
    <col min="4517" max="4517" width="59.42578125" bestFit="1" customWidth="1"/>
    <col min="4518" max="4518" width="62.5703125" bestFit="1" customWidth="1"/>
    <col min="4519" max="4519" width="20.28515625" bestFit="1" customWidth="1"/>
    <col min="4520" max="4520" width="23.42578125" bestFit="1" customWidth="1"/>
    <col min="4521" max="4521" width="79.28515625" bestFit="1" customWidth="1"/>
    <col min="4522" max="4522" width="82.42578125" bestFit="1" customWidth="1"/>
    <col min="4523" max="4523" width="32.85546875" bestFit="1" customWidth="1"/>
    <col min="4524" max="4524" width="36" bestFit="1" customWidth="1"/>
    <col min="4525" max="4525" width="17" bestFit="1" customWidth="1"/>
    <col min="4526" max="4526" width="20.140625" bestFit="1" customWidth="1"/>
    <col min="4527" max="4527" width="12.85546875" bestFit="1" customWidth="1"/>
    <col min="4528" max="4528" width="16" bestFit="1" customWidth="1"/>
    <col min="4529" max="4529" width="44.28515625" bestFit="1" customWidth="1"/>
    <col min="4530" max="4530" width="47.42578125" bestFit="1" customWidth="1"/>
    <col min="4531" max="4531" width="55.28515625" bestFit="1" customWidth="1"/>
    <col min="4532" max="4532" width="58.42578125" bestFit="1" customWidth="1"/>
    <col min="4533" max="4533" width="34.7109375" bestFit="1" customWidth="1"/>
    <col min="4534" max="4534" width="38" bestFit="1" customWidth="1"/>
    <col min="4535" max="4535" width="38.140625" bestFit="1" customWidth="1"/>
    <col min="4536" max="4536" width="41.28515625" bestFit="1" customWidth="1"/>
    <col min="4537" max="4537" width="43.140625" bestFit="1" customWidth="1"/>
    <col min="4538" max="4538" width="46.42578125" bestFit="1" customWidth="1"/>
    <col min="4539" max="4539" width="15.28515625" bestFit="1" customWidth="1"/>
    <col min="4540" max="4540" width="18.42578125" bestFit="1" customWidth="1"/>
    <col min="4541" max="4541" width="23.5703125" bestFit="1" customWidth="1"/>
    <col min="4542" max="4542" width="26.7109375" bestFit="1" customWidth="1"/>
    <col min="4543" max="4543" width="22.5703125" bestFit="1" customWidth="1"/>
    <col min="4544" max="4544" width="25.85546875" bestFit="1" customWidth="1"/>
    <col min="4545" max="4545" width="37.85546875" bestFit="1" customWidth="1"/>
    <col min="4546" max="4546" width="41" bestFit="1" customWidth="1"/>
    <col min="4547" max="4547" width="33" bestFit="1" customWidth="1"/>
    <col min="4548" max="4548" width="36.140625" bestFit="1" customWidth="1"/>
    <col min="4549" max="4549" width="47.5703125" bestFit="1" customWidth="1"/>
    <col min="4550" max="4550" width="50.85546875" bestFit="1" customWidth="1"/>
    <col min="4551" max="4551" width="51" bestFit="1" customWidth="1"/>
    <col min="4552" max="4552" width="54.140625" bestFit="1" customWidth="1"/>
    <col min="4553" max="4553" width="59.5703125" bestFit="1" customWidth="1"/>
    <col min="4554" max="4554" width="62.85546875" bestFit="1" customWidth="1"/>
    <col min="4555" max="4555" width="6.5703125" bestFit="1" customWidth="1"/>
    <col min="4556" max="4556" width="9.28515625" bestFit="1" customWidth="1"/>
    <col min="4557" max="4557" width="61" bestFit="1" customWidth="1"/>
    <col min="4558" max="4558" width="64.140625" bestFit="1" customWidth="1"/>
    <col min="4559" max="4559" width="39.28515625" bestFit="1" customWidth="1"/>
    <col min="4560" max="4560" width="42.5703125" bestFit="1" customWidth="1"/>
    <col min="4561" max="4561" width="57.7109375" bestFit="1" customWidth="1"/>
    <col min="4562" max="4562" width="60.85546875" bestFit="1" customWidth="1"/>
    <col min="4563" max="4563" width="22.7109375" bestFit="1" customWidth="1"/>
    <col min="4564" max="4564" width="26" bestFit="1" customWidth="1"/>
    <col min="4565" max="4565" width="33.7109375" bestFit="1" customWidth="1"/>
    <col min="4566" max="4566" width="36.85546875" bestFit="1" customWidth="1"/>
    <col min="4567" max="4567" width="28.5703125" bestFit="1" customWidth="1"/>
    <col min="4568" max="4568" width="31.7109375" bestFit="1" customWidth="1"/>
    <col min="4569" max="4569" width="43.42578125" bestFit="1" customWidth="1"/>
    <col min="4570" max="4570" width="46.7109375" bestFit="1" customWidth="1"/>
    <col min="4571" max="4571" width="51.140625" bestFit="1" customWidth="1"/>
    <col min="4572" max="4572" width="54.28515625" bestFit="1" customWidth="1"/>
    <col min="4573" max="4573" width="60.85546875" bestFit="1" customWidth="1"/>
    <col min="4574" max="4574" width="64" bestFit="1" customWidth="1"/>
    <col min="4575" max="4575" width="26" bestFit="1" customWidth="1"/>
    <col min="4576" max="4576" width="29.140625" bestFit="1" customWidth="1"/>
    <col min="4577" max="4577" width="40" bestFit="1" customWidth="1"/>
    <col min="4578" max="4578" width="43.140625" bestFit="1" customWidth="1"/>
    <col min="4579" max="4579" width="20.85546875" bestFit="1" customWidth="1"/>
    <col min="4580" max="4580" width="24" bestFit="1" customWidth="1"/>
    <col min="4581" max="4581" width="32.42578125" bestFit="1" customWidth="1"/>
    <col min="4582" max="4582" width="35.5703125" bestFit="1" customWidth="1"/>
    <col min="4583" max="4583" width="53.140625" bestFit="1" customWidth="1"/>
    <col min="4584" max="4584" width="56.28515625" bestFit="1" customWidth="1"/>
    <col min="4585" max="4585" width="34.5703125" bestFit="1" customWidth="1"/>
    <col min="4586" max="4586" width="37.7109375" bestFit="1" customWidth="1"/>
    <col min="4587" max="4587" width="58.5703125" bestFit="1" customWidth="1"/>
    <col min="4588" max="4588" width="61.7109375" bestFit="1" customWidth="1"/>
    <col min="4589" max="4589" width="25.140625" bestFit="1" customWidth="1"/>
    <col min="4590" max="4590" width="28.28515625" bestFit="1" customWidth="1"/>
    <col min="4591" max="4591" width="28.85546875" bestFit="1" customWidth="1"/>
    <col min="4592" max="4592" width="32" bestFit="1" customWidth="1"/>
    <col min="4593" max="4593" width="51.5703125" bestFit="1" customWidth="1"/>
    <col min="4594" max="4594" width="54.85546875" bestFit="1" customWidth="1"/>
    <col min="4595" max="4595" width="37.5703125" bestFit="1" customWidth="1"/>
    <col min="4596" max="4596" width="40.7109375" bestFit="1" customWidth="1"/>
    <col min="4597" max="4597" width="28" bestFit="1" customWidth="1"/>
    <col min="4598" max="4598" width="31.140625" bestFit="1" customWidth="1"/>
    <col min="4599" max="4599" width="46.140625" bestFit="1" customWidth="1"/>
    <col min="4600" max="4600" width="49.28515625" bestFit="1" customWidth="1"/>
    <col min="4601" max="4601" width="58.5703125" bestFit="1" customWidth="1"/>
    <col min="4602" max="4602" width="61.7109375" bestFit="1" customWidth="1"/>
    <col min="4603" max="4603" width="27.7109375" bestFit="1" customWidth="1"/>
    <col min="4604" max="4604" width="30.85546875" bestFit="1" customWidth="1"/>
    <col min="4605" max="4605" width="17.42578125" bestFit="1" customWidth="1"/>
    <col min="4606" max="4606" width="20.5703125" bestFit="1" customWidth="1"/>
    <col min="4607" max="4607" width="15.85546875" bestFit="1" customWidth="1"/>
    <col min="4608" max="4608" width="19" bestFit="1" customWidth="1"/>
    <col min="4609" max="4609" width="20.5703125" bestFit="1" customWidth="1"/>
    <col min="4610" max="4610" width="23.7109375" bestFit="1" customWidth="1"/>
    <col min="4611" max="4611" width="25.5703125" bestFit="1" customWidth="1"/>
    <col min="4612" max="4612" width="28.7109375" bestFit="1" customWidth="1"/>
    <col min="4613" max="4613" width="12.140625" bestFit="1" customWidth="1"/>
    <col min="4614" max="4614" width="9" bestFit="1" customWidth="1"/>
    <col min="4615" max="4615" width="12" bestFit="1" customWidth="1"/>
    <col min="4616" max="4616" width="15.140625" bestFit="1" customWidth="1"/>
    <col min="4617" max="4617" width="32.85546875" bestFit="1" customWidth="1"/>
    <col min="4618" max="4618" width="36" bestFit="1" customWidth="1"/>
    <col min="4619" max="4619" width="56.5703125" bestFit="1" customWidth="1"/>
    <col min="4620" max="4620" width="59.7109375" bestFit="1" customWidth="1"/>
    <col min="4621" max="4621" width="17.5703125" bestFit="1" customWidth="1"/>
    <col min="4622" max="4622" width="20.7109375" bestFit="1" customWidth="1"/>
    <col min="4623" max="4623" width="20.140625" bestFit="1" customWidth="1"/>
    <col min="4624" max="4624" width="23.28515625" bestFit="1" customWidth="1"/>
    <col min="4625" max="4625" width="21" bestFit="1" customWidth="1"/>
    <col min="4626" max="4626" width="24.140625" bestFit="1" customWidth="1"/>
    <col min="4627" max="4627" width="52.28515625" bestFit="1" customWidth="1"/>
    <col min="4628" max="4628" width="55.42578125" bestFit="1" customWidth="1"/>
    <col min="4629" max="4629" width="36.5703125" bestFit="1" customWidth="1"/>
    <col min="4630" max="4630" width="39.7109375" bestFit="1" customWidth="1"/>
    <col min="4631" max="4631" width="55.28515625" bestFit="1" customWidth="1"/>
    <col min="4632" max="4632" width="58.42578125" bestFit="1" customWidth="1"/>
    <col min="4633" max="4633" width="49.7109375" bestFit="1" customWidth="1"/>
    <col min="4634" max="4634" width="52.85546875" bestFit="1" customWidth="1"/>
    <col min="4635" max="4635" width="36.28515625" bestFit="1" customWidth="1"/>
    <col min="4636" max="4636" width="39.42578125" bestFit="1" customWidth="1"/>
    <col min="4637" max="4637" width="42.7109375" bestFit="1" customWidth="1"/>
    <col min="4638" max="4638" width="45.85546875" bestFit="1" customWidth="1"/>
    <col min="4639" max="4639" width="43.42578125" bestFit="1" customWidth="1"/>
    <col min="4640" max="4640" width="46.7109375" bestFit="1" customWidth="1"/>
    <col min="4641" max="4641" width="43" bestFit="1" customWidth="1"/>
    <col min="4642" max="4642" width="46.28515625" bestFit="1" customWidth="1"/>
    <col min="4643" max="4643" width="42.28515625" bestFit="1" customWidth="1"/>
    <col min="4644" max="4644" width="45.42578125" bestFit="1" customWidth="1"/>
    <col min="4645" max="4645" width="40" bestFit="1" customWidth="1"/>
    <col min="4646" max="4646" width="43.140625" bestFit="1" customWidth="1"/>
    <col min="4647" max="4647" width="51.7109375" bestFit="1" customWidth="1"/>
    <col min="4648" max="4648" width="55" bestFit="1" customWidth="1"/>
    <col min="4649" max="4649" width="30.140625" bestFit="1" customWidth="1"/>
    <col min="4650" max="4650" width="33.28515625" bestFit="1" customWidth="1"/>
    <col min="4651" max="4651" width="58" bestFit="1" customWidth="1"/>
    <col min="4652" max="4652" width="61.140625" bestFit="1" customWidth="1"/>
    <col min="4653" max="4653" width="32.5703125" bestFit="1" customWidth="1"/>
    <col min="4654" max="4654" width="35.7109375" bestFit="1" customWidth="1"/>
    <col min="4655" max="4655" width="18" bestFit="1" customWidth="1"/>
    <col min="4656" max="4656" width="21.140625" bestFit="1" customWidth="1"/>
    <col min="4657" max="4657" width="28.140625" bestFit="1" customWidth="1"/>
    <col min="4658" max="4658" width="31.28515625" bestFit="1" customWidth="1"/>
    <col min="4659" max="4659" width="41.85546875" bestFit="1" customWidth="1"/>
    <col min="4660" max="4660" width="45" bestFit="1" customWidth="1"/>
    <col min="4661" max="4661" width="57.140625" bestFit="1" customWidth="1"/>
    <col min="4662" max="4662" width="60.28515625" bestFit="1" customWidth="1"/>
    <col min="4663" max="4663" width="34.28515625" bestFit="1" customWidth="1"/>
    <col min="4664" max="4664" width="37.42578125" bestFit="1" customWidth="1"/>
    <col min="4665" max="4665" width="54.28515625" bestFit="1" customWidth="1"/>
    <col min="4666" max="4666" width="57.42578125" bestFit="1" customWidth="1"/>
    <col min="4667" max="4667" width="23.42578125" bestFit="1" customWidth="1"/>
    <col min="4668" max="4668" width="26.5703125" bestFit="1" customWidth="1"/>
    <col min="4669" max="4669" width="28" bestFit="1" customWidth="1"/>
    <col min="4670" max="4670" width="31.140625" bestFit="1" customWidth="1"/>
    <col min="4671" max="4671" width="38.7109375" bestFit="1" customWidth="1"/>
    <col min="4672" max="4672" width="41.85546875" bestFit="1" customWidth="1"/>
    <col min="4673" max="4673" width="29.7109375" bestFit="1" customWidth="1"/>
    <col min="4674" max="4674" width="32.85546875" bestFit="1" customWidth="1"/>
    <col min="4675" max="4675" width="16.5703125" bestFit="1" customWidth="1"/>
    <col min="4676" max="4676" width="19.7109375" bestFit="1" customWidth="1"/>
    <col min="4677" max="4677" width="57.28515625" bestFit="1" customWidth="1"/>
    <col min="4678" max="4678" width="60.42578125" bestFit="1" customWidth="1"/>
    <col min="4679" max="4679" width="48.140625" bestFit="1" customWidth="1"/>
    <col min="4680" max="4680" width="51.28515625" bestFit="1" customWidth="1"/>
    <col min="4681" max="4681" width="52.85546875" bestFit="1" customWidth="1"/>
    <col min="4682" max="4682" width="56" bestFit="1" customWidth="1"/>
    <col min="4683" max="4683" width="20.5703125" bestFit="1" customWidth="1"/>
    <col min="4684" max="4684" width="23.5703125" bestFit="1" customWidth="1"/>
    <col min="4685" max="4685" width="20.42578125" bestFit="1" customWidth="1"/>
    <col min="4686" max="4686" width="23.5703125" bestFit="1" customWidth="1"/>
    <col min="4687" max="4687" width="37.28515625" bestFit="1" customWidth="1"/>
    <col min="4688" max="4688" width="40.42578125" bestFit="1" customWidth="1"/>
    <col min="4689" max="4689" width="53.28515625" bestFit="1" customWidth="1"/>
    <col min="4690" max="4690" width="56.42578125" bestFit="1" customWidth="1"/>
    <col min="4691" max="4691" width="60.140625" bestFit="1" customWidth="1"/>
    <col min="4692" max="4692" width="63.42578125" bestFit="1" customWidth="1"/>
    <col min="4693" max="4693" width="46.85546875" bestFit="1" customWidth="1"/>
    <col min="4694" max="4694" width="50" bestFit="1" customWidth="1"/>
    <col min="4695" max="4695" width="53.7109375" bestFit="1" customWidth="1"/>
    <col min="4696" max="4696" width="56.85546875" bestFit="1" customWidth="1"/>
    <col min="4697" max="4697" width="23" bestFit="1" customWidth="1"/>
    <col min="4698" max="4698" width="26.28515625" bestFit="1" customWidth="1"/>
    <col min="4699" max="4699" width="61" bestFit="1" customWidth="1"/>
    <col min="4700" max="4700" width="64.140625" bestFit="1" customWidth="1"/>
    <col min="4701" max="4701" width="29.85546875" bestFit="1" customWidth="1"/>
    <col min="4702" max="4702" width="33" bestFit="1" customWidth="1"/>
    <col min="4703" max="4703" width="40.140625" bestFit="1" customWidth="1"/>
    <col min="4704" max="4704" width="43.28515625" bestFit="1" customWidth="1"/>
    <col min="4705" max="4705" width="54.28515625" bestFit="1" customWidth="1"/>
    <col min="4706" max="4706" width="57.42578125" bestFit="1" customWidth="1"/>
    <col min="4707" max="4707" width="44.42578125" bestFit="1" customWidth="1"/>
    <col min="4708" max="4708" width="47.5703125" bestFit="1" customWidth="1"/>
    <col min="4709" max="4709" width="56.42578125" bestFit="1" customWidth="1"/>
    <col min="4710" max="4710" width="59.5703125" bestFit="1" customWidth="1"/>
    <col min="4711" max="4711" width="37" bestFit="1" customWidth="1"/>
    <col min="4712" max="4712" width="40.140625" bestFit="1" customWidth="1"/>
    <col min="4713" max="4713" width="36.85546875" bestFit="1" customWidth="1"/>
    <col min="4714" max="4714" width="40" bestFit="1" customWidth="1"/>
    <col min="4715" max="4715" width="15.42578125" bestFit="1" customWidth="1"/>
    <col min="4716" max="4716" width="18.5703125" bestFit="1" customWidth="1"/>
    <col min="4717" max="4717" width="26.85546875" bestFit="1" customWidth="1"/>
    <col min="4718" max="4718" width="30.140625" bestFit="1" customWidth="1"/>
    <col min="4719" max="4719" width="8.85546875" bestFit="1" customWidth="1"/>
    <col min="4720" max="4720" width="11.85546875" bestFit="1" customWidth="1"/>
    <col min="4721" max="4721" width="38.28515625" bestFit="1" customWidth="1"/>
    <col min="4722" max="4722" width="41.42578125" bestFit="1" customWidth="1"/>
    <col min="4723" max="4723" width="24.7109375" bestFit="1" customWidth="1"/>
    <col min="4724" max="4724" width="27.85546875" bestFit="1" customWidth="1"/>
    <col min="4725" max="4725" width="54.140625" bestFit="1" customWidth="1"/>
    <col min="4726" max="4726" width="57.28515625" bestFit="1" customWidth="1"/>
    <col min="4727" max="4727" width="18.7109375" bestFit="1" customWidth="1"/>
    <col min="4728" max="4728" width="22" bestFit="1" customWidth="1"/>
    <col min="4729" max="4729" width="22.140625" bestFit="1" customWidth="1"/>
    <col min="4730" max="4730" width="25.28515625" bestFit="1" customWidth="1"/>
    <col min="4731" max="4731" width="75.28515625" bestFit="1" customWidth="1"/>
    <col min="4732" max="4732" width="78.42578125" bestFit="1" customWidth="1"/>
    <col min="4733" max="4733" width="61" bestFit="1" customWidth="1"/>
    <col min="4734" max="4734" width="64.140625" bestFit="1" customWidth="1"/>
    <col min="4735" max="4735" width="24.42578125" bestFit="1" customWidth="1"/>
    <col min="4736" max="4736" width="27.5703125" bestFit="1" customWidth="1"/>
    <col min="4737" max="4737" width="24.7109375" bestFit="1" customWidth="1"/>
    <col min="4738" max="4738" width="27.85546875" bestFit="1" customWidth="1"/>
    <col min="4739" max="4739" width="13.5703125" bestFit="1" customWidth="1"/>
    <col min="4740" max="4740" width="9.5703125" bestFit="1" customWidth="1"/>
    <col min="4741" max="4741" width="34.42578125" bestFit="1" customWidth="1"/>
    <col min="4742" max="4742" width="37.5703125" bestFit="1" customWidth="1"/>
    <col min="4743" max="4743" width="33.7109375" bestFit="1" customWidth="1"/>
    <col min="4744" max="4744" width="36.85546875" bestFit="1" customWidth="1"/>
    <col min="4745" max="4745" width="24.28515625" bestFit="1" customWidth="1"/>
    <col min="4746" max="4746" width="27.42578125" bestFit="1" customWidth="1"/>
    <col min="4747" max="4747" width="60.28515625" bestFit="1" customWidth="1"/>
    <col min="4748" max="4748" width="63.5703125" bestFit="1" customWidth="1"/>
    <col min="4749" max="4749" width="27.5703125" bestFit="1" customWidth="1"/>
    <col min="4750" max="4750" width="30.7109375" bestFit="1" customWidth="1"/>
    <col min="4751" max="4751" width="53.42578125" bestFit="1" customWidth="1"/>
    <col min="4752" max="4752" width="56.5703125" bestFit="1" customWidth="1"/>
    <col min="4753" max="4753" width="45.85546875" bestFit="1" customWidth="1"/>
    <col min="4754" max="4754" width="49" bestFit="1" customWidth="1"/>
    <col min="4755" max="4755" width="49.85546875" bestFit="1" customWidth="1"/>
    <col min="4756" max="4756" width="53" bestFit="1" customWidth="1"/>
    <col min="4757" max="4757" width="65.85546875" bestFit="1" customWidth="1"/>
    <col min="4758" max="4758" width="69" bestFit="1" customWidth="1"/>
    <col min="4759" max="4759" width="53.7109375" bestFit="1" customWidth="1"/>
    <col min="4760" max="4760" width="56.85546875" bestFit="1" customWidth="1"/>
    <col min="4761" max="4761" width="33.28515625" bestFit="1" customWidth="1"/>
    <col min="4762" max="4762" width="36.42578125" bestFit="1" customWidth="1"/>
    <col min="4763" max="4763" width="38.7109375" bestFit="1" customWidth="1"/>
    <col min="4764" max="4764" width="41.85546875" bestFit="1" customWidth="1"/>
    <col min="4765" max="4765" width="51.85546875" bestFit="1" customWidth="1"/>
    <col min="4766" max="4766" width="55.140625" bestFit="1" customWidth="1"/>
    <col min="4767" max="4767" width="49" bestFit="1" customWidth="1"/>
    <col min="4768" max="4768" width="52.140625" bestFit="1" customWidth="1"/>
    <col min="4769" max="4769" width="21.28515625" bestFit="1" customWidth="1"/>
    <col min="4770" max="4770" width="24.42578125" bestFit="1" customWidth="1"/>
    <col min="4771" max="4771" width="49.28515625" bestFit="1" customWidth="1"/>
    <col min="4772" max="4772" width="52.42578125" bestFit="1" customWidth="1"/>
    <col min="4773" max="4773" width="44.85546875" bestFit="1" customWidth="1"/>
    <col min="4774" max="4774" width="48" bestFit="1" customWidth="1"/>
    <col min="4775" max="4775" width="61.42578125" bestFit="1" customWidth="1"/>
    <col min="4776" max="4776" width="64.5703125" bestFit="1" customWidth="1"/>
    <col min="4777" max="4777" width="32.85546875" bestFit="1" customWidth="1"/>
    <col min="4778" max="4778" width="36" bestFit="1" customWidth="1"/>
    <col min="4779" max="4779" width="44.140625" bestFit="1" customWidth="1"/>
    <col min="4780" max="4780" width="47.28515625" bestFit="1" customWidth="1"/>
    <col min="4781" max="4781" width="34.5703125" bestFit="1" customWidth="1"/>
    <col min="4782" max="4782" width="37.7109375" bestFit="1" customWidth="1"/>
    <col min="4783" max="4783" width="54.42578125" bestFit="1" customWidth="1"/>
    <col min="4784" max="4784" width="57.5703125" bestFit="1" customWidth="1"/>
    <col min="4785" max="4785" width="63" bestFit="1" customWidth="1"/>
    <col min="4786" max="4786" width="66.140625" bestFit="1" customWidth="1"/>
    <col min="4787" max="4787" width="24.7109375" bestFit="1" customWidth="1"/>
    <col min="4788" max="4788" width="27.85546875" bestFit="1" customWidth="1"/>
    <col min="4789" max="4789" width="54.7109375" bestFit="1" customWidth="1"/>
    <col min="4790" max="4790" width="57.85546875" bestFit="1" customWidth="1"/>
    <col min="4791" max="4791" width="16.7109375" bestFit="1" customWidth="1"/>
    <col min="4792" max="4792" width="19.85546875" bestFit="1" customWidth="1"/>
    <col min="4793" max="4793" width="55.7109375" bestFit="1" customWidth="1"/>
    <col min="4794" max="4794" width="59" bestFit="1" customWidth="1"/>
    <col min="4795" max="4795" width="51.85546875" bestFit="1" customWidth="1"/>
    <col min="4796" max="4796" width="55.140625" bestFit="1" customWidth="1"/>
    <col min="4797" max="4797" width="45.28515625" bestFit="1" customWidth="1"/>
    <col min="4798" max="4798" width="48.42578125" bestFit="1" customWidth="1"/>
    <col min="4799" max="4799" width="38.5703125" bestFit="1" customWidth="1"/>
    <col min="4800" max="4800" width="41.7109375" bestFit="1" customWidth="1"/>
    <col min="4801" max="4801" width="43" bestFit="1" customWidth="1"/>
    <col min="4802" max="4802" width="46.28515625" bestFit="1" customWidth="1"/>
    <col min="4803" max="4803" width="47.7109375" bestFit="1" customWidth="1"/>
    <col min="4804" max="4804" width="51" bestFit="1" customWidth="1"/>
    <col min="4805" max="4805" width="34" bestFit="1" customWidth="1"/>
    <col min="4806" max="4806" width="37.140625" bestFit="1" customWidth="1"/>
    <col min="4807" max="4807" width="30" bestFit="1" customWidth="1"/>
    <col min="4808" max="4808" width="33.140625" bestFit="1" customWidth="1"/>
    <col min="4809" max="4809" width="60.140625" bestFit="1" customWidth="1"/>
    <col min="4810" max="4810" width="63.42578125" bestFit="1" customWidth="1"/>
    <col min="4811" max="4811" width="38" bestFit="1" customWidth="1"/>
    <col min="4812" max="4812" width="41.140625" bestFit="1" customWidth="1"/>
    <col min="4813" max="4813" width="20.5703125" bestFit="1" customWidth="1"/>
    <col min="4814" max="4814" width="23.7109375" bestFit="1" customWidth="1"/>
    <col min="4815" max="4815" width="59.28515625" bestFit="1" customWidth="1"/>
    <col min="4816" max="4816" width="62.42578125" bestFit="1" customWidth="1"/>
    <col min="4817" max="4817" width="18.7109375" bestFit="1" customWidth="1"/>
    <col min="4818" max="4818" width="22" bestFit="1" customWidth="1"/>
    <col min="4819" max="4819" width="54.42578125" bestFit="1" customWidth="1"/>
    <col min="4820" max="4820" width="57.5703125" bestFit="1" customWidth="1"/>
    <col min="4821" max="4821" width="18.42578125" bestFit="1" customWidth="1"/>
    <col min="4822" max="4822" width="21.7109375" bestFit="1" customWidth="1"/>
    <col min="4823" max="4823" width="41.42578125" bestFit="1" customWidth="1"/>
    <col min="4824" max="4824" width="44.5703125" bestFit="1" customWidth="1"/>
    <col min="4825" max="4825" width="38.28515625" bestFit="1" customWidth="1"/>
    <col min="4826" max="4826" width="41.42578125" bestFit="1" customWidth="1"/>
    <col min="4827" max="4827" width="29.140625" bestFit="1" customWidth="1"/>
    <col min="4828" max="4828" width="32.28515625" bestFit="1" customWidth="1"/>
    <col min="4829" max="4829" width="17" bestFit="1" customWidth="1"/>
    <col min="4830" max="4830" width="20.140625" bestFit="1" customWidth="1"/>
    <col min="4831" max="4831" width="52.5703125" bestFit="1" customWidth="1"/>
    <col min="4832" max="4832" width="55.7109375" bestFit="1" customWidth="1"/>
    <col min="4833" max="4833" width="35.140625" bestFit="1" customWidth="1"/>
    <col min="4834" max="4834" width="38.42578125" bestFit="1" customWidth="1"/>
    <col min="4835" max="4835" width="31" bestFit="1" customWidth="1"/>
    <col min="4836" max="4836" width="34.28515625" bestFit="1" customWidth="1"/>
    <col min="4837" max="4837" width="12.85546875" bestFit="1" customWidth="1"/>
    <col min="4838" max="4838" width="16" bestFit="1" customWidth="1"/>
    <col min="4839" max="4839" width="58.85546875" bestFit="1" customWidth="1"/>
    <col min="4840" max="4840" width="62" bestFit="1" customWidth="1"/>
    <col min="4841" max="4841" width="51.42578125" bestFit="1" customWidth="1"/>
    <col min="4842" max="4842" width="54.7109375" bestFit="1" customWidth="1"/>
    <col min="4843" max="4843" width="56.140625" bestFit="1" customWidth="1"/>
    <col min="4844" max="4844" width="59.42578125" bestFit="1" customWidth="1"/>
    <col min="4845" max="4845" width="28.5703125" bestFit="1" customWidth="1"/>
    <col min="4846" max="4846" width="31.7109375" bestFit="1" customWidth="1"/>
    <col min="4847" max="4847" width="56" bestFit="1" customWidth="1"/>
    <col min="4848" max="4848" width="59.28515625" bestFit="1" customWidth="1"/>
    <col min="4849" max="4849" width="16.5703125" bestFit="1" customWidth="1"/>
    <col min="4850" max="4850" width="19.7109375" bestFit="1" customWidth="1"/>
    <col min="4851" max="4851" width="33.140625" bestFit="1" customWidth="1"/>
    <col min="4852" max="4852" width="36.28515625" bestFit="1" customWidth="1"/>
    <col min="4853" max="4853" width="54.85546875" bestFit="1" customWidth="1"/>
    <col min="4854" max="4854" width="58" bestFit="1" customWidth="1"/>
    <col min="4855" max="4855" width="27" bestFit="1" customWidth="1"/>
    <col min="4856" max="4856" width="30.28515625" bestFit="1" customWidth="1"/>
    <col min="4857" max="4857" width="38.5703125" bestFit="1" customWidth="1"/>
    <col min="4858" max="4858" width="41.7109375" bestFit="1" customWidth="1"/>
    <col min="4859" max="4859" width="57.7109375" bestFit="1" customWidth="1"/>
    <col min="4860" max="4860" width="60.85546875" bestFit="1" customWidth="1"/>
    <col min="4861" max="4861" width="59.140625" bestFit="1" customWidth="1"/>
    <col min="4862" max="4862" width="62.28515625" bestFit="1" customWidth="1"/>
    <col min="4863" max="4863" width="37.28515625" bestFit="1" customWidth="1"/>
    <col min="4864" max="4864" width="40.42578125" bestFit="1" customWidth="1"/>
    <col min="4865" max="4865" width="27.7109375" bestFit="1" customWidth="1"/>
    <col min="4866" max="4866" width="30.85546875" bestFit="1" customWidth="1"/>
    <col min="4867" max="4867" width="26.140625" bestFit="1" customWidth="1"/>
    <col min="4868" max="4868" width="29.28515625" bestFit="1" customWidth="1"/>
    <col min="4869" max="4869" width="26" bestFit="1" customWidth="1"/>
    <col min="4870" max="4870" width="29.140625" bestFit="1" customWidth="1"/>
    <col min="4871" max="4871" width="54.7109375" bestFit="1" customWidth="1"/>
    <col min="4872" max="4872" width="57.85546875" bestFit="1" customWidth="1"/>
    <col min="4873" max="4873" width="58" bestFit="1" customWidth="1"/>
    <col min="4874" max="4874" width="61.140625" bestFit="1" customWidth="1"/>
    <col min="4875" max="4875" width="46" bestFit="1" customWidth="1"/>
    <col min="4876" max="4876" width="49.140625" bestFit="1" customWidth="1"/>
    <col min="4877" max="4877" width="53.42578125" bestFit="1" customWidth="1"/>
    <col min="4878" max="4878" width="56.5703125" bestFit="1" customWidth="1"/>
    <col min="4879" max="4879" width="35.28515625" bestFit="1" customWidth="1"/>
    <col min="4880" max="4880" width="38.5703125" bestFit="1" customWidth="1"/>
    <col min="4881" max="4881" width="40" bestFit="1" customWidth="1"/>
    <col min="4882" max="4882" width="43.140625" bestFit="1" customWidth="1"/>
    <col min="4883" max="4883" width="56.5703125" bestFit="1" customWidth="1"/>
    <col min="4884" max="4884" width="59.7109375" bestFit="1" customWidth="1"/>
    <col min="4885" max="4885" width="37.28515625" bestFit="1" customWidth="1"/>
    <col min="4886" max="4886" width="40.42578125" bestFit="1" customWidth="1"/>
    <col min="4887" max="4887" width="25" bestFit="1" customWidth="1"/>
    <col min="4888" max="4888" width="28.140625" bestFit="1" customWidth="1"/>
    <col min="4889" max="4889" width="49.140625" bestFit="1" customWidth="1"/>
    <col min="4890" max="4890" width="52.28515625" bestFit="1" customWidth="1"/>
    <col min="4891" max="4891" width="8.42578125" bestFit="1" customWidth="1"/>
    <col min="4892" max="4892" width="11.42578125" bestFit="1" customWidth="1"/>
    <col min="4893" max="4893" width="26" bestFit="1" customWidth="1"/>
    <col min="4894" max="4894" width="29.140625" bestFit="1" customWidth="1"/>
    <col min="4895" max="4895" width="16.42578125" bestFit="1" customWidth="1"/>
    <col min="4896" max="4896" width="19.5703125" bestFit="1" customWidth="1"/>
    <col min="4897" max="4897" width="31.28515625" bestFit="1" customWidth="1"/>
    <col min="4898" max="4898" width="34.5703125" bestFit="1" customWidth="1"/>
    <col min="4899" max="4899" width="6.5703125" bestFit="1" customWidth="1"/>
    <col min="4900" max="4900" width="9.5703125" bestFit="1" customWidth="1"/>
    <col min="4901" max="4901" width="15.5703125" bestFit="1" customWidth="1"/>
    <col min="4902" max="4902" width="18.7109375" bestFit="1" customWidth="1"/>
    <col min="4903" max="4903" width="30.42578125" bestFit="1" customWidth="1"/>
    <col min="4904" max="4904" width="33.5703125" bestFit="1" customWidth="1"/>
    <col min="4905" max="4905" width="50.140625" bestFit="1" customWidth="1"/>
    <col min="4906" max="4906" width="53.28515625" bestFit="1" customWidth="1"/>
    <col min="4907" max="4907" width="24.5703125" bestFit="1" customWidth="1"/>
    <col min="4908" max="4908" width="27.7109375" bestFit="1" customWidth="1"/>
    <col min="4909" max="4909" width="16.5703125" bestFit="1" customWidth="1"/>
    <col min="4910" max="4910" width="19.7109375" bestFit="1" customWidth="1"/>
    <col min="4911" max="4911" width="21" bestFit="1" customWidth="1"/>
    <col min="4912" max="4912" width="24.140625" bestFit="1" customWidth="1"/>
    <col min="4913" max="4913" width="30.5703125" bestFit="1" customWidth="1"/>
    <col min="4914" max="4914" width="33.85546875" bestFit="1" customWidth="1"/>
    <col min="4915" max="4915" width="40.85546875" bestFit="1" customWidth="1"/>
    <col min="4916" max="4916" width="44" bestFit="1" customWidth="1"/>
    <col min="4917" max="4917" width="45.140625" bestFit="1" customWidth="1"/>
    <col min="4918" max="4918" width="48.28515625" bestFit="1" customWidth="1"/>
    <col min="4919" max="4919" width="47.28515625" bestFit="1" customWidth="1"/>
    <col min="4920" max="4920" width="50.5703125" bestFit="1" customWidth="1"/>
    <col min="4921" max="4921" width="61.7109375" bestFit="1" customWidth="1"/>
    <col min="4922" max="4922" width="64.85546875" bestFit="1" customWidth="1"/>
    <col min="4923" max="4923" width="19.7109375" bestFit="1" customWidth="1"/>
    <col min="4924" max="4924" width="22.85546875" bestFit="1" customWidth="1"/>
    <col min="4925" max="4925" width="36.42578125" bestFit="1" customWidth="1"/>
    <col min="4926" max="4926" width="39.5703125" bestFit="1" customWidth="1"/>
    <col min="4927" max="4927" width="19.140625" bestFit="1" customWidth="1"/>
    <col min="4928" max="4928" width="22.28515625" bestFit="1" customWidth="1"/>
    <col min="4929" max="4929" width="52.28515625" bestFit="1" customWidth="1"/>
    <col min="4930" max="4930" width="55.42578125" bestFit="1" customWidth="1"/>
    <col min="4931" max="4931" width="31.7109375" bestFit="1" customWidth="1"/>
    <col min="4932" max="4932" width="34.85546875" bestFit="1" customWidth="1"/>
    <col min="4933" max="4933" width="60" bestFit="1" customWidth="1"/>
    <col min="4934" max="4934" width="63.28515625" bestFit="1" customWidth="1"/>
    <col min="4935" max="4935" width="32" bestFit="1" customWidth="1"/>
    <col min="4936" max="4936" width="35.140625" bestFit="1" customWidth="1"/>
    <col min="4937" max="4937" width="37.140625" bestFit="1" customWidth="1"/>
    <col min="4938" max="4938" width="40.28515625" bestFit="1" customWidth="1"/>
    <col min="4939" max="4939" width="13.140625" bestFit="1" customWidth="1"/>
    <col min="4940" max="4940" width="16.28515625" bestFit="1" customWidth="1"/>
    <col min="4941" max="4941" width="82.7109375" bestFit="1" customWidth="1"/>
    <col min="4942" max="4942" width="85.85546875" bestFit="1" customWidth="1"/>
    <col min="4943" max="4943" width="44.28515625" bestFit="1" customWidth="1"/>
    <col min="4944" max="4945" width="47.42578125" bestFit="1" customWidth="1"/>
    <col min="4946" max="4946" width="50.7109375" bestFit="1" customWidth="1"/>
    <col min="4947" max="4947" width="56.42578125" bestFit="1" customWidth="1"/>
    <col min="4948" max="4948" width="59.5703125" bestFit="1" customWidth="1"/>
    <col min="4949" max="4949" width="25.42578125" bestFit="1" customWidth="1"/>
    <col min="4950" max="4950" width="28.5703125" bestFit="1" customWidth="1"/>
    <col min="4951" max="4951" width="38.42578125" bestFit="1" customWidth="1"/>
    <col min="4952" max="4952" width="41.5703125" bestFit="1" customWidth="1"/>
    <col min="4953" max="4953" width="42" bestFit="1" customWidth="1"/>
    <col min="4954" max="4954" width="45.140625" bestFit="1" customWidth="1"/>
    <col min="4955" max="4955" width="55.28515625" bestFit="1" customWidth="1"/>
    <col min="4956" max="4956" width="58.42578125" bestFit="1" customWidth="1"/>
    <col min="4957" max="4957" width="21.7109375" bestFit="1" customWidth="1"/>
    <col min="4958" max="4958" width="24.85546875" bestFit="1" customWidth="1"/>
    <col min="4959" max="4959" width="13.85546875" bestFit="1" customWidth="1"/>
    <col min="4960" max="4960" width="17" bestFit="1" customWidth="1"/>
    <col min="4961" max="4961" width="26.7109375" bestFit="1" customWidth="1"/>
    <col min="4962" max="4962" width="30" bestFit="1" customWidth="1"/>
    <col min="4963" max="4963" width="40.28515625" bestFit="1" customWidth="1"/>
    <col min="4964" max="4964" width="43.42578125" bestFit="1" customWidth="1"/>
    <col min="4965" max="4965" width="26.7109375" bestFit="1" customWidth="1"/>
    <col min="4966" max="4966" width="30" bestFit="1" customWidth="1"/>
    <col min="4967" max="4967" width="28.42578125" bestFit="1" customWidth="1"/>
    <col min="4968" max="4968" width="31.5703125" bestFit="1" customWidth="1"/>
    <col min="4969" max="4969" width="39.42578125" bestFit="1" customWidth="1"/>
    <col min="4970" max="4970" width="42.7109375" bestFit="1" customWidth="1"/>
    <col min="4971" max="4971" width="57.85546875" bestFit="1" customWidth="1"/>
    <col min="4972" max="4972" width="61" bestFit="1" customWidth="1"/>
    <col min="4973" max="4973" width="39.5703125" bestFit="1" customWidth="1"/>
    <col min="4974" max="4974" width="42.85546875" bestFit="1" customWidth="1"/>
    <col min="4975" max="4975" width="51.140625" bestFit="1" customWidth="1"/>
    <col min="4976" max="4976" width="54.28515625" bestFit="1" customWidth="1"/>
    <col min="4977" max="4977" width="44.85546875" bestFit="1" customWidth="1"/>
    <col min="4978" max="4978" width="48" bestFit="1" customWidth="1"/>
    <col min="4979" max="4979" width="46.28515625" bestFit="1" customWidth="1"/>
    <col min="4980" max="4980" width="49.42578125" bestFit="1" customWidth="1"/>
    <col min="4981" max="4981" width="47.7109375" bestFit="1" customWidth="1"/>
    <col min="4982" max="4982" width="51" bestFit="1" customWidth="1"/>
    <col min="4983" max="4983" width="25.28515625" bestFit="1" customWidth="1"/>
    <col min="4984" max="4984" width="28.42578125" bestFit="1" customWidth="1"/>
    <col min="4985" max="4985" width="53.85546875" bestFit="1" customWidth="1"/>
    <col min="4986" max="4986" width="57" bestFit="1" customWidth="1"/>
    <col min="4987" max="4987" width="52.42578125" bestFit="1" customWidth="1"/>
    <col min="4988" max="4988" width="55.5703125" bestFit="1" customWidth="1"/>
    <col min="4989" max="4989" width="54.28515625" bestFit="1" customWidth="1"/>
    <col min="4990" max="4990" width="57.42578125" bestFit="1" customWidth="1"/>
    <col min="4991" max="4991" width="50" bestFit="1" customWidth="1"/>
    <col min="4992" max="4992" width="53.140625" bestFit="1" customWidth="1"/>
    <col min="4993" max="4993" width="32.42578125" bestFit="1" customWidth="1"/>
    <col min="4994" max="4994" width="35.5703125" bestFit="1" customWidth="1"/>
    <col min="4995" max="4995" width="51.140625" bestFit="1" customWidth="1"/>
    <col min="4996" max="4996" width="54.28515625" bestFit="1" customWidth="1"/>
    <col min="4997" max="4997" width="47" bestFit="1" customWidth="1"/>
    <col min="4998" max="4998" width="50.140625" bestFit="1" customWidth="1"/>
    <col min="4999" max="4999" width="14.85546875" bestFit="1" customWidth="1"/>
    <col min="5000" max="5000" width="17.42578125" bestFit="1" customWidth="1"/>
    <col min="5001" max="5001" width="58.5703125" bestFit="1" customWidth="1"/>
    <col min="5002" max="5002" width="61.7109375" bestFit="1" customWidth="1"/>
    <col min="5003" max="5003" width="53.7109375" bestFit="1" customWidth="1"/>
    <col min="5004" max="5004" width="56.85546875" bestFit="1" customWidth="1"/>
    <col min="5005" max="5005" width="59.5703125" bestFit="1" customWidth="1"/>
    <col min="5006" max="5006" width="62.85546875" bestFit="1" customWidth="1"/>
    <col min="5007" max="5007" width="33.42578125" bestFit="1" customWidth="1"/>
    <col min="5008" max="5008" width="36.5703125" bestFit="1" customWidth="1"/>
    <col min="5009" max="5009" width="47.140625" bestFit="1" customWidth="1"/>
    <col min="5010" max="5010" width="50.42578125" bestFit="1" customWidth="1"/>
    <col min="5011" max="5011" width="15.140625" bestFit="1" customWidth="1"/>
    <col min="5012" max="5012" width="18.28515625" bestFit="1" customWidth="1"/>
    <col min="5013" max="5013" width="50.42578125" bestFit="1" customWidth="1"/>
    <col min="5014" max="5014" width="53.5703125" bestFit="1" customWidth="1"/>
    <col min="5015" max="5015" width="16.85546875" bestFit="1" customWidth="1"/>
    <col min="5016" max="5016" width="17.42578125" bestFit="1" customWidth="1"/>
    <col min="5017" max="5017" width="23.5703125" bestFit="1" customWidth="1"/>
    <col min="5018" max="5018" width="26.7109375" bestFit="1" customWidth="1"/>
    <col min="5019" max="5019" width="16.140625" bestFit="1" customWidth="1"/>
    <col min="5020" max="5020" width="19.28515625" bestFit="1" customWidth="1"/>
    <col min="5021" max="5021" width="13.85546875" bestFit="1" customWidth="1"/>
    <col min="5022" max="5022" width="17" bestFit="1" customWidth="1"/>
    <col min="5023" max="5023" width="31" bestFit="1" customWidth="1"/>
    <col min="5024" max="5024" width="34.28515625" bestFit="1" customWidth="1"/>
    <col min="5025" max="5025" width="51.42578125" bestFit="1" customWidth="1"/>
    <col min="5026" max="5026" width="54.7109375" bestFit="1" customWidth="1"/>
    <col min="5027" max="5027" width="25.140625" bestFit="1" customWidth="1"/>
    <col min="5028" max="5028" width="28.28515625" bestFit="1" customWidth="1"/>
    <col min="5029" max="5029" width="53.42578125" bestFit="1" customWidth="1"/>
    <col min="5030" max="5030" width="56.5703125" bestFit="1" customWidth="1"/>
    <col min="5031" max="5031" width="49.28515625" bestFit="1" customWidth="1"/>
    <col min="5032" max="5032" width="52.42578125" bestFit="1" customWidth="1"/>
    <col min="5033" max="5033" width="13.5703125" bestFit="1" customWidth="1"/>
    <col min="5034" max="5034" width="9.7109375" bestFit="1" customWidth="1"/>
    <col min="5035" max="5035" width="45.28515625" bestFit="1" customWidth="1"/>
    <col min="5036" max="5036" width="48.42578125" bestFit="1" customWidth="1"/>
    <col min="5037" max="5037" width="22.5703125" bestFit="1" customWidth="1"/>
    <col min="5038" max="5038" width="25.85546875" bestFit="1" customWidth="1"/>
    <col min="5039" max="5039" width="61" bestFit="1" customWidth="1"/>
    <col min="5040" max="5040" width="64.140625" bestFit="1" customWidth="1"/>
    <col min="5041" max="5041" width="27.42578125" bestFit="1" customWidth="1"/>
    <col min="5042" max="5042" width="30.5703125" bestFit="1" customWidth="1"/>
    <col min="5043" max="5043" width="35.140625" bestFit="1" customWidth="1"/>
    <col min="5044" max="5044" width="38.42578125" bestFit="1" customWidth="1"/>
    <col min="5045" max="5045" width="53" bestFit="1" customWidth="1"/>
    <col min="5046" max="5046" width="56.140625" bestFit="1" customWidth="1"/>
    <col min="5047" max="5047" width="46.28515625" bestFit="1" customWidth="1"/>
    <col min="5048" max="5048" width="49.42578125" bestFit="1" customWidth="1"/>
    <col min="5049" max="5049" width="14.7109375" bestFit="1" customWidth="1"/>
    <col min="5050" max="5050" width="18" bestFit="1" customWidth="1"/>
    <col min="5051" max="5051" width="52.85546875" bestFit="1" customWidth="1"/>
    <col min="5052" max="5052" width="56" bestFit="1" customWidth="1"/>
    <col min="5053" max="5053" width="48.5703125" bestFit="1" customWidth="1"/>
    <col min="5054" max="5054" width="51.7109375" bestFit="1" customWidth="1"/>
    <col min="5055" max="5055" width="25.7109375" bestFit="1" customWidth="1"/>
    <col min="5056" max="5056" width="28.85546875" bestFit="1" customWidth="1"/>
    <col min="5057" max="5057" width="21.7109375" bestFit="1" customWidth="1"/>
    <col min="5058" max="5058" width="24.85546875" bestFit="1" customWidth="1"/>
    <col min="5059" max="5059" width="18.5703125" bestFit="1" customWidth="1"/>
    <col min="5060" max="5060" width="21.85546875" bestFit="1" customWidth="1"/>
    <col min="5061" max="5061" width="55" bestFit="1" customWidth="1"/>
    <col min="5062" max="5062" width="58.140625" bestFit="1" customWidth="1"/>
    <col min="5063" max="5063" width="14.5703125" bestFit="1" customWidth="1"/>
    <col min="5064" max="5064" width="17.85546875" bestFit="1" customWidth="1"/>
    <col min="5065" max="5065" width="52.28515625" bestFit="1" customWidth="1"/>
    <col min="5066" max="5066" width="55.42578125" bestFit="1" customWidth="1"/>
    <col min="5067" max="5067" width="54" bestFit="1" customWidth="1"/>
    <col min="5068" max="5068" width="57.140625" bestFit="1" customWidth="1"/>
    <col min="5069" max="5069" width="45" bestFit="1" customWidth="1"/>
    <col min="5070" max="5070" width="48.140625" bestFit="1" customWidth="1"/>
    <col min="5071" max="5071" width="49.28515625" bestFit="1" customWidth="1"/>
    <col min="5072" max="5072" width="52.42578125" bestFit="1" customWidth="1"/>
    <col min="5073" max="5073" width="27.42578125" bestFit="1" customWidth="1"/>
    <col min="5074" max="5074" width="30.5703125" bestFit="1" customWidth="1"/>
    <col min="5075" max="5075" width="7.7109375" bestFit="1" customWidth="1"/>
    <col min="5076" max="5076" width="10.140625" bestFit="1" customWidth="1"/>
    <col min="5077" max="5077" width="13.7109375" bestFit="1" customWidth="1"/>
    <col min="5078" max="5078" width="16.85546875" bestFit="1" customWidth="1"/>
    <col min="5079" max="5079" width="45.7109375" bestFit="1" customWidth="1"/>
    <col min="5080" max="5080" width="48.85546875" bestFit="1" customWidth="1"/>
    <col min="5081" max="5081" width="49.28515625" bestFit="1" customWidth="1"/>
    <col min="5082" max="5082" width="52.42578125" bestFit="1" customWidth="1"/>
    <col min="5083" max="5083" width="28.28515625" bestFit="1" customWidth="1"/>
    <col min="5084" max="5084" width="31.42578125" bestFit="1" customWidth="1"/>
    <col min="5085" max="5085" width="16" bestFit="1" customWidth="1"/>
    <col min="5086" max="5086" width="19.140625" bestFit="1" customWidth="1"/>
    <col min="5087" max="5087" width="55.5703125" bestFit="1" customWidth="1"/>
    <col min="5088" max="5088" width="58.85546875" bestFit="1" customWidth="1"/>
    <col min="5089" max="5089" width="57.42578125" bestFit="1" customWidth="1"/>
    <col min="5090" max="5090" width="60.5703125" bestFit="1" customWidth="1"/>
    <col min="5091" max="5091" width="39.28515625" bestFit="1" customWidth="1"/>
    <col min="5092" max="5092" width="42.5703125" bestFit="1" customWidth="1"/>
    <col min="5093" max="5093" width="36" bestFit="1" customWidth="1"/>
    <col min="5094" max="5094" width="39.140625" bestFit="1" customWidth="1"/>
    <col min="5095" max="5095" width="40.42578125" bestFit="1" customWidth="1"/>
    <col min="5096" max="5096" width="43.5703125" bestFit="1" customWidth="1"/>
    <col min="5097" max="5097" width="34.42578125" bestFit="1" customWidth="1"/>
    <col min="5098" max="5098" width="37.5703125" bestFit="1" customWidth="1"/>
    <col min="5099" max="5099" width="24.42578125" bestFit="1" customWidth="1"/>
    <col min="5100" max="5100" width="27.5703125" bestFit="1" customWidth="1"/>
    <col min="5101" max="5101" width="26.28515625" bestFit="1" customWidth="1"/>
    <col min="5102" max="5102" width="29.42578125" bestFit="1" customWidth="1"/>
    <col min="5103" max="5103" width="44" bestFit="1" customWidth="1"/>
    <col min="5104" max="5104" width="47.140625" bestFit="1" customWidth="1"/>
    <col min="5105" max="5105" width="57" bestFit="1" customWidth="1"/>
    <col min="5106" max="5106" width="60.140625" bestFit="1" customWidth="1"/>
    <col min="5107" max="5107" width="24.28515625" bestFit="1" customWidth="1"/>
    <col min="5108" max="5108" width="27.42578125" bestFit="1" customWidth="1"/>
    <col min="5109" max="5109" width="22.5703125" bestFit="1" customWidth="1"/>
    <col min="5110" max="5110" width="25.85546875" bestFit="1" customWidth="1"/>
    <col min="5111" max="5111" width="54.85546875" bestFit="1" customWidth="1"/>
    <col min="5112" max="5112" width="58" bestFit="1" customWidth="1"/>
    <col min="5113" max="5113" width="58.28515625" bestFit="1" customWidth="1"/>
    <col min="5114" max="5114" width="61.42578125" bestFit="1" customWidth="1"/>
    <col min="5115" max="5115" width="22.42578125" bestFit="1" customWidth="1"/>
    <col min="5116" max="5116" width="25.7109375" bestFit="1" customWidth="1"/>
    <col min="5117" max="5117" width="46.7109375" bestFit="1" customWidth="1"/>
    <col min="5118" max="5118" width="49.85546875" bestFit="1" customWidth="1"/>
    <col min="5119" max="5119" width="50.42578125" bestFit="1" customWidth="1"/>
    <col min="5120" max="5120" width="53.5703125" bestFit="1" customWidth="1"/>
    <col min="5121" max="5121" width="13.5703125" bestFit="1" customWidth="1"/>
    <col min="5122" max="5122" width="16.7109375" bestFit="1" customWidth="1"/>
    <col min="5123" max="5123" width="38" bestFit="1" customWidth="1"/>
    <col min="5124" max="5124" width="41.140625" bestFit="1" customWidth="1"/>
    <col min="5125" max="5125" width="23" bestFit="1" customWidth="1"/>
    <col min="5126" max="5126" width="26.28515625" bestFit="1" customWidth="1"/>
    <col min="5127" max="5127" width="34.85546875" bestFit="1" customWidth="1"/>
    <col min="5128" max="5128" width="38.140625" bestFit="1" customWidth="1"/>
    <col min="5129" max="5129" width="41.5703125" bestFit="1" customWidth="1"/>
    <col min="5130" max="5130" width="44.7109375" bestFit="1" customWidth="1"/>
    <col min="5131" max="5131" width="60.140625" bestFit="1" customWidth="1"/>
    <col min="5132" max="5132" width="63.42578125" bestFit="1" customWidth="1"/>
    <col min="5133" max="5133" width="33.28515625" bestFit="1" customWidth="1"/>
    <col min="5134" max="5134" width="36.42578125" bestFit="1" customWidth="1"/>
    <col min="5135" max="5135" width="20" bestFit="1" customWidth="1"/>
    <col min="5136" max="5136" width="23.140625" bestFit="1" customWidth="1"/>
    <col min="5137" max="5137" width="18.28515625" bestFit="1" customWidth="1"/>
    <col min="5138" max="5138" width="21.5703125" bestFit="1" customWidth="1"/>
    <col min="5139" max="5139" width="36.85546875" bestFit="1" customWidth="1"/>
    <col min="5140" max="5140" width="40" bestFit="1" customWidth="1"/>
    <col min="5141" max="5141" width="24.140625" bestFit="1" customWidth="1"/>
    <col min="5142" max="5142" width="27.28515625" bestFit="1" customWidth="1"/>
    <col min="5143" max="5143" width="58.85546875" bestFit="1" customWidth="1"/>
    <col min="5144" max="5144" width="62" bestFit="1" customWidth="1"/>
    <col min="5145" max="5145" width="54.42578125" bestFit="1" customWidth="1"/>
    <col min="5146" max="5146" width="57.5703125" bestFit="1" customWidth="1"/>
    <col min="5147" max="5147" width="30.5703125" bestFit="1" customWidth="1"/>
    <col min="5148" max="5148" width="33.85546875" bestFit="1" customWidth="1"/>
    <col min="5149" max="5149" width="55.140625" bestFit="1" customWidth="1"/>
    <col min="5150" max="5150" width="58.28515625" bestFit="1" customWidth="1"/>
    <col min="5151" max="5151" width="52.28515625" bestFit="1" customWidth="1"/>
    <col min="5152" max="5152" width="55.42578125" bestFit="1" customWidth="1"/>
    <col min="5153" max="5153" width="33" bestFit="1" customWidth="1"/>
    <col min="5154" max="5154" width="36.140625" bestFit="1" customWidth="1"/>
    <col min="5155" max="5155" width="10.5703125" bestFit="1" customWidth="1"/>
    <col min="5156" max="5157" width="13.7109375" bestFit="1" customWidth="1"/>
    <col min="5158" max="5158" width="16.85546875" bestFit="1" customWidth="1"/>
    <col min="5159" max="5159" width="18.28515625" bestFit="1" customWidth="1"/>
    <col min="5160" max="5160" width="21.5703125" bestFit="1" customWidth="1"/>
    <col min="5161" max="5161" width="47.5703125" bestFit="1" customWidth="1"/>
    <col min="5162" max="5162" width="50.85546875" bestFit="1" customWidth="1"/>
    <col min="5163" max="5163" width="60.5703125" bestFit="1" customWidth="1"/>
    <col min="5164" max="5164" width="63.7109375" bestFit="1" customWidth="1"/>
    <col min="5165" max="5165" width="48.28515625" bestFit="1" customWidth="1"/>
    <col min="5166" max="5166" width="51.42578125" bestFit="1" customWidth="1"/>
    <col min="5167" max="5167" width="27.5703125" bestFit="1" customWidth="1"/>
    <col min="5168" max="5168" width="30.7109375" bestFit="1" customWidth="1"/>
    <col min="5169" max="5169" width="37.28515625" bestFit="1" customWidth="1"/>
    <col min="5170" max="5170" width="40.42578125" bestFit="1" customWidth="1"/>
    <col min="5171" max="5171" width="51.28515625" bestFit="1" customWidth="1"/>
    <col min="5172" max="5172" width="54.5703125" bestFit="1" customWidth="1"/>
    <col min="5173" max="5173" width="53.42578125" bestFit="1" customWidth="1"/>
    <col min="5174" max="5174" width="56.5703125" bestFit="1" customWidth="1"/>
    <col min="5175" max="5175" width="46.5703125" bestFit="1" customWidth="1"/>
    <col min="5176" max="5176" width="49.7109375" bestFit="1" customWidth="1"/>
    <col min="5177" max="5177" width="38.85546875" bestFit="1" customWidth="1"/>
    <col min="5178" max="5178" width="42.140625" bestFit="1" customWidth="1"/>
    <col min="5179" max="5179" width="40" bestFit="1" customWidth="1"/>
    <col min="5180" max="5180" width="43.140625" bestFit="1" customWidth="1"/>
    <col min="5181" max="5181" width="55" bestFit="1" customWidth="1"/>
    <col min="5182" max="5182" width="58.140625" bestFit="1" customWidth="1"/>
    <col min="5183" max="5183" width="37.7109375" bestFit="1" customWidth="1"/>
    <col min="5184" max="5184" width="40.85546875" bestFit="1" customWidth="1"/>
    <col min="5185" max="5185" width="51.42578125" bestFit="1" customWidth="1"/>
    <col min="5186" max="5186" width="54.7109375" bestFit="1" customWidth="1"/>
    <col min="5187" max="5187" width="49.42578125" bestFit="1" customWidth="1"/>
    <col min="5188" max="5188" width="52.5703125" bestFit="1" customWidth="1"/>
    <col min="5189" max="5189" width="37.42578125" bestFit="1" customWidth="1"/>
    <col min="5190" max="5190" width="40.5703125" bestFit="1" customWidth="1"/>
    <col min="5191" max="5191" width="44.42578125" bestFit="1" customWidth="1"/>
    <col min="5192" max="5192" width="47.5703125" bestFit="1" customWidth="1"/>
    <col min="5193" max="5193" width="59.85546875" bestFit="1" customWidth="1"/>
    <col min="5194" max="5194" width="63.140625" bestFit="1" customWidth="1"/>
    <col min="5195" max="5195" width="49.85546875" bestFit="1" customWidth="1"/>
    <col min="5196" max="5196" width="53" bestFit="1" customWidth="1"/>
    <col min="5197" max="5197" width="35.85546875" bestFit="1" customWidth="1"/>
    <col min="5198" max="5198" width="39" bestFit="1" customWidth="1"/>
    <col min="5199" max="5199" width="54.7109375" bestFit="1" customWidth="1"/>
    <col min="5200" max="5200" width="57.85546875" bestFit="1" customWidth="1"/>
    <col min="5201" max="5201" width="53.5703125" bestFit="1" customWidth="1"/>
    <col min="5202" max="5202" width="56.7109375" bestFit="1" customWidth="1"/>
    <col min="5203" max="5203" width="25" bestFit="1" customWidth="1"/>
    <col min="5204" max="5204" width="28.140625" bestFit="1" customWidth="1"/>
    <col min="5205" max="5205" width="46.140625" bestFit="1" customWidth="1"/>
    <col min="5206" max="5206" width="49.28515625" bestFit="1" customWidth="1"/>
    <col min="5207" max="5207" width="35" bestFit="1" customWidth="1"/>
    <col min="5208" max="5208" width="38.28515625" bestFit="1" customWidth="1"/>
    <col min="5209" max="5209" width="61.85546875" bestFit="1" customWidth="1"/>
    <col min="5210" max="5210" width="65" bestFit="1" customWidth="1"/>
    <col min="5211" max="5211" width="34" bestFit="1" customWidth="1"/>
    <col min="5212" max="5212" width="37.140625" bestFit="1" customWidth="1"/>
    <col min="5213" max="5213" width="26" bestFit="1" customWidth="1"/>
    <col min="5214" max="5214" width="29.140625" bestFit="1" customWidth="1"/>
    <col min="5215" max="5215" width="33.85546875" bestFit="1" customWidth="1"/>
    <col min="5216" max="5216" width="37" bestFit="1" customWidth="1"/>
    <col min="5217" max="5217" width="23.28515625" bestFit="1" customWidth="1"/>
    <col min="5218" max="5218" width="26.42578125" bestFit="1" customWidth="1"/>
    <col min="5219" max="5219" width="57.140625" bestFit="1" customWidth="1"/>
    <col min="5220" max="5220" width="60.28515625" bestFit="1" customWidth="1"/>
    <col min="5221" max="5221" width="16" bestFit="1" customWidth="1"/>
    <col min="5222" max="5222" width="19.140625" bestFit="1" customWidth="1"/>
    <col min="5223" max="5223" width="39.85546875" bestFit="1" customWidth="1"/>
    <col min="5224" max="5224" width="43" bestFit="1" customWidth="1"/>
    <col min="5225" max="5225" width="45.7109375" bestFit="1" customWidth="1"/>
    <col min="5226" max="5226" width="48.85546875" bestFit="1" customWidth="1"/>
    <col min="5227" max="5227" width="19.85546875" bestFit="1" customWidth="1"/>
    <col min="5228" max="5228" width="23" bestFit="1" customWidth="1"/>
    <col min="5229" max="5229" width="17.28515625" bestFit="1" customWidth="1"/>
    <col min="5230" max="5230" width="20.42578125" bestFit="1" customWidth="1"/>
    <col min="5231" max="5231" width="22.5703125" bestFit="1" customWidth="1"/>
    <col min="5232" max="5232" width="25.85546875" bestFit="1" customWidth="1"/>
    <col min="5233" max="5233" width="55.140625" bestFit="1" customWidth="1"/>
    <col min="5234" max="5234" width="58.28515625" bestFit="1" customWidth="1"/>
    <col min="5235" max="5235" width="44.5703125" bestFit="1" customWidth="1"/>
    <col min="5236" max="5236" width="47.7109375" bestFit="1" customWidth="1"/>
    <col min="5237" max="5237" width="17.140625" bestFit="1" customWidth="1"/>
    <col min="5238" max="5238" width="20.28515625" bestFit="1" customWidth="1"/>
    <col min="5239" max="5239" width="31" bestFit="1" customWidth="1"/>
    <col min="5240" max="5240" width="34.28515625" bestFit="1" customWidth="1"/>
    <col min="5241" max="5241" width="41.140625" bestFit="1" customWidth="1"/>
    <col min="5242" max="5242" width="44.28515625" bestFit="1" customWidth="1"/>
    <col min="5243" max="5243" width="28.5703125" bestFit="1" customWidth="1"/>
    <col min="5244" max="5244" width="31.7109375" bestFit="1" customWidth="1"/>
    <col min="5245" max="5245" width="28.140625" bestFit="1" customWidth="1"/>
    <col min="5246" max="5246" width="31.28515625" bestFit="1" customWidth="1"/>
    <col min="5247" max="5247" width="16" bestFit="1" customWidth="1"/>
    <col min="5248" max="5248" width="19.140625" bestFit="1" customWidth="1"/>
    <col min="5249" max="5249" width="45" bestFit="1" customWidth="1"/>
    <col min="5250" max="5250" width="48.140625" bestFit="1" customWidth="1"/>
    <col min="5251" max="5251" width="32.140625" bestFit="1" customWidth="1"/>
    <col min="5252" max="5252" width="35.28515625" bestFit="1" customWidth="1"/>
    <col min="5253" max="5253" width="11.140625" bestFit="1" customWidth="1"/>
    <col min="5254" max="5254" width="14.28515625" bestFit="1" customWidth="1"/>
    <col min="5255" max="5255" width="24.42578125" bestFit="1" customWidth="1"/>
    <col min="5256" max="5256" width="27.5703125" bestFit="1" customWidth="1"/>
    <col min="5257" max="5257" width="59.42578125" bestFit="1" customWidth="1"/>
    <col min="5258" max="5258" width="62.5703125" bestFit="1" customWidth="1"/>
    <col min="5259" max="5259" width="9" bestFit="1" customWidth="1"/>
    <col min="5260" max="5260" width="12" bestFit="1" customWidth="1"/>
    <col min="5261" max="5261" width="24.140625" bestFit="1" customWidth="1"/>
    <col min="5262" max="5262" width="27.28515625" bestFit="1" customWidth="1"/>
    <col min="5263" max="5263" width="54.7109375" bestFit="1" customWidth="1"/>
    <col min="5264" max="5264" width="57.85546875" bestFit="1" customWidth="1"/>
    <col min="5265" max="5265" width="52.42578125" bestFit="1" customWidth="1"/>
    <col min="5266" max="5266" width="55.5703125" bestFit="1" customWidth="1"/>
    <col min="5267" max="5267" width="43" bestFit="1" customWidth="1"/>
    <col min="5268" max="5268" width="46.28515625" bestFit="1" customWidth="1"/>
    <col min="5269" max="5269" width="21.7109375" bestFit="1" customWidth="1"/>
    <col min="5270" max="5270" width="24.85546875" bestFit="1" customWidth="1"/>
    <col min="5271" max="5271" width="31" bestFit="1" customWidth="1"/>
    <col min="5272" max="5272" width="34.28515625" bestFit="1" customWidth="1"/>
    <col min="5273" max="5273" width="50.5703125" bestFit="1" customWidth="1"/>
    <col min="5274" max="5274" width="53.7109375" bestFit="1" customWidth="1"/>
    <col min="5275" max="5275" width="29.42578125" bestFit="1" customWidth="1"/>
    <col min="5276" max="5276" width="32.5703125" bestFit="1" customWidth="1"/>
    <col min="5277" max="5277" width="48.42578125" bestFit="1" customWidth="1"/>
    <col min="5278" max="5278" width="51.5703125" bestFit="1" customWidth="1"/>
    <col min="5279" max="5279" width="55.28515625" bestFit="1" customWidth="1"/>
    <col min="5280" max="5280" width="58.42578125" bestFit="1" customWidth="1"/>
    <col min="5281" max="5281" width="46" bestFit="1" customWidth="1"/>
    <col min="5282" max="5282" width="49.140625" bestFit="1" customWidth="1"/>
    <col min="5283" max="5283" width="39.5703125" bestFit="1" customWidth="1"/>
    <col min="5284" max="5284" width="42.85546875" bestFit="1" customWidth="1"/>
    <col min="5285" max="5285" width="49.5703125" bestFit="1" customWidth="1"/>
    <col min="5286" max="5286" width="52.7109375" bestFit="1" customWidth="1"/>
    <col min="5287" max="5287" width="35.28515625" bestFit="1" customWidth="1"/>
    <col min="5288" max="5288" width="38.5703125" bestFit="1" customWidth="1"/>
    <col min="5289" max="5289" width="13.28515625" bestFit="1" customWidth="1"/>
    <col min="5290" max="5290" width="16.42578125" bestFit="1" customWidth="1"/>
    <col min="5291" max="5291" width="42.85546875" bestFit="1" customWidth="1"/>
    <col min="5292" max="5292" width="46" bestFit="1" customWidth="1"/>
    <col min="5293" max="5293" width="25.5703125" bestFit="1" customWidth="1"/>
    <col min="5294" max="5294" width="28.7109375" bestFit="1" customWidth="1"/>
    <col min="5295" max="5295" width="60.7109375" bestFit="1" customWidth="1"/>
    <col min="5296" max="5296" width="63.85546875" bestFit="1" customWidth="1"/>
    <col min="5297" max="5297" width="52.85546875" bestFit="1" customWidth="1"/>
    <col min="5298" max="5298" width="56" bestFit="1" customWidth="1"/>
    <col min="5299" max="5299" width="38.7109375" bestFit="1" customWidth="1"/>
    <col min="5300" max="5300" width="41.85546875" bestFit="1" customWidth="1"/>
    <col min="5301" max="5301" width="9.85546875" bestFit="1" customWidth="1"/>
    <col min="5302" max="5302" width="12.85546875" bestFit="1" customWidth="1"/>
    <col min="5303" max="5303" width="45" bestFit="1" customWidth="1"/>
    <col min="5304" max="5304" width="48.140625" bestFit="1" customWidth="1"/>
    <col min="5305" max="5305" width="34.7109375" bestFit="1" customWidth="1"/>
    <col min="5306" max="5306" width="38" bestFit="1" customWidth="1"/>
    <col min="5307" max="5307" width="37.140625" bestFit="1" customWidth="1"/>
    <col min="5308" max="5308" width="40.28515625" bestFit="1" customWidth="1"/>
    <col min="5309" max="5309" width="12.140625" bestFit="1" customWidth="1"/>
    <col min="5310" max="5310" width="14.140625" bestFit="1" customWidth="1"/>
    <col min="5311" max="5311" width="37.42578125" bestFit="1" customWidth="1"/>
    <col min="5312" max="5312" width="40.5703125" bestFit="1" customWidth="1"/>
    <col min="5313" max="5313" width="57.42578125" bestFit="1" customWidth="1"/>
    <col min="5314" max="5314" width="60.5703125" bestFit="1" customWidth="1"/>
    <col min="5315" max="5315" width="55.5703125" bestFit="1" customWidth="1"/>
    <col min="5316" max="5316" width="58.85546875" bestFit="1" customWidth="1"/>
    <col min="5317" max="5317" width="38.28515625" bestFit="1" customWidth="1"/>
    <col min="5318" max="5318" width="41.42578125" bestFit="1" customWidth="1"/>
    <col min="5319" max="5319" width="15.28515625" bestFit="1" customWidth="1"/>
    <col min="5320" max="5320" width="18.42578125" bestFit="1" customWidth="1"/>
    <col min="5321" max="5321" width="25.85546875" bestFit="1" customWidth="1"/>
    <col min="5322" max="5322" width="29" bestFit="1" customWidth="1"/>
    <col min="5323" max="5323" width="57.28515625" bestFit="1" customWidth="1"/>
    <col min="5324" max="5324" width="60.42578125" bestFit="1" customWidth="1"/>
    <col min="5325" max="5325" width="29.5703125" bestFit="1" customWidth="1"/>
    <col min="5326" max="5326" width="32.7109375" bestFit="1" customWidth="1"/>
    <col min="5327" max="5327" width="28.140625" bestFit="1" customWidth="1"/>
    <col min="5328" max="5328" width="31.28515625" bestFit="1" customWidth="1"/>
    <col min="5329" max="5329" width="41.5703125" bestFit="1" customWidth="1"/>
    <col min="5330" max="5330" width="44.7109375" bestFit="1" customWidth="1"/>
    <col min="5331" max="5331" width="38.140625" bestFit="1" customWidth="1"/>
    <col min="5332" max="5332" width="41.28515625" bestFit="1" customWidth="1"/>
    <col min="5333" max="5333" width="32" bestFit="1" customWidth="1"/>
    <col min="5334" max="5334" width="35.140625" bestFit="1" customWidth="1"/>
    <col min="5335" max="5335" width="12.140625" bestFit="1" customWidth="1"/>
    <col min="5336" max="5336" width="11.85546875" bestFit="1" customWidth="1"/>
    <col min="5337" max="5337" width="32.7109375" bestFit="1" customWidth="1"/>
    <col min="5338" max="5338" width="35.85546875" bestFit="1" customWidth="1"/>
    <col min="5339" max="5339" width="49.28515625" bestFit="1" customWidth="1"/>
    <col min="5340" max="5340" width="52.42578125" bestFit="1" customWidth="1"/>
    <col min="5341" max="5341" width="12.42578125" bestFit="1" customWidth="1"/>
    <col min="5342" max="5342" width="15.5703125" bestFit="1" customWidth="1"/>
    <col min="5343" max="5343" width="18.28515625" bestFit="1" customWidth="1"/>
    <col min="5344" max="5344" width="21.5703125" bestFit="1" customWidth="1"/>
    <col min="5345" max="5345" width="26.28515625" bestFit="1" customWidth="1"/>
    <col min="5346" max="5346" width="29.42578125" bestFit="1" customWidth="1"/>
    <col min="5347" max="5347" width="14.5703125" bestFit="1" customWidth="1"/>
    <col min="5348" max="5348" width="17.85546875" bestFit="1" customWidth="1"/>
    <col min="5349" max="5349" width="51.5703125" bestFit="1" customWidth="1"/>
    <col min="5350" max="5350" width="54.85546875" bestFit="1" customWidth="1"/>
    <col min="5351" max="5351" width="55.7109375" bestFit="1" customWidth="1"/>
    <col min="5352" max="5352" width="59" bestFit="1" customWidth="1"/>
    <col min="5353" max="5353" width="27.140625" bestFit="1" customWidth="1"/>
    <col min="5354" max="5354" width="30.42578125" bestFit="1" customWidth="1"/>
    <col min="5355" max="5355" width="15.28515625" bestFit="1" customWidth="1"/>
    <col min="5356" max="5356" width="18.42578125" bestFit="1" customWidth="1"/>
    <col min="5357" max="5357" width="19.7109375" bestFit="1" customWidth="1"/>
    <col min="5358" max="5358" width="22.85546875" bestFit="1" customWidth="1"/>
    <col min="5359" max="5359" width="56.140625" bestFit="1" customWidth="1"/>
    <col min="5360" max="5360" width="59.42578125" bestFit="1" customWidth="1"/>
    <col min="5361" max="5361" width="38.5703125" bestFit="1" customWidth="1"/>
    <col min="5362" max="5362" width="41.7109375" bestFit="1" customWidth="1"/>
    <col min="5363" max="5363" width="12.85546875" bestFit="1" customWidth="1"/>
    <col min="5364" max="5364" width="16" bestFit="1" customWidth="1"/>
    <col min="5365" max="5365" width="60.28515625" bestFit="1" customWidth="1"/>
    <col min="5366" max="5366" width="63.5703125" bestFit="1" customWidth="1"/>
    <col min="5367" max="5367" width="28.7109375" bestFit="1" customWidth="1"/>
    <col min="5368" max="5368" width="31.85546875" bestFit="1" customWidth="1"/>
    <col min="5369" max="5369" width="57.28515625" bestFit="1" customWidth="1"/>
    <col min="5370" max="5370" width="60.42578125" bestFit="1" customWidth="1"/>
    <col min="5371" max="5371" width="22.85546875" bestFit="1" customWidth="1"/>
    <col min="5372" max="5372" width="26.140625" bestFit="1" customWidth="1"/>
    <col min="5373" max="5373" width="52.28515625" bestFit="1" customWidth="1"/>
    <col min="5374" max="5374" width="55.42578125" bestFit="1" customWidth="1"/>
    <col min="5375" max="5375" width="24.28515625" bestFit="1" customWidth="1"/>
    <col min="5376" max="5376" width="27.42578125" bestFit="1" customWidth="1"/>
    <col min="5377" max="5377" width="58.5703125" bestFit="1" customWidth="1"/>
    <col min="5378" max="5378" width="61.7109375" bestFit="1" customWidth="1"/>
    <col min="5379" max="5379" width="16.42578125" bestFit="1" customWidth="1"/>
    <col min="5380" max="5380" width="19.5703125" bestFit="1" customWidth="1"/>
    <col min="5381" max="5381" width="23.85546875" bestFit="1" customWidth="1"/>
    <col min="5382" max="5382" width="27" bestFit="1" customWidth="1"/>
    <col min="5383" max="5383" width="40.85546875" bestFit="1" customWidth="1"/>
    <col min="5384" max="5384" width="44" bestFit="1" customWidth="1"/>
    <col min="5385" max="5385" width="19.85546875" bestFit="1" customWidth="1"/>
    <col min="5386" max="5386" width="23" bestFit="1" customWidth="1"/>
    <col min="5387" max="5387" width="58.140625" bestFit="1" customWidth="1"/>
    <col min="5388" max="5388" width="61.28515625" bestFit="1" customWidth="1"/>
    <col min="5389" max="5389" width="41.140625" bestFit="1" customWidth="1"/>
    <col min="5390" max="5390" width="44.28515625" bestFit="1" customWidth="1"/>
    <col min="5391" max="5391" width="28.28515625" bestFit="1" customWidth="1"/>
    <col min="5392" max="5392" width="31.42578125" bestFit="1" customWidth="1"/>
    <col min="5393" max="5393" width="23.85546875" bestFit="1" customWidth="1"/>
    <col min="5394" max="5394" width="27" bestFit="1" customWidth="1"/>
    <col min="5395" max="5395" width="25.5703125" bestFit="1" customWidth="1"/>
    <col min="5396" max="5396" width="28.7109375" bestFit="1" customWidth="1"/>
    <col min="5397" max="5397" width="38.7109375" bestFit="1" customWidth="1"/>
    <col min="5398" max="5398" width="41.85546875" bestFit="1" customWidth="1"/>
    <col min="5399" max="5399" width="29.85546875" bestFit="1" customWidth="1"/>
    <col min="5400" max="5400" width="33" bestFit="1" customWidth="1"/>
    <col min="5401" max="5401" width="16" bestFit="1" customWidth="1"/>
    <col min="5402" max="5402" width="19.140625" bestFit="1" customWidth="1"/>
    <col min="5403" max="5403" width="51.42578125" bestFit="1" customWidth="1"/>
    <col min="5404" max="5404" width="54.7109375" bestFit="1" customWidth="1"/>
    <col min="5405" max="5405" width="63.140625" bestFit="1" customWidth="1"/>
    <col min="5406" max="5406" width="66.28515625" bestFit="1" customWidth="1"/>
    <col min="5407" max="5407" width="49.7109375" bestFit="1" customWidth="1"/>
    <col min="5408" max="5408" width="52.85546875" bestFit="1" customWidth="1"/>
    <col min="5409" max="5409" width="17.7109375" bestFit="1" customWidth="1"/>
    <col min="5410" max="5410" width="20.85546875" bestFit="1" customWidth="1"/>
    <col min="5411" max="5411" width="23" bestFit="1" customWidth="1"/>
    <col min="5412" max="5412" width="26.28515625" bestFit="1" customWidth="1"/>
    <col min="5413" max="5413" width="47.85546875" bestFit="1" customWidth="1"/>
    <col min="5414" max="5414" width="51.140625" bestFit="1" customWidth="1"/>
    <col min="5415" max="5415" width="48.5703125" bestFit="1" customWidth="1"/>
    <col min="5416" max="5416" width="51.7109375" bestFit="1" customWidth="1"/>
    <col min="5417" max="5417" width="13" bestFit="1" customWidth="1"/>
    <col min="5418" max="5418" width="16.140625" bestFit="1" customWidth="1"/>
    <col min="5419" max="5419" width="45.5703125" bestFit="1" customWidth="1"/>
    <col min="5420" max="5420" width="48.7109375" bestFit="1" customWidth="1"/>
    <col min="5421" max="5421" width="41.140625" bestFit="1" customWidth="1"/>
    <col min="5422" max="5422" width="44.28515625" bestFit="1" customWidth="1"/>
    <col min="5423" max="5423" width="49.140625" bestFit="1" customWidth="1"/>
    <col min="5424" max="5424" width="52.28515625" bestFit="1" customWidth="1"/>
    <col min="5425" max="5425" width="24.85546875" bestFit="1" customWidth="1"/>
    <col min="5426" max="5426" width="28" bestFit="1" customWidth="1"/>
    <col min="5427" max="5427" width="25.28515625" bestFit="1" customWidth="1"/>
    <col min="5428" max="5428" width="28.42578125" bestFit="1" customWidth="1"/>
    <col min="5429" max="5429" width="29.85546875" bestFit="1" customWidth="1"/>
    <col min="5430" max="5430" width="33" bestFit="1" customWidth="1"/>
    <col min="5431" max="5431" width="22.5703125" bestFit="1" customWidth="1"/>
    <col min="5432" max="5432" width="25.85546875" bestFit="1" customWidth="1"/>
    <col min="5433" max="5433" width="23.28515625" bestFit="1" customWidth="1"/>
    <col min="5434" max="5434" width="26.42578125" bestFit="1" customWidth="1"/>
    <col min="5435" max="5435" width="23.7109375" bestFit="1" customWidth="1"/>
    <col min="5436" max="5436" width="26.85546875" bestFit="1" customWidth="1"/>
    <col min="5437" max="5437" width="25.140625" bestFit="1" customWidth="1"/>
    <col min="5438" max="5438" width="28.28515625" bestFit="1" customWidth="1"/>
    <col min="5439" max="5439" width="20.42578125" bestFit="1" customWidth="1"/>
    <col min="5440" max="5440" width="23.5703125" bestFit="1" customWidth="1"/>
    <col min="5441" max="5441" width="34.7109375" bestFit="1" customWidth="1"/>
    <col min="5442" max="5442" width="38" bestFit="1" customWidth="1"/>
    <col min="5443" max="5443" width="26.85546875" bestFit="1" customWidth="1"/>
    <col min="5444" max="5444" width="30.140625" bestFit="1" customWidth="1"/>
    <col min="5445" max="5445" width="32.28515625" bestFit="1" customWidth="1"/>
    <col min="5446" max="5446" width="35.42578125" bestFit="1" customWidth="1"/>
    <col min="5447" max="5447" width="44.85546875" bestFit="1" customWidth="1"/>
    <col min="5448" max="5448" width="48" bestFit="1" customWidth="1"/>
    <col min="5449" max="5449" width="57" bestFit="1" customWidth="1"/>
    <col min="5450" max="5450" width="60.140625" bestFit="1" customWidth="1"/>
    <col min="5451" max="5451" width="45" bestFit="1" customWidth="1"/>
    <col min="5452" max="5452" width="48.140625" bestFit="1" customWidth="1"/>
    <col min="5453" max="5453" width="49.7109375" bestFit="1" customWidth="1"/>
    <col min="5454" max="5454" width="52.85546875" bestFit="1" customWidth="1"/>
    <col min="5455" max="5455" width="45.28515625" bestFit="1" customWidth="1"/>
    <col min="5456" max="5456" width="48.42578125" bestFit="1" customWidth="1"/>
    <col min="5457" max="5457" width="54.42578125" bestFit="1" customWidth="1"/>
    <col min="5458" max="5458" width="57.5703125" bestFit="1" customWidth="1"/>
    <col min="5459" max="5459" width="23.42578125" bestFit="1" customWidth="1"/>
    <col min="5460" max="5460" width="26.5703125" bestFit="1" customWidth="1"/>
    <col min="5461" max="5461" width="43.7109375" bestFit="1" customWidth="1"/>
    <col min="5462" max="5462" width="47" bestFit="1" customWidth="1"/>
    <col min="5463" max="5463" width="59.42578125" bestFit="1" customWidth="1"/>
    <col min="5464" max="5464" width="62.5703125" bestFit="1" customWidth="1"/>
    <col min="5465" max="5465" width="60.5703125" bestFit="1" customWidth="1"/>
    <col min="5466" max="5466" width="63.7109375" bestFit="1" customWidth="1"/>
    <col min="5467" max="5467" width="37.5703125" bestFit="1" customWidth="1"/>
    <col min="5468" max="5468" width="40.7109375" bestFit="1" customWidth="1"/>
    <col min="5469" max="5469" width="32.140625" bestFit="1" customWidth="1"/>
    <col min="5470" max="5470" width="35.28515625" bestFit="1" customWidth="1"/>
    <col min="5471" max="5471" width="16.85546875" bestFit="1" customWidth="1"/>
    <col min="5472" max="5472" width="20" bestFit="1" customWidth="1"/>
    <col min="5473" max="5473" width="43" bestFit="1" customWidth="1"/>
    <col min="5474" max="5474" width="46.28515625" bestFit="1" customWidth="1"/>
    <col min="5475" max="5475" width="29.140625" bestFit="1" customWidth="1"/>
    <col min="5476" max="5476" width="32.28515625" bestFit="1" customWidth="1"/>
    <col min="5477" max="5477" width="18" bestFit="1" customWidth="1"/>
    <col min="5478" max="5478" width="21.140625" bestFit="1" customWidth="1"/>
    <col min="5479" max="5479" width="53.7109375" bestFit="1" customWidth="1"/>
    <col min="5480" max="5480" width="56.85546875" bestFit="1" customWidth="1"/>
    <col min="5481" max="5481" width="32.5703125" bestFit="1" customWidth="1"/>
    <col min="5482" max="5482" width="35.7109375" bestFit="1" customWidth="1"/>
    <col min="5483" max="5483" width="31.5703125" bestFit="1" customWidth="1"/>
    <col min="5484" max="5484" width="34.7109375" bestFit="1" customWidth="1"/>
    <col min="5485" max="5485" width="11.85546875" bestFit="1" customWidth="1"/>
    <col min="5486" max="5486" width="15" bestFit="1" customWidth="1"/>
    <col min="5487" max="5487" width="52.42578125" bestFit="1" customWidth="1"/>
    <col min="5488" max="5488" width="55.5703125" bestFit="1" customWidth="1"/>
    <col min="5489" max="5489" width="11.5703125" bestFit="1" customWidth="1"/>
    <col min="5490" max="5490" width="14.7109375" bestFit="1" customWidth="1"/>
    <col min="5491" max="5491" width="59.28515625" bestFit="1" customWidth="1"/>
    <col min="5492" max="5492" width="62.42578125" bestFit="1" customWidth="1"/>
    <col min="5493" max="5493" width="38.28515625" bestFit="1" customWidth="1"/>
    <col min="5494" max="5494" width="41.42578125" bestFit="1" customWidth="1"/>
    <col min="5495" max="5495" width="36.5703125" bestFit="1" customWidth="1"/>
    <col min="5496" max="5496" width="39.7109375" bestFit="1" customWidth="1"/>
    <col min="5497" max="5497" width="57.5703125" bestFit="1" customWidth="1"/>
    <col min="5498" max="5498" width="60.7109375" bestFit="1" customWidth="1"/>
    <col min="5499" max="5499" width="41.28515625" bestFit="1" customWidth="1"/>
    <col min="5500" max="5500" width="44.42578125" bestFit="1" customWidth="1"/>
    <col min="5501" max="5501" width="46.28515625" bestFit="1" customWidth="1"/>
    <col min="5502" max="5502" width="49.42578125" bestFit="1" customWidth="1"/>
    <col min="5503" max="5503" width="44.140625" bestFit="1" customWidth="1"/>
    <col min="5504" max="5504" width="47.28515625" bestFit="1" customWidth="1"/>
    <col min="5505" max="5505" width="14.28515625" bestFit="1" customWidth="1"/>
    <col min="5506" max="5506" width="17.5703125" bestFit="1" customWidth="1"/>
    <col min="5507" max="5507" width="56.42578125" bestFit="1" customWidth="1"/>
    <col min="5508" max="5508" width="59.5703125" bestFit="1" customWidth="1"/>
    <col min="5509" max="5509" width="56.85546875" bestFit="1" customWidth="1"/>
    <col min="5510" max="5510" width="60" bestFit="1" customWidth="1"/>
    <col min="5511" max="5511" width="23.7109375" bestFit="1" customWidth="1"/>
    <col min="5512" max="5512" width="26.85546875" bestFit="1" customWidth="1"/>
    <col min="5513" max="5513" width="28.5703125" bestFit="1" customWidth="1"/>
    <col min="5514" max="5514" width="31.7109375" bestFit="1" customWidth="1"/>
    <col min="5515" max="5515" width="61.7109375" bestFit="1" customWidth="1"/>
    <col min="5516" max="5516" width="64.85546875" bestFit="1" customWidth="1"/>
    <col min="5517" max="5517" width="56.85546875" bestFit="1" customWidth="1"/>
    <col min="5518" max="5518" width="60" bestFit="1" customWidth="1"/>
    <col min="5519" max="5519" width="27.5703125" bestFit="1" customWidth="1"/>
    <col min="5520" max="5520" width="30.7109375" bestFit="1" customWidth="1"/>
    <col min="5521" max="5521" width="32.85546875" bestFit="1" customWidth="1"/>
    <col min="5522" max="5522" width="36" bestFit="1" customWidth="1"/>
    <col min="5523" max="5523" width="16.140625" bestFit="1" customWidth="1"/>
    <col min="5524" max="5524" width="19.28515625" bestFit="1" customWidth="1"/>
    <col min="5525" max="5525" width="24.5703125" bestFit="1" customWidth="1"/>
    <col min="5526" max="5526" width="27.7109375" bestFit="1" customWidth="1"/>
    <col min="5527" max="5527" width="36.5703125" bestFit="1" customWidth="1"/>
    <col min="5528" max="5528" width="39.7109375" bestFit="1" customWidth="1"/>
    <col min="5529" max="5529" width="49" bestFit="1" customWidth="1"/>
    <col min="5530" max="5530" width="52.140625" bestFit="1" customWidth="1"/>
    <col min="5531" max="5531" width="47.5703125" bestFit="1" customWidth="1"/>
    <col min="5532" max="5532" width="50.85546875" bestFit="1" customWidth="1"/>
    <col min="5533" max="5533" width="56.7109375" bestFit="1" customWidth="1"/>
    <col min="5534" max="5535" width="59.85546875" bestFit="1" customWidth="1"/>
    <col min="5536" max="5536" width="63.140625" bestFit="1" customWidth="1"/>
    <col min="5537" max="5537" width="46.7109375" bestFit="1" customWidth="1"/>
    <col min="5538" max="5538" width="49.85546875" bestFit="1" customWidth="1"/>
    <col min="5539" max="5539" width="24.28515625" bestFit="1" customWidth="1"/>
    <col min="5540" max="5540" width="27.42578125" bestFit="1" customWidth="1"/>
    <col min="5541" max="5541" width="30.85546875" bestFit="1" customWidth="1"/>
    <col min="5542" max="5542" width="34.140625" bestFit="1" customWidth="1"/>
    <col min="5543" max="5543" width="36.42578125" bestFit="1" customWidth="1"/>
    <col min="5544" max="5544" width="39.5703125" bestFit="1" customWidth="1"/>
    <col min="5545" max="5545" width="41.42578125" bestFit="1" customWidth="1"/>
    <col min="5546" max="5546" width="44.5703125" bestFit="1" customWidth="1"/>
    <col min="5547" max="5547" width="24.42578125" bestFit="1" customWidth="1"/>
    <col min="5548" max="5548" width="27.5703125" bestFit="1" customWidth="1"/>
    <col min="5549" max="5549" width="29.28515625" bestFit="1" customWidth="1"/>
    <col min="5550" max="5550" width="32.42578125" bestFit="1" customWidth="1"/>
    <col min="5551" max="5551" width="16.5703125" bestFit="1" customWidth="1"/>
    <col min="5552" max="5552" width="19.7109375" bestFit="1" customWidth="1"/>
    <col min="5553" max="5553" width="33" bestFit="1" customWidth="1"/>
    <col min="5554" max="5554" width="36.140625" bestFit="1" customWidth="1"/>
    <col min="5555" max="5555" width="31.140625" bestFit="1" customWidth="1"/>
    <col min="5556" max="5556" width="34.42578125" bestFit="1" customWidth="1"/>
    <col min="5557" max="5557" width="43" bestFit="1" customWidth="1"/>
    <col min="5558" max="5559" width="46.28515625" bestFit="1" customWidth="1"/>
    <col min="5560" max="5560" width="49.42578125" bestFit="1" customWidth="1"/>
    <col min="5561" max="5561" width="39" bestFit="1" customWidth="1"/>
    <col min="5562" max="5562" width="42.28515625" bestFit="1" customWidth="1"/>
    <col min="5563" max="5563" width="17" bestFit="1" customWidth="1"/>
    <col min="5564" max="5564" width="20.140625" bestFit="1" customWidth="1"/>
    <col min="5565" max="5565" width="22.5703125" bestFit="1" customWidth="1"/>
    <col min="5566" max="5566" width="25.85546875" bestFit="1" customWidth="1"/>
    <col min="5567" max="5567" width="14" bestFit="1" customWidth="1"/>
    <col min="5568" max="5568" width="17.28515625" bestFit="1" customWidth="1"/>
    <col min="5569" max="5569" width="57.5703125" bestFit="1" customWidth="1"/>
    <col min="5570" max="5570" width="60.7109375" bestFit="1" customWidth="1"/>
    <col min="5571" max="5571" width="46.85546875" bestFit="1" customWidth="1"/>
    <col min="5572" max="5572" width="50" bestFit="1" customWidth="1"/>
    <col min="5573" max="5573" width="29.5703125" bestFit="1" customWidth="1"/>
    <col min="5574" max="5574" width="32.7109375" bestFit="1" customWidth="1"/>
    <col min="5575" max="5575" width="50.7109375" bestFit="1" customWidth="1"/>
    <col min="5576" max="5576" width="53.85546875" bestFit="1" customWidth="1"/>
    <col min="5577" max="5577" width="46" bestFit="1" customWidth="1"/>
    <col min="5578" max="5578" width="49.140625" bestFit="1" customWidth="1"/>
    <col min="5579" max="5579" width="41" bestFit="1" customWidth="1"/>
    <col min="5580" max="5580" width="44.140625" bestFit="1" customWidth="1"/>
    <col min="5581" max="5581" width="33.85546875" bestFit="1" customWidth="1"/>
    <col min="5582" max="5582" width="37" bestFit="1" customWidth="1"/>
    <col min="5583" max="5583" width="60.140625" bestFit="1" customWidth="1"/>
    <col min="5584" max="5584" width="63.42578125" bestFit="1" customWidth="1"/>
    <col min="5585" max="5585" width="22.5703125" bestFit="1" customWidth="1"/>
    <col min="5586" max="5586" width="25.85546875" bestFit="1" customWidth="1"/>
    <col min="5587" max="5587" width="36.140625" bestFit="1" customWidth="1"/>
    <col min="5588" max="5588" width="39.28515625" bestFit="1" customWidth="1"/>
    <col min="5589" max="5589" width="50.85546875" bestFit="1" customWidth="1"/>
    <col min="5590" max="5590" width="54" bestFit="1" customWidth="1"/>
    <col min="5591" max="5591" width="47.7109375" bestFit="1" customWidth="1"/>
    <col min="5592" max="5592" width="51" bestFit="1" customWidth="1"/>
    <col min="5593" max="5593" width="11.5703125" bestFit="1" customWidth="1"/>
    <col min="5594" max="5594" width="14.7109375" bestFit="1" customWidth="1"/>
    <col min="5595" max="5595" width="43.42578125" bestFit="1" customWidth="1"/>
    <col min="5596" max="5596" width="46.7109375" bestFit="1" customWidth="1"/>
    <col min="5597" max="5597" width="13.140625" bestFit="1" customWidth="1"/>
    <col min="5598" max="5598" width="16.28515625" bestFit="1" customWidth="1"/>
    <col min="5599" max="5599" width="59" bestFit="1" customWidth="1"/>
    <col min="5600" max="5600" width="62.140625" bestFit="1" customWidth="1"/>
    <col min="5601" max="5601" width="12.140625" bestFit="1" customWidth="1"/>
    <col min="5602" max="5602" width="12" bestFit="1" customWidth="1"/>
    <col min="5603" max="5603" width="60.85546875" bestFit="1" customWidth="1"/>
    <col min="5604" max="5604" width="64" bestFit="1" customWidth="1"/>
    <col min="5605" max="5605" width="24.28515625" bestFit="1" customWidth="1"/>
    <col min="5606" max="5606" width="27.42578125" bestFit="1" customWidth="1"/>
    <col min="5607" max="5607" width="17.7109375" bestFit="1" customWidth="1"/>
    <col min="5608" max="5608" width="20.85546875" bestFit="1" customWidth="1"/>
    <col min="5609" max="5609" width="35.140625" bestFit="1" customWidth="1"/>
    <col min="5610" max="5610" width="38.42578125" bestFit="1" customWidth="1"/>
    <col min="5611" max="5611" width="47.7109375" bestFit="1" customWidth="1"/>
    <col min="5612" max="5612" width="51" bestFit="1" customWidth="1"/>
    <col min="5613" max="5613" width="49.42578125" bestFit="1" customWidth="1"/>
    <col min="5614" max="5614" width="52.5703125" bestFit="1" customWidth="1"/>
    <col min="5615" max="5615" width="40.5703125" bestFit="1" customWidth="1"/>
    <col min="5616" max="5616" width="43.7109375" bestFit="1" customWidth="1"/>
    <col min="5617" max="5617" width="54.7109375" bestFit="1" customWidth="1"/>
    <col min="5618" max="5618" width="57.85546875" bestFit="1" customWidth="1"/>
    <col min="5619" max="5619" width="11.7109375" bestFit="1" customWidth="1"/>
    <col min="5620" max="5620" width="14.85546875" bestFit="1" customWidth="1"/>
    <col min="5621" max="5621" width="61.140625" bestFit="1" customWidth="1"/>
    <col min="5622" max="5622" width="64.28515625" bestFit="1" customWidth="1"/>
    <col min="5623" max="5623" width="57.7109375" bestFit="1" customWidth="1"/>
    <col min="5624" max="5624" width="60.85546875" bestFit="1" customWidth="1"/>
    <col min="5625" max="5625" width="20.42578125" bestFit="1" customWidth="1"/>
    <col min="5626" max="5626" width="23.5703125" bestFit="1" customWidth="1"/>
    <col min="5627" max="5627" width="10.28515625" bestFit="1" customWidth="1"/>
    <col min="5628" max="5628" width="13.42578125" bestFit="1" customWidth="1"/>
    <col min="5629" max="5629" width="43" bestFit="1" customWidth="1"/>
    <col min="5630" max="5630" width="46.28515625" bestFit="1" customWidth="1"/>
    <col min="5631" max="5631" width="25.28515625" bestFit="1" customWidth="1"/>
    <col min="5632" max="5632" width="28.42578125" bestFit="1" customWidth="1"/>
    <col min="5633" max="5633" width="42.28515625" bestFit="1" customWidth="1"/>
    <col min="5634" max="5634" width="45.42578125" bestFit="1" customWidth="1"/>
    <col min="5635" max="5635" width="32.85546875" bestFit="1" customWidth="1"/>
    <col min="5636" max="5636" width="36" bestFit="1" customWidth="1"/>
    <col min="5637" max="5637" width="29" bestFit="1" customWidth="1"/>
    <col min="5638" max="5638" width="32.140625" bestFit="1" customWidth="1"/>
    <col min="5639" max="5639" width="33.140625" bestFit="1" customWidth="1"/>
    <col min="5640" max="5640" width="36.28515625" bestFit="1" customWidth="1"/>
    <col min="5641" max="5641" width="33.85546875" bestFit="1" customWidth="1"/>
    <col min="5642" max="5642" width="37" bestFit="1" customWidth="1"/>
    <col min="5643" max="5643" width="53.7109375" bestFit="1" customWidth="1"/>
    <col min="5644" max="5644" width="56.85546875" bestFit="1" customWidth="1"/>
    <col min="5645" max="5645" width="30.85546875" bestFit="1" customWidth="1"/>
    <col min="5646" max="5646" width="34.140625" bestFit="1" customWidth="1"/>
    <col min="5647" max="5647" width="58.85546875" bestFit="1" customWidth="1"/>
    <col min="5648" max="5648" width="62" bestFit="1" customWidth="1"/>
    <col min="5649" max="5649" width="11.42578125" bestFit="1" customWidth="1"/>
    <col min="5650" max="5650" width="14.5703125" bestFit="1" customWidth="1"/>
    <col min="5651" max="5651" width="32.5703125" bestFit="1" customWidth="1"/>
    <col min="5652" max="5652" width="35.7109375" bestFit="1" customWidth="1"/>
    <col min="5653" max="5653" width="36.140625" bestFit="1" customWidth="1"/>
    <col min="5654" max="5654" width="39.28515625" bestFit="1" customWidth="1"/>
    <col min="5655" max="5655" width="29.42578125" bestFit="1" customWidth="1"/>
    <col min="5656" max="5656" width="32.5703125" bestFit="1" customWidth="1"/>
    <col min="5657" max="5657" width="23" bestFit="1" customWidth="1"/>
    <col min="5658" max="5658" width="26.28515625" bestFit="1" customWidth="1"/>
    <col min="5659" max="5659" width="29" bestFit="1" customWidth="1"/>
    <col min="5660" max="5660" width="32.140625" bestFit="1" customWidth="1"/>
    <col min="5661" max="5661" width="26.85546875" bestFit="1" customWidth="1"/>
    <col min="5662" max="5662" width="30.140625" bestFit="1" customWidth="1"/>
    <col min="5663" max="5663" width="24.85546875" bestFit="1" customWidth="1"/>
    <col min="5664" max="5664" width="28" bestFit="1" customWidth="1"/>
    <col min="5665" max="5665" width="41.42578125" bestFit="1" customWidth="1"/>
    <col min="5666" max="5666" width="44.5703125" bestFit="1" customWidth="1"/>
    <col min="5667" max="5667" width="39.140625" bestFit="1" customWidth="1"/>
    <col min="5668" max="5668" width="42.42578125" bestFit="1" customWidth="1"/>
    <col min="5669" max="5669" width="15.85546875" bestFit="1" customWidth="1"/>
    <col min="5670" max="5670" width="19" bestFit="1" customWidth="1"/>
    <col min="5671" max="5671" width="22.7109375" bestFit="1" customWidth="1"/>
    <col min="5672" max="5672" width="26" bestFit="1" customWidth="1"/>
    <col min="5673" max="5673" width="17.42578125" bestFit="1" customWidth="1"/>
    <col min="5674" max="5674" width="20.5703125" bestFit="1" customWidth="1"/>
    <col min="5675" max="5675" width="58.85546875" bestFit="1" customWidth="1"/>
    <col min="5676" max="5676" width="62" bestFit="1" customWidth="1"/>
    <col min="5677" max="5677" width="35.85546875" bestFit="1" customWidth="1"/>
    <col min="5678" max="5678" width="39" bestFit="1" customWidth="1"/>
    <col min="5679" max="5679" width="42.42578125" bestFit="1" customWidth="1"/>
    <col min="5680" max="5680" width="45.5703125" bestFit="1" customWidth="1"/>
    <col min="5681" max="5681" width="41" bestFit="1" customWidth="1"/>
    <col min="5682" max="5682" width="44.140625" bestFit="1" customWidth="1"/>
    <col min="5683" max="5683" width="49.42578125" bestFit="1" customWidth="1"/>
    <col min="5684" max="5684" width="52.5703125" bestFit="1" customWidth="1"/>
    <col min="5685" max="5685" width="33" bestFit="1" customWidth="1"/>
    <col min="5686" max="5686" width="36.140625" bestFit="1" customWidth="1"/>
    <col min="5687" max="5687" width="36.28515625" bestFit="1" customWidth="1"/>
    <col min="5688" max="5688" width="39.42578125" bestFit="1" customWidth="1"/>
    <col min="5689" max="5689" width="26" bestFit="1" customWidth="1"/>
    <col min="5690" max="5690" width="29.140625" bestFit="1" customWidth="1"/>
    <col min="5691" max="5691" width="15.85546875" bestFit="1" customWidth="1"/>
    <col min="5692" max="5692" width="19" bestFit="1" customWidth="1"/>
    <col min="5693" max="5693" width="27.42578125" bestFit="1" customWidth="1"/>
    <col min="5694" max="5694" width="30.5703125" bestFit="1" customWidth="1"/>
    <col min="5695" max="5695" width="50" bestFit="1" customWidth="1"/>
    <col min="5696" max="5696" width="53.140625" bestFit="1" customWidth="1"/>
    <col min="5697" max="5697" width="7.7109375" bestFit="1" customWidth="1"/>
    <col min="5698" max="5698" width="10.7109375" bestFit="1" customWidth="1"/>
    <col min="5699" max="5699" width="47" bestFit="1" customWidth="1"/>
    <col min="5700" max="5700" width="50.140625" bestFit="1" customWidth="1"/>
    <col min="5701" max="5701" width="15.140625" bestFit="1" customWidth="1"/>
    <col min="5702" max="5702" width="18.28515625" bestFit="1" customWidth="1"/>
    <col min="5703" max="5703" width="49.28515625" bestFit="1" customWidth="1"/>
    <col min="5704" max="5704" width="52.42578125" bestFit="1" customWidth="1"/>
    <col min="5705" max="5705" width="8.42578125" bestFit="1" customWidth="1"/>
    <col min="5706" max="5706" width="11.42578125" bestFit="1" customWidth="1"/>
    <col min="5707" max="5707" width="45.7109375" bestFit="1" customWidth="1"/>
    <col min="5708" max="5708" width="48.85546875" bestFit="1" customWidth="1"/>
    <col min="5709" max="5709" width="29.140625" bestFit="1" customWidth="1"/>
    <col min="5710" max="5710" width="32.28515625" bestFit="1" customWidth="1"/>
    <col min="5711" max="5711" width="45.140625" bestFit="1" customWidth="1"/>
    <col min="5712" max="5712" width="48.28515625" bestFit="1" customWidth="1"/>
    <col min="5713" max="5713" width="45.140625" bestFit="1" customWidth="1"/>
    <col min="5714" max="5714" width="48.28515625" bestFit="1" customWidth="1"/>
    <col min="5715" max="5715" width="47" bestFit="1" customWidth="1"/>
    <col min="5716" max="5716" width="50.140625" bestFit="1" customWidth="1"/>
    <col min="5717" max="5717" width="50.42578125" bestFit="1" customWidth="1"/>
    <col min="5718" max="5718" width="53.5703125" bestFit="1" customWidth="1"/>
    <col min="5719" max="5719" width="57" bestFit="1" customWidth="1"/>
    <col min="5720" max="5720" width="60.140625" bestFit="1" customWidth="1"/>
    <col min="5721" max="5721" width="58.5703125" bestFit="1" customWidth="1"/>
    <col min="5722" max="5722" width="61.7109375" bestFit="1" customWidth="1"/>
    <col min="5723" max="5723" width="47.42578125" bestFit="1" customWidth="1"/>
    <col min="5724" max="5724" width="50.7109375" bestFit="1" customWidth="1"/>
    <col min="5725" max="5725" width="49.5703125" bestFit="1" customWidth="1"/>
    <col min="5726" max="5726" width="52.7109375" bestFit="1" customWidth="1"/>
    <col min="5727" max="5727" width="20.28515625" bestFit="1" customWidth="1"/>
    <col min="5728" max="5728" width="23.42578125" bestFit="1" customWidth="1"/>
    <col min="5729" max="5729" width="31.28515625" bestFit="1" customWidth="1"/>
    <col min="5730" max="5730" width="34.5703125" bestFit="1" customWidth="1"/>
    <col min="5731" max="5731" width="38.42578125" bestFit="1" customWidth="1"/>
    <col min="5732" max="5732" width="41.42578125" bestFit="1" customWidth="1"/>
    <col min="5733" max="5733" width="15.140625" bestFit="1" customWidth="1"/>
    <col min="5734" max="5734" width="18.28515625" bestFit="1" customWidth="1"/>
    <col min="5735" max="5735" width="36" bestFit="1" customWidth="1"/>
    <col min="5736" max="5736" width="39.140625" bestFit="1" customWidth="1"/>
    <col min="5737" max="5737" width="35" bestFit="1" customWidth="1"/>
    <col min="5738" max="5738" width="38.28515625" bestFit="1" customWidth="1"/>
    <col min="5739" max="5739" width="46.28515625" bestFit="1" customWidth="1"/>
    <col min="5740" max="5740" width="49.42578125" bestFit="1" customWidth="1"/>
    <col min="5741" max="5741" width="23.85546875" bestFit="1" customWidth="1"/>
    <col min="5742" max="5742" width="27" bestFit="1" customWidth="1"/>
    <col min="5743" max="5743" width="30.7109375" bestFit="1" customWidth="1"/>
    <col min="5744" max="5744" width="34" bestFit="1" customWidth="1"/>
    <col min="5745" max="5745" width="15.7109375" bestFit="1" customWidth="1"/>
    <col min="5746" max="5746" width="18.85546875" bestFit="1" customWidth="1"/>
    <col min="5747" max="5747" width="28.42578125" bestFit="1" customWidth="1"/>
    <col min="5748" max="5748" width="31.5703125" bestFit="1" customWidth="1"/>
    <col min="5749" max="5749" width="45.42578125" bestFit="1" customWidth="1"/>
    <col min="5750" max="5750" width="48.5703125" bestFit="1" customWidth="1"/>
    <col min="5751" max="5751" width="19.7109375" bestFit="1" customWidth="1"/>
    <col min="5752" max="5752" width="22.85546875" bestFit="1" customWidth="1"/>
    <col min="5753" max="5753" width="12.28515625" bestFit="1" customWidth="1"/>
    <col min="5754" max="5754" width="15.42578125" bestFit="1" customWidth="1"/>
    <col min="5755" max="5755" width="27.5703125" bestFit="1" customWidth="1"/>
    <col min="5756" max="5756" width="30.7109375" bestFit="1" customWidth="1"/>
    <col min="5757" max="5757" width="49.85546875" bestFit="1" customWidth="1"/>
    <col min="5758" max="5758" width="53" bestFit="1" customWidth="1"/>
    <col min="5759" max="5759" width="45.42578125" bestFit="1" customWidth="1"/>
    <col min="5760" max="5760" width="48.5703125" bestFit="1" customWidth="1"/>
    <col min="5761" max="5761" width="29.85546875" bestFit="1" customWidth="1"/>
    <col min="5762" max="5762" width="33" bestFit="1" customWidth="1"/>
    <col min="5763" max="5763" width="59" bestFit="1" customWidth="1"/>
    <col min="5764" max="5764" width="62.140625" bestFit="1" customWidth="1"/>
    <col min="5765" max="5765" width="60.5703125" bestFit="1" customWidth="1"/>
    <col min="5766" max="5766" width="63.7109375" bestFit="1" customWidth="1"/>
    <col min="5767" max="5767" width="25.28515625" bestFit="1" customWidth="1"/>
    <col min="5768" max="5768" width="28.42578125" bestFit="1" customWidth="1"/>
    <col min="5769" max="5769" width="36.7109375" bestFit="1" customWidth="1"/>
    <col min="5770" max="5770" width="39.85546875" bestFit="1" customWidth="1"/>
    <col min="5771" max="5771" width="35.85546875" bestFit="1" customWidth="1"/>
    <col min="5772" max="5772" width="39" bestFit="1" customWidth="1"/>
    <col min="5773" max="5773" width="50" bestFit="1" customWidth="1"/>
    <col min="5774" max="5774" width="53.140625" bestFit="1" customWidth="1"/>
    <col min="5775" max="5775" width="26.140625" bestFit="1" customWidth="1"/>
    <col min="5776" max="5776" width="29.28515625" bestFit="1" customWidth="1"/>
    <col min="5777" max="5777" width="51.5703125" bestFit="1" customWidth="1"/>
    <col min="5778" max="5778" width="54.85546875" bestFit="1" customWidth="1"/>
    <col min="5779" max="5779" width="41.85546875" bestFit="1" customWidth="1"/>
    <col min="5780" max="5780" width="45" bestFit="1" customWidth="1"/>
    <col min="5781" max="5781" width="51.85546875" bestFit="1" customWidth="1"/>
    <col min="5782" max="5782" width="55.140625" bestFit="1" customWidth="1"/>
    <col min="5783" max="5783" width="51.5703125" bestFit="1" customWidth="1"/>
    <col min="5784" max="5784" width="54.85546875" bestFit="1" customWidth="1"/>
    <col min="5785" max="5785" width="64.140625" bestFit="1" customWidth="1"/>
    <col min="5786" max="5786" width="67.42578125" bestFit="1" customWidth="1"/>
    <col min="5787" max="5787" width="47" bestFit="1" customWidth="1"/>
    <col min="5788" max="5788" width="50.140625" bestFit="1" customWidth="1"/>
    <col min="5789" max="5789" width="19.140625" bestFit="1" customWidth="1"/>
    <col min="5790" max="5790" width="22.28515625" bestFit="1" customWidth="1"/>
    <col min="5791" max="5791" width="42.140625" bestFit="1" customWidth="1"/>
    <col min="5792" max="5792" width="45.28515625" bestFit="1" customWidth="1"/>
    <col min="5793" max="5793" width="24.7109375" bestFit="1" customWidth="1"/>
    <col min="5794" max="5794" width="27.85546875" bestFit="1" customWidth="1"/>
    <col min="5795" max="5795" width="42.7109375" bestFit="1" customWidth="1"/>
    <col min="5796" max="5796" width="45.85546875" bestFit="1" customWidth="1"/>
    <col min="5797" max="5797" width="24.7109375" bestFit="1" customWidth="1"/>
    <col min="5798" max="5798" width="27.85546875" bestFit="1" customWidth="1"/>
    <col min="5799" max="5799" width="43" bestFit="1" customWidth="1"/>
    <col min="5800" max="5800" width="46.28515625" bestFit="1" customWidth="1"/>
    <col min="5801" max="5801" width="48.7109375" bestFit="1" customWidth="1"/>
    <col min="5802" max="5802" width="51.85546875" bestFit="1" customWidth="1"/>
    <col min="5803" max="5803" width="38.42578125" bestFit="1" customWidth="1"/>
    <col min="5804" max="5804" width="41.5703125" bestFit="1" customWidth="1"/>
    <col min="5805" max="5805" width="49.42578125" bestFit="1" customWidth="1"/>
    <col min="5806" max="5806" width="52.5703125" bestFit="1" customWidth="1"/>
    <col min="5807" max="5807" width="36" bestFit="1" customWidth="1"/>
    <col min="5808" max="5808" width="39.140625" bestFit="1" customWidth="1"/>
    <col min="5809" max="5809" width="36.28515625" bestFit="1" customWidth="1"/>
    <col min="5810" max="5810" width="39.42578125" bestFit="1" customWidth="1"/>
    <col min="5811" max="5811" width="56.140625" bestFit="1" customWidth="1"/>
    <col min="5812" max="5812" width="59.42578125" bestFit="1" customWidth="1"/>
    <col min="5813" max="5813" width="48.5703125" bestFit="1" customWidth="1"/>
    <col min="5814" max="5814" width="51.7109375" bestFit="1" customWidth="1"/>
    <col min="5815" max="5815" width="37" bestFit="1" customWidth="1"/>
    <col min="5816" max="5816" width="40.140625" bestFit="1" customWidth="1"/>
    <col min="5817" max="5817" width="49" bestFit="1" customWidth="1"/>
    <col min="5818" max="5818" width="52.140625" bestFit="1" customWidth="1"/>
    <col min="5819" max="5819" width="41.5703125" bestFit="1" customWidth="1"/>
    <col min="5820" max="5820" width="44.7109375" bestFit="1" customWidth="1"/>
    <col min="5821" max="5821" width="58.42578125" bestFit="1" customWidth="1"/>
    <col min="5822" max="5822" width="61.5703125" bestFit="1" customWidth="1"/>
    <col min="5823" max="5823" width="42.28515625" bestFit="1" customWidth="1"/>
    <col min="5824" max="5824" width="45.42578125" bestFit="1" customWidth="1"/>
    <col min="5825" max="5825" width="53.140625" bestFit="1" customWidth="1"/>
    <col min="5826" max="5826" width="56.28515625" bestFit="1" customWidth="1"/>
    <col min="5827" max="5827" width="55.5703125" bestFit="1" customWidth="1"/>
    <col min="5828" max="5828" width="58.85546875" bestFit="1" customWidth="1"/>
    <col min="5829" max="5829" width="19.42578125" bestFit="1" customWidth="1"/>
    <col min="5830" max="5830" width="22.5703125" bestFit="1" customWidth="1"/>
    <col min="5831" max="5831" width="16.28515625" bestFit="1" customWidth="1"/>
    <col min="5832" max="5832" width="19.42578125" bestFit="1" customWidth="1"/>
    <col min="5833" max="5833" width="51.5703125" bestFit="1" customWidth="1"/>
    <col min="5834" max="5834" width="54.85546875" bestFit="1" customWidth="1"/>
    <col min="5835" max="5835" width="15.28515625" bestFit="1" customWidth="1"/>
    <col min="5836" max="5836" width="18.42578125" bestFit="1" customWidth="1"/>
    <col min="5837" max="5837" width="20.42578125" bestFit="1" customWidth="1"/>
    <col min="5838" max="5838" width="23.5703125" bestFit="1" customWidth="1"/>
    <col min="5839" max="5839" width="60.140625" bestFit="1" customWidth="1"/>
    <col min="5840" max="5840" width="63.42578125" bestFit="1" customWidth="1"/>
    <col min="5841" max="5841" width="45.140625" bestFit="1" customWidth="1"/>
    <col min="5842" max="5842" width="48.28515625" bestFit="1" customWidth="1"/>
    <col min="5843" max="5843" width="24.42578125" bestFit="1" customWidth="1"/>
    <col min="5844" max="5844" width="27.5703125" bestFit="1" customWidth="1"/>
    <col min="5845" max="5845" width="55.140625" bestFit="1" customWidth="1"/>
    <col min="5846" max="5846" width="58.28515625" bestFit="1" customWidth="1"/>
    <col min="5847" max="5847" width="30.7109375" bestFit="1" customWidth="1"/>
    <col min="5848" max="5848" width="34" bestFit="1" customWidth="1"/>
    <col min="5849" max="5849" width="12.140625" bestFit="1" customWidth="1"/>
    <col min="5850" max="5850" width="15.28515625" bestFit="1" customWidth="1"/>
    <col min="5851" max="5851" width="45" bestFit="1" customWidth="1"/>
    <col min="5852" max="5852" width="48.140625" bestFit="1" customWidth="1"/>
    <col min="5853" max="5853" width="22.7109375" bestFit="1" customWidth="1"/>
    <col min="5854" max="5854" width="26" bestFit="1" customWidth="1"/>
    <col min="5855" max="5855" width="12.42578125" bestFit="1" customWidth="1"/>
    <col min="5856" max="5856" width="15.5703125" bestFit="1" customWidth="1"/>
    <col min="5857" max="5857" width="50.28515625" bestFit="1" customWidth="1"/>
    <col min="5858" max="5858" width="53.42578125" bestFit="1" customWidth="1"/>
    <col min="5859" max="5859" width="43.7109375" bestFit="1" customWidth="1"/>
    <col min="5860" max="5860" width="47" bestFit="1" customWidth="1"/>
    <col min="5861" max="5861" width="59.5703125" bestFit="1" customWidth="1"/>
    <col min="5862" max="5862" width="62.85546875" bestFit="1" customWidth="1"/>
    <col min="5863" max="5863" width="31.140625" bestFit="1" customWidth="1"/>
    <col min="5864" max="5864" width="34.42578125" bestFit="1" customWidth="1"/>
    <col min="5865" max="5865" width="33" bestFit="1" customWidth="1"/>
    <col min="5866" max="5866" width="36.140625" bestFit="1" customWidth="1"/>
    <col min="5867" max="5867" width="17.7109375" bestFit="1" customWidth="1"/>
    <col min="5868" max="5868" width="20.85546875" bestFit="1" customWidth="1"/>
    <col min="5869" max="5869" width="13.140625" bestFit="1" customWidth="1"/>
    <col min="5870" max="5870" width="16.28515625" bestFit="1" customWidth="1"/>
    <col min="5871" max="5871" width="61" bestFit="1" customWidth="1"/>
    <col min="5872" max="5872" width="64.140625" bestFit="1" customWidth="1"/>
    <col min="5873" max="5873" width="25.42578125" bestFit="1" customWidth="1"/>
    <col min="5874" max="5874" width="28.5703125" bestFit="1" customWidth="1"/>
    <col min="5875" max="5875" width="38.85546875" bestFit="1" customWidth="1"/>
    <col min="5876" max="5876" width="42.140625" bestFit="1" customWidth="1"/>
    <col min="5877" max="5877" width="37.28515625" bestFit="1" customWidth="1"/>
    <col min="5878" max="5878" width="40.42578125" bestFit="1" customWidth="1"/>
    <col min="5879" max="5879" width="16.140625" bestFit="1" customWidth="1"/>
    <col min="5880" max="5880" width="19.28515625" bestFit="1" customWidth="1"/>
    <col min="5881" max="5881" width="14.140625" bestFit="1" customWidth="1"/>
    <col min="5882" max="5882" width="17.42578125" bestFit="1" customWidth="1"/>
    <col min="5883" max="5883" width="25.5703125" bestFit="1" customWidth="1"/>
    <col min="5884" max="5884" width="28.7109375" bestFit="1" customWidth="1"/>
    <col min="5885" max="5885" width="23.7109375" bestFit="1" customWidth="1"/>
    <col min="5886" max="5886" width="26.85546875" bestFit="1" customWidth="1"/>
    <col min="5887" max="5887" width="56.5703125" bestFit="1" customWidth="1"/>
    <col min="5888" max="5888" width="59.7109375" bestFit="1" customWidth="1"/>
    <col min="5889" max="5889" width="41.140625" bestFit="1" customWidth="1"/>
    <col min="5890" max="5890" width="44.28515625" bestFit="1" customWidth="1"/>
    <col min="5891" max="5891" width="29.5703125" bestFit="1" customWidth="1"/>
    <col min="5892" max="5892" width="32.7109375" bestFit="1" customWidth="1"/>
    <col min="5893" max="5893" width="21" bestFit="1" customWidth="1"/>
    <col min="5894" max="5894" width="24.140625" bestFit="1" customWidth="1"/>
    <col min="5895" max="5895" width="25.7109375" bestFit="1" customWidth="1"/>
    <col min="5896" max="5896" width="28.85546875" bestFit="1" customWidth="1"/>
    <col min="5897" max="5897" width="33" bestFit="1" customWidth="1"/>
    <col min="5898" max="5898" width="36.140625" bestFit="1" customWidth="1"/>
    <col min="5899" max="5899" width="57.85546875" bestFit="1" customWidth="1"/>
    <col min="5900" max="5900" width="61" bestFit="1" customWidth="1"/>
    <col min="5901" max="5901" width="49.42578125" bestFit="1" customWidth="1"/>
    <col min="5902" max="5902" width="52.5703125" bestFit="1" customWidth="1"/>
    <col min="5903" max="5903" width="21.28515625" bestFit="1" customWidth="1"/>
    <col min="5904" max="5904" width="24.42578125" bestFit="1" customWidth="1"/>
    <col min="5905" max="5905" width="30" bestFit="1" customWidth="1"/>
    <col min="5906" max="5906" width="33.140625" bestFit="1" customWidth="1"/>
    <col min="5907" max="5907" width="28.28515625" bestFit="1" customWidth="1"/>
    <col min="5908" max="5908" width="31.42578125" bestFit="1" customWidth="1"/>
    <col min="5909" max="5909" width="45.140625" bestFit="1" customWidth="1"/>
    <col min="5910" max="5910" width="48.28515625" bestFit="1" customWidth="1"/>
    <col min="5911" max="5911" width="34.140625" bestFit="1" customWidth="1"/>
    <col min="5912" max="5912" width="37.28515625" bestFit="1" customWidth="1"/>
    <col min="5913" max="5913" width="39.5703125" bestFit="1" customWidth="1"/>
    <col min="5914" max="5914" width="42.85546875" bestFit="1" customWidth="1"/>
    <col min="5915" max="5915" width="55.85546875" bestFit="1" customWidth="1"/>
    <col min="5916" max="5916" width="59.140625" bestFit="1" customWidth="1"/>
    <col min="5917" max="5917" width="57.5703125" bestFit="1" customWidth="1"/>
    <col min="5918" max="5918" width="60.7109375" bestFit="1" customWidth="1"/>
    <col min="5919" max="5919" width="14.42578125" bestFit="1" customWidth="1"/>
    <col min="5920" max="5920" width="17.7109375" bestFit="1" customWidth="1"/>
    <col min="5921" max="5921" width="39.85546875" bestFit="1" customWidth="1"/>
    <col min="5922" max="5922" width="43" bestFit="1" customWidth="1"/>
    <col min="5923" max="5923" width="33" bestFit="1" customWidth="1"/>
    <col min="5924" max="5924" width="36.140625" bestFit="1" customWidth="1"/>
    <col min="5925" max="5925" width="37.140625" bestFit="1" customWidth="1"/>
    <col min="5926" max="5926" width="40.28515625" bestFit="1" customWidth="1"/>
    <col min="5927" max="5927" width="30.7109375" bestFit="1" customWidth="1"/>
    <col min="5928" max="5928" width="34" bestFit="1" customWidth="1"/>
    <col min="5929" max="5929" width="23.28515625" bestFit="1" customWidth="1"/>
    <col min="5930" max="5930" width="26.42578125" bestFit="1" customWidth="1"/>
    <col min="5931" max="5931" width="58.42578125" bestFit="1" customWidth="1"/>
    <col min="5932" max="5932" width="61.5703125" bestFit="1" customWidth="1"/>
    <col min="5933" max="5933" width="47.140625" bestFit="1" customWidth="1"/>
    <col min="5934" max="5934" width="50.42578125" bestFit="1" customWidth="1"/>
    <col min="5935" max="5935" width="21.140625" bestFit="1" customWidth="1"/>
    <col min="5936" max="5936" width="24.28515625" bestFit="1" customWidth="1"/>
    <col min="5937" max="5937" width="16" bestFit="1" customWidth="1"/>
    <col min="5938" max="5938" width="19.140625" bestFit="1" customWidth="1"/>
    <col min="5939" max="5939" width="51.7109375" bestFit="1" customWidth="1"/>
    <col min="5940" max="5940" width="55" bestFit="1" customWidth="1"/>
    <col min="5941" max="5941" width="47.140625" bestFit="1" customWidth="1"/>
    <col min="5942" max="5942" width="50.42578125" bestFit="1" customWidth="1"/>
    <col min="5943" max="5943" width="38.140625" bestFit="1" customWidth="1"/>
    <col min="5944" max="5944" width="41.28515625" bestFit="1" customWidth="1"/>
    <col min="5945" max="5945" width="53.7109375" bestFit="1" customWidth="1"/>
    <col min="5946" max="5946" width="56.85546875" bestFit="1" customWidth="1"/>
    <col min="5947" max="5947" width="33" bestFit="1" customWidth="1"/>
    <col min="5948" max="5948" width="36.140625" bestFit="1" customWidth="1"/>
    <col min="5949" max="5949" width="60.140625" bestFit="1" customWidth="1"/>
    <col min="5950" max="5950" width="63.42578125" bestFit="1" customWidth="1"/>
    <col min="5951" max="5951" width="13.140625" bestFit="1" customWidth="1"/>
    <col min="5952" max="5952" width="16.28515625" bestFit="1" customWidth="1"/>
    <col min="5953" max="5953" width="43.5703125" bestFit="1" customWidth="1"/>
    <col min="5954" max="5954" width="46.85546875" bestFit="1" customWidth="1"/>
    <col min="5955" max="5955" width="49.42578125" bestFit="1" customWidth="1"/>
    <col min="5956" max="5956" width="52.5703125" bestFit="1" customWidth="1"/>
    <col min="5957" max="5957" width="51.140625" bestFit="1" customWidth="1"/>
    <col min="5958" max="5958" width="54.28515625" bestFit="1" customWidth="1"/>
    <col min="5959" max="5959" width="54.140625" bestFit="1" customWidth="1"/>
    <col min="5960" max="5960" width="57.28515625" bestFit="1" customWidth="1"/>
    <col min="5961" max="5961" width="10.42578125" bestFit="1" customWidth="1"/>
    <col min="5962" max="5962" width="13.5703125" bestFit="1" customWidth="1"/>
    <col min="5963" max="5963" width="41.7109375" bestFit="1" customWidth="1"/>
    <col min="5964" max="5964" width="44.85546875" bestFit="1" customWidth="1"/>
    <col min="5965" max="5965" width="29.42578125" bestFit="1" customWidth="1"/>
    <col min="5966" max="5966" width="32.5703125" bestFit="1" customWidth="1"/>
    <col min="5967" max="5967" width="38" bestFit="1" customWidth="1"/>
    <col min="5968" max="5968" width="41.140625" bestFit="1" customWidth="1"/>
    <col min="5969" max="5969" width="27.85546875" bestFit="1" customWidth="1"/>
    <col min="5970" max="5970" width="31" bestFit="1" customWidth="1"/>
    <col min="5971" max="5971" width="49.7109375" bestFit="1" customWidth="1"/>
    <col min="5972" max="5972" width="52.85546875" bestFit="1" customWidth="1"/>
    <col min="5973" max="5973" width="40.42578125" bestFit="1" customWidth="1"/>
    <col min="5974" max="5974" width="43.5703125" bestFit="1" customWidth="1"/>
    <col min="5975" max="5975" width="15.5703125" bestFit="1" customWidth="1"/>
    <col min="5976" max="5976" width="18.7109375" bestFit="1" customWidth="1"/>
    <col min="5977" max="5977" width="52.7109375" bestFit="1" customWidth="1"/>
    <col min="5978" max="5978" width="55.85546875" bestFit="1" customWidth="1"/>
    <col min="5979" max="5979" width="55.28515625" bestFit="1" customWidth="1"/>
    <col min="5980" max="5980" width="58.42578125" bestFit="1" customWidth="1"/>
    <col min="5981" max="5981" width="52.7109375" bestFit="1" customWidth="1"/>
    <col min="5982" max="5982" width="55.85546875" bestFit="1" customWidth="1"/>
    <col min="5983" max="5983" width="24.85546875" bestFit="1" customWidth="1"/>
    <col min="5984" max="5984" width="28" bestFit="1" customWidth="1"/>
    <col min="5985" max="5985" width="53.140625" bestFit="1" customWidth="1"/>
    <col min="5986" max="5986" width="56.28515625" bestFit="1" customWidth="1"/>
    <col min="5987" max="5987" width="22.140625" bestFit="1" customWidth="1"/>
    <col min="5988" max="5988" width="25.28515625" bestFit="1" customWidth="1"/>
    <col min="5989" max="5989" width="39.42578125" bestFit="1" customWidth="1"/>
    <col min="5990" max="5990" width="42.7109375" bestFit="1" customWidth="1"/>
    <col min="5991" max="5991" width="27.140625" bestFit="1" customWidth="1"/>
    <col min="5992" max="5992" width="30.42578125" bestFit="1" customWidth="1"/>
    <col min="5993" max="5993" width="57.140625" bestFit="1" customWidth="1"/>
    <col min="5994" max="5994" width="60.28515625" bestFit="1" customWidth="1"/>
    <col min="5995" max="5995" width="13" bestFit="1" customWidth="1"/>
    <col min="5996" max="5996" width="16.140625" bestFit="1" customWidth="1"/>
    <col min="5997" max="5997" width="13.28515625" bestFit="1" customWidth="1"/>
    <col min="5998" max="5998" width="16.42578125" bestFit="1" customWidth="1"/>
    <col min="5999" max="5999" width="61.85546875" bestFit="1" customWidth="1"/>
    <col min="6000" max="6000" width="65" bestFit="1" customWidth="1"/>
    <col min="6001" max="6001" width="53" bestFit="1" customWidth="1"/>
    <col min="6002" max="6002" width="56.140625" bestFit="1" customWidth="1"/>
    <col min="6003" max="6003" width="54.7109375" bestFit="1" customWidth="1"/>
    <col min="6004" max="6004" width="57.85546875" bestFit="1" customWidth="1"/>
    <col min="6005" max="6005" width="52.42578125" bestFit="1" customWidth="1"/>
    <col min="6006" max="6006" width="55.5703125" bestFit="1" customWidth="1"/>
    <col min="6007" max="6007" width="40.140625" bestFit="1" customWidth="1"/>
    <col min="6008" max="6008" width="43.28515625" bestFit="1" customWidth="1"/>
    <col min="6009" max="6009" width="18.85546875" bestFit="1" customWidth="1"/>
    <col min="6010" max="6010" width="22.140625" bestFit="1" customWidth="1"/>
    <col min="6011" max="6011" width="19.28515625" bestFit="1" customWidth="1"/>
    <col min="6012" max="6012" width="22.42578125" bestFit="1" customWidth="1"/>
    <col min="6013" max="6013" width="52.5703125" bestFit="1" customWidth="1"/>
    <col min="6014" max="6014" width="55.7109375" bestFit="1" customWidth="1"/>
    <col min="6015" max="6015" width="31.28515625" bestFit="1" customWidth="1"/>
    <col min="6016" max="6016" width="34.5703125" bestFit="1" customWidth="1"/>
    <col min="6017" max="6017" width="39.85546875" bestFit="1" customWidth="1"/>
    <col min="6018" max="6018" width="43" bestFit="1" customWidth="1"/>
    <col min="6019" max="6019" width="32.85546875" bestFit="1" customWidth="1"/>
    <col min="6020" max="6020" width="36" bestFit="1" customWidth="1"/>
    <col min="6021" max="6021" width="53.5703125" bestFit="1" customWidth="1"/>
    <col min="6022" max="6022" width="56.7109375" bestFit="1" customWidth="1"/>
    <col min="6023" max="6023" width="37.28515625" bestFit="1" customWidth="1"/>
    <col min="6024" max="6024" width="40.42578125" bestFit="1" customWidth="1"/>
    <col min="6025" max="6025" width="54.5703125" bestFit="1" customWidth="1"/>
    <col min="6026" max="6026" width="57.7109375" bestFit="1" customWidth="1"/>
    <col min="6027" max="6027" width="17" bestFit="1" customWidth="1"/>
    <col min="6028" max="6028" width="20.140625" bestFit="1" customWidth="1"/>
    <col min="6029" max="6029" width="37.7109375" bestFit="1" customWidth="1"/>
    <col min="6030" max="6030" width="40.85546875" bestFit="1" customWidth="1"/>
    <col min="6031" max="6031" width="54" bestFit="1" customWidth="1"/>
    <col min="6032" max="6032" width="57.140625" bestFit="1" customWidth="1"/>
    <col min="6033" max="6033" width="30.140625" bestFit="1" customWidth="1"/>
    <col min="6034" max="6034" width="33.28515625" bestFit="1" customWidth="1"/>
    <col min="6035" max="6035" width="21.42578125" bestFit="1" customWidth="1"/>
    <col min="6036" max="6036" width="24.5703125" bestFit="1" customWidth="1"/>
    <col min="6037" max="6037" width="44.85546875" bestFit="1" customWidth="1"/>
    <col min="6038" max="6038" width="48" bestFit="1" customWidth="1"/>
    <col min="6039" max="6039" width="34.140625" bestFit="1" customWidth="1"/>
    <col min="6040" max="6040" width="37.28515625" bestFit="1" customWidth="1"/>
    <col min="6041" max="6041" width="34.140625" bestFit="1" customWidth="1"/>
    <col min="6042" max="6042" width="37.28515625" bestFit="1" customWidth="1"/>
    <col min="6043" max="6043" width="17.140625" bestFit="1" customWidth="1"/>
    <col min="6044" max="6044" width="20.28515625" bestFit="1" customWidth="1"/>
    <col min="6045" max="6045" width="20.7109375" bestFit="1" customWidth="1"/>
    <col min="6046" max="6046" width="23.85546875" bestFit="1" customWidth="1"/>
    <col min="6047" max="6047" width="58.42578125" bestFit="1" customWidth="1"/>
    <col min="6048" max="6048" width="61.5703125" bestFit="1" customWidth="1"/>
    <col min="6049" max="6049" width="35.140625" bestFit="1" customWidth="1"/>
    <col min="6050" max="6050" width="38.42578125" bestFit="1" customWidth="1"/>
    <col min="6051" max="6051" width="42" bestFit="1" customWidth="1"/>
    <col min="6052" max="6052" width="45.140625" bestFit="1" customWidth="1"/>
    <col min="6053" max="6053" width="14.28515625" bestFit="1" customWidth="1"/>
    <col min="6054" max="6054" width="17.5703125" bestFit="1" customWidth="1"/>
    <col min="6055" max="6055" width="11.42578125" bestFit="1" customWidth="1"/>
    <col min="6056" max="6056" width="14.5703125" bestFit="1" customWidth="1"/>
    <col min="6057" max="6057" width="34.140625" bestFit="1" customWidth="1"/>
    <col min="6058" max="6058" width="37.28515625" bestFit="1" customWidth="1"/>
    <col min="6059" max="6059" width="16.5703125" bestFit="1" customWidth="1"/>
    <col min="6060" max="6060" width="19.7109375" bestFit="1" customWidth="1"/>
    <col min="6061" max="6061" width="23.42578125" bestFit="1" customWidth="1"/>
    <col min="6062" max="6062" width="26.5703125" bestFit="1" customWidth="1"/>
    <col min="6063" max="6063" width="28.5703125" bestFit="1" customWidth="1"/>
    <col min="6064" max="6064" width="31.7109375" bestFit="1" customWidth="1"/>
    <col min="6065" max="6065" width="44.7109375" bestFit="1" customWidth="1"/>
    <col min="6066" max="6066" width="47.85546875" bestFit="1" customWidth="1"/>
    <col min="6067" max="6067" width="36.42578125" bestFit="1" customWidth="1"/>
    <col min="6068" max="6068" width="39.5703125" bestFit="1" customWidth="1"/>
    <col min="6069" max="6069" width="27.42578125" bestFit="1" customWidth="1"/>
    <col min="6070" max="6070" width="30.5703125" bestFit="1" customWidth="1"/>
    <col min="6071" max="6071" width="26.5703125" bestFit="1" customWidth="1"/>
    <col min="6072" max="6072" width="29.85546875" bestFit="1" customWidth="1"/>
    <col min="6073" max="6073" width="39.28515625" bestFit="1" customWidth="1"/>
    <col min="6074" max="6074" width="42.5703125" bestFit="1" customWidth="1"/>
    <col min="6075" max="6075" width="26.5703125" bestFit="1" customWidth="1"/>
    <col min="6076" max="6076" width="29.85546875" bestFit="1" customWidth="1"/>
    <col min="6077" max="6077" width="13.5703125" bestFit="1" customWidth="1"/>
    <col min="6078" max="6078" width="15.85546875" bestFit="1" customWidth="1"/>
    <col min="6079" max="6079" width="18.28515625" bestFit="1" customWidth="1"/>
    <col min="6080" max="6080" width="21.5703125" bestFit="1" customWidth="1"/>
    <col min="6081" max="6081" width="20.42578125" bestFit="1" customWidth="1"/>
    <col min="6082" max="6082" width="23.5703125" bestFit="1" customWidth="1"/>
    <col min="6083" max="6083" width="58.140625" bestFit="1" customWidth="1"/>
    <col min="6084" max="6084" width="61.28515625" bestFit="1" customWidth="1"/>
    <col min="6085" max="6085" width="20.140625" bestFit="1" customWidth="1"/>
    <col min="6086" max="6086" width="23.28515625" bestFit="1" customWidth="1"/>
    <col min="6087" max="6087" width="38.28515625" bestFit="1" customWidth="1"/>
    <col min="6088" max="6088" width="41.42578125" bestFit="1" customWidth="1"/>
    <col min="6089" max="6089" width="38.42578125" bestFit="1" customWidth="1"/>
    <col min="6090" max="6090" width="41.5703125" bestFit="1" customWidth="1"/>
    <col min="6091" max="6091" width="25.85546875" bestFit="1" customWidth="1"/>
    <col min="6092" max="6092" width="29" bestFit="1" customWidth="1"/>
    <col min="6093" max="6093" width="36.85546875" bestFit="1" customWidth="1"/>
    <col min="6094" max="6094" width="40" bestFit="1" customWidth="1"/>
    <col min="6095" max="6095" width="49.140625" bestFit="1" customWidth="1"/>
    <col min="6096" max="6096" width="52.28515625" bestFit="1" customWidth="1"/>
    <col min="6097" max="6097" width="59.5703125" bestFit="1" customWidth="1"/>
    <col min="6098" max="6098" width="62.85546875" bestFit="1" customWidth="1"/>
    <col min="6099" max="6099" width="57.7109375" bestFit="1" customWidth="1"/>
    <col min="6100" max="6100" width="60.85546875" bestFit="1" customWidth="1"/>
    <col min="6101" max="6101" width="27.7109375" bestFit="1" customWidth="1"/>
    <col min="6102" max="6102" width="30.85546875" bestFit="1" customWidth="1"/>
    <col min="6103" max="6103" width="20.85546875" bestFit="1" customWidth="1"/>
    <col min="6104" max="6104" width="24" bestFit="1" customWidth="1"/>
    <col min="6105" max="6105" width="40.140625" bestFit="1" customWidth="1"/>
    <col min="6106" max="6106" width="43.28515625" bestFit="1" customWidth="1"/>
    <col min="6107" max="6107" width="39.42578125" bestFit="1" customWidth="1"/>
    <col min="6108" max="6108" width="42.7109375" bestFit="1" customWidth="1"/>
    <col min="6109" max="6109" width="39.140625" bestFit="1" customWidth="1"/>
    <col min="6110" max="6110" width="42.42578125" bestFit="1" customWidth="1"/>
    <col min="6111" max="6111" width="52.5703125" bestFit="1" customWidth="1"/>
    <col min="6112" max="6112" width="55.7109375" bestFit="1" customWidth="1"/>
    <col min="6113" max="6113" width="53.5703125" bestFit="1" customWidth="1"/>
    <col min="6114" max="6114" width="56.7109375" bestFit="1" customWidth="1"/>
    <col min="6115" max="6115" width="38" bestFit="1" customWidth="1"/>
    <col min="6116" max="6116" width="41.140625" bestFit="1" customWidth="1"/>
    <col min="6117" max="6117" width="11.7109375" bestFit="1" customWidth="1"/>
    <col min="6118" max="6118" width="14.85546875" bestFit="1" customWidth="1"/>
    <col min="6119" max="6119" width="38.140625" bestFit="1" customWidth="1"/>
    <col min="6120" max="6120" width="41.28515625" bestFit="1" customWidth="1"/>
    <col min="6121" max="6121" width="21.140625" bestFit="1" customWidth="1"/>
    <col min="6122" max="6122" width="24.28515625" bestFit="1" customWidth="1"/>
    <col min="6123" max="6123" width="31" bestFit="1" customWidth="1"/>
    <col min="6124" max="6124" width="34.28515625" bestFit="1" customWidth="1"/>
    <col min="6125" max="6125" width="41.28515625" bestFit="1" customWidth="1"/>
    <col min="6126" max="6126" width="44.42578125" bestFit="1" customWidth="1"/>
    <col min="6127" max="6127" width="43.140625" bestFit="1" customWidth="1"/>
    <col min="6128" max="6128" width="46.42578125" bestFit="1" customWidth="1"/>
    <col min="6129" max="6129" width="12.7109375" bestFit="1" customWidth="1"/>
    <col min="6130" max="6130" width="15.85546875" bestFit="1" customWidth="1"/>
    <col min="6131" max="6131" width="47.140625" bestFit="1" customWidth="1"/>
    <col min="6132" max="6132" width="50.42578125" bestFit="1" customWidth="1"/>
    <col min="6133" max="6133" width="61" bestFit="1" customWidth="1"/>
    <col min="6134" max="6134" width="64.140625" bestFit="1" customWidth="1"/>
    <col min="6135" max="6135" width="34.85546875" bestFit="1" customWidth="1"/>
    <col min="6136" max="6136" width="38.140625" bestFit="1" customWidth="1"/>
    <col min="6137" max="6137" width="33.42578125" bestFit="1" customWidth="1"/>
    <col min="6138" max="6138" width="36.5703125" bestFit="1" customWidth="1"/>
    <col min="6139" max="6139" width="32.42578125" bestFit="1" customWidth="1"/>
    <col min="6140" max="6140" width="35.5703125" bestFit="1" customWidth="1"/>
    <col min="6141" max="6141" width="23.85546875" bestFit="1" customWidth="1"/>
    <col min="6142" max="6142" width="27" bestFit="1" customWidth="1"/>
    <col min="6143" max="6143" width="32" bestFit="1" customWidth="1"/>
    <col min="6144" max="6144" width="35.140625" bestFit="1" customWidth="1"/>
    <col min="6145" max="6145" width="29.85546875" bestFit="1" customWidth="1"/>
    <col min="6146" max="6146" width="33" bestFit="1" customWidth="1"/>
    <col min="6147" max="6147" width="55.5703125" bestFit="1" customWidth="1"/>
    <col min="6148" max="6148" width="58.85546875" bestFit="1" customWidth="1"/>
    <col min="6149" max="6149" width="24.42578125" bestFit="1" customWidth="1"/>
    <col min="6150" max="6150" width="27.5703125" bestFit="1" customWidth="1"/>
    <col min="6151" max="6151" width="22" bestFit="1" customWidth="1"/>
    <col min="6152" max="6152" width="25.140625" bestFit="1" customWidth="1"/>
    <col min="6153" max="6153" width="44.140625" bestFit="1" customWidth="1"/>
    <col min="6154" max="6154" width="47.28515625" bestFit="1" customWidth="1"/>
    <col min="6155" max="6155" width="56" bestFit="1" customWidth="1"/>
    <col min="6156" max="6156" width="59.28515625" bestFit="1" customWidth="1"/>
    <col min="6157" max="6157" width="53.140625" bestFit="1" customWidth="1"/>
    <col min="6158" max="6158" width="56.28515625" bestFit="1" customWidth="1"/>
    <col min="6159" max="6159" width="16.85546875" bestFit="1" customWidth="1"/>
    <col min="6160" max="6160" width="20" bestFit="1" customWidth="1"/>
    <col min="6161" max="6161" width="21.140625" bestFit="1" customWidth="1"/>
    <col min="6162" max="6162" width="24.28515625" bestFit="1" customWidth="1"/>
    <col min="6163" max="6163" width="47.5703125" bestFit="1" customWidth="1"/>
    <col min="6164" max="6164" width="50.85546875" bestFit="1" customWidth="1"/>
    <col min="6165" max="6165" width="15.5703125" bestFit="1" customWidth="1"/>
    <col min="6166" max="6166" width="14.42578125" bestFit="1" customWidth="1"/>
    <col min="6167" max="6167" width="51.85546875" bestFit="1" customWidth="1"/>
    <col min="6168" max="6168" width="55.140625" bestFit="1" customWidth="1"/>
    <col min="6169" max="6169" width="87.42578125" bestFit="1" customWidth="1"/>
    <col min="6170" max="6170" width="90.5703125" bestFit="1" customWidth="1"/>
    <col min="6171" max="6171" width="53" bestFit="1" customWidth="1"/>
    <col min="6172" max="6172" width="56.140625" bestFit="1" customWidth="1"/>
    <col min="6173" max="6173" width="43.5703125" bestFit="1" customWidth="1"/>
    <col min="6174" max="6174" width="46.85546875" bestFit="1" customWidth="1"/>
    <col min="6175" max="6175" width="33.140625" bestFit="1" customWidth="1"/>
    <col min="6176" max="6176" width="36.28515625" bestFit="1" customWidth="1"/>
    <col min="6177" max="6177" width="27.85546875" bestFit="1" customWidth="1"/>
    <col min="6178" max="6178" width="31" bestFit="1" customWidth="1"/>
    <col min="6179" max="6179" width="49.85546875" bestFit="1" customWidth="1"/>
    <col min="6180" max="6180" width="53" bestFit="1" customWidth="1"/>
    <col min="6181" max="6181" width="42.28515625" bestFit="1" customWidth="1"/>
    <col min="6182" max="6182" width="45.42578125" bestFit="1" customWidth="1"/>
    <col min="6183" max="6183" width="44.140625" bestFit="1" customWidth="1"/>
    <col min="6184" max="6184" width="47.28515625" bestFit="1" customWidth="1"/>
    <col min="6185" max="6185" width="21.85546875" bestFit="1" customWidth="1"/>
    <col min="6186" max="6186" width="25" bestFit="1" customWidth="1"/>
    <col min="6187" max="6187" width="33.140625" bestFit="1" customWidth="1"/>
    <col min="6188" max="6188" width="36.28515625" bestFit="1" customWidth="1"/>
    <col min="6189" max="6189" width="29.7109375" bestFit="1" customWidth="1"/>
    <col min="6190" max="6190" width="32.85546875" bestFit="1" customWidth="1"/>
    <col min="6191" max="6191" width="20.5703125" bestFit="1" customWidth="1"/>
    <col min="6192" max="6192" width="23.7109375" bestFit="1" customWidth="1"/>
    <col min="6193" max="6193" width="49.7109375" bestFit="1" customWidth="1"/>
    <col min="6194" max="6194" width="52.85546875" bestFit="1" customWidth="1"/>
    <col min="6195" max="6195" width="29.5703125" bestFit="1" customWidth="1"/>
    <col min="6196" max="6196" width="32.7109375" bestFit="1" customWidth="1"/>
    <col min="6197" max="6197" width="52.85546875" bestFit="1" customWidth="1"/>
    <col min="6198" max="6198" width="56" bestFit="1" customWidth="1"/>
    <col min="6199" max="6199" width="44.5703125" bestFit="1" customWidth="1"/>
    <col min="6200" max="6200" width="47.7109375" bestFit="1" customWidth="1"/>
    <col min="6201" max="6201" width="43.7109375" bestFit="1" customWidth="1"/>
    <col min="6202" max="6202" width="47" bestFit="1" customWidth="1"/>
    <col min="6203" max="6203" width="30.85546875" bestFit="1" customWidth="1"/>
    <col min="6204" max="6204" width="34.140625" bestFit="1" customWidth="1"/>
    <col min="6205" max="6205" width="24.42578125" bestFit="1" customWidth="1"/>
    <col min="6206" max="6206" width="27.5703125" bestFit="1" customWidth="1"/>
    <col min="6207" max="6207" width="57.85546875" bestFit="1" customWidth="1"/>
    <col min="6208" max="6208" width="61" bestFit="1" customWidth="1"/>
    <col min="6209" max="6209" width="28" bestFit="1" customWidth="1"/>
    <col min="6210" max="6210" width="31.140625" bestFit="1" customWidth="1"/>
    <col min="6211" max="6211" width="55.5703125" bestFit="1" customWidth="1"/>
    <col min="6212" max="6212" width="58.85546875" bestFit="1" customWidth="1"/>
    <col min="6213" max="6213" width="40.140625" bestFit="1" customWidth="1"/>
    <col min="6214" max="6214" width="43.28515625" bestFit="1" customWidth="1"/>
    <col min="6215" max="6215" width="61" bestFit="1" customWidth="1"/>
    <col min="6216" max="6216" width="64.140625" bestFit="1" customWidth="1"/>
    <col min="6217" max="6217" width="62" bestFit="1" customWidth="1"/>
    <col min="6218" max="6218" width="65.140625" bestFit="1" customWidth="1"/>
    <col min="6219" max="6219" width="32.28515625" bestFit="1" customWidth="1"/>
    <col min="6220" max="6220" width="35.42578125" bestFit="1" customWidth="1"/>
    <col min="6221" max="6221" width="55.140625" bestFit="1" customWidth="1"/>
    <col min="6222" max="6222" width="58.28515625" bestFit="1" customWidth="1"/>
    <col min="6223" max="6223" width="30.42578125" bestFit="1" customWidth="1"/>
    <col min="6224" max="6224" width="33.5703125" bestFit="1" customWidth="1"/>
    <col min="6225" max="6225" width="20" bestFit="1" customWidth="1"/>
    <col min="6226" max="6226" width="23.140625" bestFit="1" customWidth="1"/>
    <col min="6227" max="6227" width="12.140625" bestFit="1" customWidth="1"/>
    <col min="6228" max="6228" width="14.42578125" bestFit="1" customWidth="1"/>
    <col min="6229" max="6229" width="13.140625" bestFit="1" customWidth="1"/>
    <col min="6230" max="6230" width="16.28515625" bestFit="1" customWidth="1"/>
    <col min="6231" max="6231" width="26" bestFit="1" customWidth="1"/>
    <col min="6232" max="6232" width="29.140625" bestFit="1" customWidth="1"/>
    <col min="6233" max="6233" width="29" bestFit="1" customWidth="1"/>
    <col min="6234" max="6234" width="32.140625" bestFit="1" customWidth="1"/>
    <col min="6235" max="6235" width="57.7109375" bestFit="1" customWidth="1"/>
    <col min="6236" max="6236" width="60.85546875" bestFit="1" customWidth="1"/>
    <col min="6237" max="6237" width="41.28515625" bestFit="1" customWidth="1"/>
    <col min="6238" max="6238" width="44.42578125" bestFit="1" customWidth="1"/>
    <col min="6239" max="6239" width="22.140625" bestFit="1" customWidth="1"/>
    <col min="6240" max="6240" width="25.28515625" bestFit="1" customWidth="1"/>
    <col min="6241" max="6241" width="49.5703125" bestFit="1" customWidth="1"/>
    <col min="6242" max="6242" width="52.7109375" bestFit="1" customWidth="1"/>
    <col min="6243" max="6243" width="50.28515625" bestFit="1" customWidth="1"/>
    <col min="6244" max="6244" width="53.42578125" bestFit="1" customWidth="1"/>
    <col min="6245" max="6245" width="47.140625" bestFit="1" customWidth="1"/>
    <col min="6246" max="6246" width="50.42578125" bestFit="1" customWidth="1"/>
    <col min="6247" max="6247" width="37.5703125" bestFit="1" customWidth="1"/>
    <col min="6248" max="6248" width="40.7109375" bestFit="1" customWidth="1"/>
    <col min="6249" max="6249" width="33.28515625" bestFit="1" customWidth="1"/>
    <col min="6250" max="6250" width="36.42578125" bestFit="1" customWidth="1"/>
    <col min="6251" max="6251" width="13" bestFit="1" customWidth="1"/>
    <col min="6252" max="6252" width="16.140625" bestFit="1" customWidth="1"/>
    <col min="6253" max="6253" width="43.5703125" bestFit="1" customWidth="1"/>
    <col min="6254" max="6254" width="46.85546875" bestFit="1" customWidth="1"/>
    <col min="6255" max="6255" width="34.7109375" bestFit="1" customWidth="1"/>
    <col min="6256" max="6256" width="38" bestFit="1" customWidth="1"/>
    <col min="6257" max="6257" width="17.5703125" bestFit="1" customWidth="1"/>
    <col min="6258" max="6258" width="20.7109375" bestFit="1" customWidth="1"/>
    <col min="6259" max="6259" width="38.85546875" bestFit="1" customWidth="1"/>
    <col min="6260" max="6260" width="42.140625" bestFit="1" customWidth="1"/>
    <col min="6261" max="6261" width="24.28515625" bestFit="1" customWidth="1"/>
    <col min="6262" max="6262" width="27.42578125" bestFit="1" customWidth="1"/>
    <col min="6263" max="6263" width="35.7109375" bestFit="1" customWidth="1"/>
    <col min="6264" max="6264" width="38.85546875" bestFit="1" customWidth="1"/>
    <col min="6265" max="6265" width="40.42578125" bestFit="1" customWidth="1"/>
    <col min="6266" max="6266" width="43.5703125" bestFit="1" customWidth="1"/>
    <col min="6267" max="6267" width="59.85546875" bestFit="1" customWidth="1"/>
    <col min="6268" max="6268" width="63.140625" bestFit="1" customWidth="1"/>
    <col min="6269" max="6269" width="8" bestFit="1" customWidth="1"/>
    <col min="6270" max="6270" width="11" bestFit="1" customWidth="1"/>
    <col min="6271" max="6271" width="34.85546875" bestFit="1" customWidth="1"/>
    <col min="6272" max="6272" width="38.140625" bestFit="1" customWidth="1"/>
    <col min="6273" max="6273" width="57.140625" bestFit="1" customWidth="1"/>
    <col min="6274" max="6274" width="60.28515625" bestFit="1" customWidth="1"/>
    <col min="6275" max="6275" width="52.42578125" bestFit="1" customWidth="1"/>
    <col min="6276" max="6276" width="55.5703125" bestFit="1" customWidth="1"/>
    <col min="6277" max="6277" width="21.140625" bestFit="1" customWidth="1"/>
    <col min="6278" max="6278" width="24.28515625" bestFit="1" customWidth="1"/>
    <col min="6279" max="6279" width="52" bestFit="1" customWidth="1"/>
    <col min="6280" max="6280" width="55.28515625" bestFit="1" customWidth="1"/>
    <col min="6281" max="6281" width="31" bestFit="1" customWidth="1"/>
    <col min="6282" max="6282" width="34.28515625" bestFit="1" customWidth="1"/>
    <col min="6283" max="6283" width="40.140625" bestFit="1" customWidth="1"/>
    <col min="6284" max="6284" width="43.28515625" bestFit="1" customWidth="1"/>
    <col min="6285" max="6285" width="35.85546875" bestFit="1" customWidth="1"/>
    <col min="6286" max="6286" width="39" bestFit="1" customWidth="1"/>
    <col min="6287" max="6287" width="37.42578125" bestFit="1" customWidth="1"/>
    <col min="6288" max="6288" width="40.5703125" bestFit="1" customWidth="1"/>
    <col min="6289" max="6289" width="31" bestFit="1" customWidth="1"/>
    <col min="6290" max="6290" width="34.28515625" bestFit="1" customWidth="1"/>
    <col min="6291" max="6291" width="17.5703125" bestFit="1" customWidth="1"/>
    <col min="6292" max="6292" width="20.7109375" bestFit="1" customWidth="1"/>
    <col min="6293" max="6293" width="15.7109375" bestFit="1" customWidth="1"/>
    <col min="6294" max="6294" width="18.85546875" bestFit="1" customWidth="1"/>
    <col min="6295" max="6295" width="30.28515625" bestFit="1" customWidth="1"/>
    <col min="6296" max="6296" width="33.42578125" bestFit="1" customWidth="1"/>
    <col min="6297" max="6297" width="19.5703125" bestFit="1" customWidth="1"/>
    <col min="6298" max="6298" width="22.7109375" bestFit="1" customWidth="1"/>
    <col min="6299" max="6299" width="31" bestFit="1" customWidth="1"/>
    <col min="6300" max="6300" width="34.28515625" bestFit="1" customWidth="1"/>
    <col min="6301" max="6301" width="36" bestFit="1" customWidth="1"/>
    <col min="6302" max="6302" width="39.140625" bestFit="1" customWidth="1"/>
    <col min="6303" max="6303" width="57.85546875" bestFit="1" customWidth="1"/>
    <col min="6304" max="6304" width="61" bestFit="1" customWidth="1"/>
    <col min="6305" max="6305" width="18.5703125" bestFit="1" customWidth="1"/>
    <col min="6306" max="6306" width="21.85546875" bestFit="1" customWidth="1"/>
    <col min="6307" max="6307" width="33.28515625" bestFit="1" customWidth="1"/>
    <col min="6308" max="6308" width="36.42578125" bestFit="1" customWidth="1"/>
    <col min="6309" max="6309" width="39" bestFit="1" customWidth="1"/>
    <col min="6310" max="6310" width="42.28515625" bestFit="1" customWidth="1"/>
    <col min="6311" max="6311" width="53.28515625" bestFit="1" customWidth="1"/>
    <col min="6312" max="6312" width="56.42578125" bestFit="1" customWidth="1"/>
    <col min="6313" max="6313" width="17.85546875" bestFit="1" customWidth="1"/>
    <col min="6314" max="6314" width="21" bestFit="1" customWidth="1"/>
    <col min="6315" max="6315" width="54.28515625" bestFit="1" customWidth="1"/>
    <col min="6316" max="6316" width="57.42578125" bestFit="1" customWidth="1"/>
    <col min="6317" max="6317" width="25" bestFit="1" customWidth="1"/>
    <col min="6318" max="6318" width="28.140625" bestFit="1" customWidth="1"/>
    <col min="6319" max="6319" width="50" bestFit="1" customWidth="1"/>
    <col min="6320" max="6320" width="53.140625" bestFit="1" customWidth="1"/>
    <col min="6321" max="6321" width="29.140625" bestFit="1" customWidth="1"/>
    <col min="6322" max="6322" width="32.28515625" bestFit="1" customWidth="1"/>
    <col min="6323" max="6323" width="22.85546875" bestFit="1" customWidth="1"/>
    <col min="6324" max="6324" width="26.140625" bestFit="1" customWidth="1"/>
    <col min="6325" max="6325" width="20.42578125" bestFit="1" customWidth="1"/>
    <col min="6326" max="6326" width="23.5703125" bestFit="1" customWidth="1"/>
    <col min="6327" max="6327" width="53.42578125" bestFit="1" customWidth="1"/>
    <col min="6328" max="6328" width="56.5703125" bestFit="1" customWidth="1"/>
    <col min="6329" max="6329" width="35.28515625" bestFit="1" customWidth="1"/>
    <col min="6330" max="6330" width="38.5703125" bestFit="1" customWidth="1"/>
    <col min="6331" max="6331" width="39.42578125" bestFit="1" customWidth="1"/>
    <col min="6332" max="6332" width="42.7109375" bestFit="1" customWidth="1"/>
    <col min="6333" max="6333" width="40" bestFit="1" customWidth="1"/>
    <col min="6334" max="6334" width="43.140625" bestFit="1" customWidth="1"/>
    <col min="6335" max="6335" width="53" bestFit="1" customWidth="1"/>
    <col min="6336" max="6336" width="56.140625" bestFit="1" customWidth="1"/>
    <col min="6337" max="6337" width="48.7109375" bestFit="1" customWidth="1"/>
    <col min="6338" max="6338" width="51.85546875" bestFit="1" customWidth="1"/>
    <col min="6339" max="6339" width="38.85546875" bestFit="1" customWidth="1"/>
    <col min="6340" max="6340" width="42.140625" bestFit="1" customWidth="1"/>
    <col min="6341" max="6341" width="45.42578125" bestFit="1" customWidth="1"/>
    <col min="6342" max="6342" width="48.5703125" bestFit="1" customWidth="1"/>
    <col min="6343" max="6343" width="45.42578125" bestFit="1" customWidth="1"/>
    <col min="6344" max="6344" width="48.5703125" bestFit="1" customWidth="1"/>
    <col min="6345" max="6345" width="46" bestFit="1" customWidth="1"/>
    <col min="6346" max="6346" width="49.140625" bestFit="1" customWidth="1"/>
    <col min="6347" max="6347" width="29.7109375" bestFit="1" customWidth="1"/>
    <col min="6348" max="6348" width="32.85546875" bestFit="1" customWidth="1"/>
    <col min="6349" max="6349" width="80.5703125" bestFit="1" customWidth="1"/>
    <col min="6350" max="6350" width="83.85546875" bestFit="1" customWidth="1"/>
    <col min="6351" max="6351" width="26.42578125" bestFit="1" customWidth="1"/>
    <col min="6352" max="6352" width="29.7109375" bestFit="1" customWidth="1"/>
    <col min="6353" max="6353" width="48.7109375" bestFit="1" customWidth="1"/>
    <col min="6354" max="6354" width="51.85546875" bestFit="1" customWidth="1"/>
    <col min="6355" max="6355" width="62.140625" bestFit="1" customWidth="1"/>
    <col min="6356" max="6356" width="65.28515625" bestFit="1" customWidth="1"/>
    <col min="6357" max="6357" width="20.42578125" bestFit="1" customWidth="1"/>
    <col min="6358" max="6358" width="23.5703125" bestFit="1" customWidth="1"/>
    <col min="6359" max="6359" width="41.7109375" bestFit="1" customWidth="1"/>
    <col min="6360" max="6360" width="44.85546875" bestFit="1" customWidth="1"/>
    <col min="6361" max="6361" width="18.85546875" bestFit="1" customWidth="1"/>
    <col min="6362" max="6362" width="22.140625" bestFit="1" customWidth="1"/>
    <col min="6363" max="6363" width="42" bestFit="1" customWidth="1"/>
    <col min="6364" max="6364" width="45.140625" bestFit="1" customWidth="1"/>
    <col min="6365" max="6365" width="22.140625" bestFit="1" customWidth="1"/>
    <col min="6366" max="6366" width="25.28515625" bestFit="1" customWidth="1"/>
    <col min="6367" max="6367" width="23.42578125" bestFit="1" customWidth="1"/>
    <col min="6368" max="6368" width="26.5703125" bestFit="1" customWidth="1"/>
    <col min="6369" max="6369" width="54" bestFit="1" customWidth="1"/>
    <col min="6370" max="6370" width="57.140625" bestFit="1" customWidth="1"/>
    <col min="6371" max="6371" width="62.5703125" bestFit="1" customWidth="1"/>
    <col min="6372" max="6372" width="65.7109375" bestFit="1" customWidth="1"/>
    <col min="6373" max="6373" width="53.28515625" bestFit="1" customWidth="1"/>
    <col min="6374" max="6374" width="56.42578125" bestFit="1" customWidth="1"/>
    <col min="6375" max="6375" width="28.28515625" bestFit="1" customWidth="1"/>
    <col min="6376" max="6376" width="31.42578125" bestFit="1" customWidth="1"/>
    <col min="6377" max="6377" width="50.5703125" bestFit="1" customWidth="1"/>
    <col min="6378" max="6378" width="53.7109375" bestFit="1" customWidth="1"/>
    <col min="6379" max="6379" width="26.28515625" bestFit="1" customWidth="1"/>
    <col min="6380" max="6380" width="29.42578125" bestFit="1" customWidth="1"/>
    <col min="6381" max="6381" width="35.85546875" bestFit="1" customWidth="1"/>
    <col min="6382" max="6382" width="39" bestFit="1" customWidth="1"/>
    <col min="6383" max="6383" width="41.28515625" bestFit="1" customWidth="1"/>
    <col min="6384" max="6384" width="44.42578125" bestFit="1" customWidth="1"/>
    <col min="6385" max="6385" width="58.7109375" bestFit="1" customWidth="1"/>
    <col min="6386" max="6386" width="61.85546875" bestFit="1" customWidth="1"/>
    <col min="6387" max="6387" width="54.7109375" bestFit="1" customWidth="1"/>
    <col min="6388" max="6388" width="57.85546875" bestFit="1" customWidth="1"/>
    <col min="6389" max="6389" width="20.42578125" bestFit="1" customWidth="1"/>
    <col min="6390" max="6390" width="23.42578125" bestFit="1" customWidth="1"/>
    <col min="6391" max="6391" width="25.5703125" bestFit="1" customWidth="1"/>
    <col min="6392" max="6392" width="28.7109375" bestFit="1" customWidth="1"/>
    <col min="6393" max="6393" width="46.140625" bestFit="1" customWidth="1"/>
    <col min="6394" max="6394" width="49.28515625" bestFit="1" customWidth="1"/>
    <col min="6395" max="6395" width="32.28515625" bestFit="1" customWidth="1"/>
    <col min="6396" max="6396" width="35.42578125" bestFit="1" customWidth="1"/>
    <col min="6397" max="6397" width="41.140625" bestFit="1" customWidth="1"/>
    <col min="6398" max="6398" width="44.28515625" bestFit="1" customWidth="1"/>
    <col min="6399" max="6399" width="46.140625" bestFit="1" customWidth="1"/>
    <col min="6400" max="6400" width="49.28515625" bestFit="1" customWidth="1"/>
    <col min="6401" max="6401" width="43.140625" bestFit="1" customWidth="1"/>
    <col min="6402" max="6402" width="46.42578125" bestFit="1" customWidth="1"/>
    <col min="6403" max="6403" width="20.140625" bestFit="1" customWidth="1"/>
    <col min="6404" max="6404" width="23.28515625" bestFit="1" customWidth="1"/>
    <col min="6405" max="6405" width="36.28515625" bestFit="1" customWidth="1"/>
    <col min="6406" max="6406" width="39.42578125" bestFit="1" customWidth="1"/>
    <col min="6407" max="6407" width="41" bestFit="1" customWidth="1"/>
    <col min="6408" max="6408" width="44.140625" bestFit="1" customWidth="1"/>
    <col min="6409" max="6409" width="11.7109375" bestFit="1" customWidth="1"/>
    <col min="6410" max="6410" width="14.85546875" bestFit="1" customWidth="1"/>
    <col min="6411" max="6411" width="36.85546875" bestFit="1" customWidth="1"/>
    <col min="6412" max="6412" width="40" bestFit="1" customWidth="1"/>
    <col min="6413" max="6413" width="56.7109375" bestFit="1" customWidth="1"/>
    <col min="6414" max="6414" width="59.85546875" bestFit="1" customWidth="1"/>
    <col min="6415" max="6415" width="32" bestFit="1" customWidth="1"/>
    <col min="6416" max="6416" width="35.140625" bestFit="1" customWidth="1"/>
    <col min="6417" max="6417" width="34.7109375" bestFit="1" customWidth="1"/>
    <col min="6418" max="6418" width="38" bestFit="1" customWidth="1"/>
    <col min="6419" max="6419" width="57" bestFit="1" customWidth="1"/>
    <col min="6420" max="6420" width="60.140625" bestFit="1" customWidth="1"/>
    <col min="6421" max="6421" width="41.28515625" bestFit="1" customWidth="1"/>
    <col min="6422" max="6422" width="44.42578125" bestFit="1" customWidth="1"/>
    <col min="6423" max="6423" width="50.85546875" bestFit="1" customWidth="1"/>
    <col min="6424" max="6424" width="54" bestFit="1" customWidth="1"/>
    <col min="6425" max="6425" width="39.28515625" bestFit="1" customWidth="1"/>
    <col min="6426" max="6426" width="42.5703125" bestFit="1" customWidth="1"/>
    <col min="6427" max="6427" width="12.140625" bestFit="1" customWidth="1"/>
    <col min="6428" max="6428" width="13.85546875" bestFit="1" customWidth="1"/>
    <col min="6429" max="6429" width="28.140625" bestFit="1" customWidth="1"/>
    <col min="6430" max="6430" width="31.28515625" bestFit="1" customWidth="1"/>
    <col min="6431" max="6431" width="26.140625" bestFit="1" customWidth="1"/>
    <col min="6432" max="6432" width="29.28515625" bestFit="1" customWidth="1"/>
    <col min="6433" max="6433" width="51.28515625" bestFit="1" customWidth="1"/>
    <col min="6434" max="6434" width="54.5703125" bestFit="1" customWidth="1"/>
    <col min="6435" max="6435" width="26.7109375" bestFit="1" customWidth="1"/>
    <col min="6436" max="6436" width="30" bestFit="1" customWidth="1"/>
    <col min="6437" max="6437" width="59.140625" bestFit="1" customWidth="1"/>
    <col min="6438" max="6438" width="62.28515625" bestFit="1" customWidth="1"/>
    <col min="6439" max="6439" width="49.85546875" bestFit="1" customWidth="1"/>
    <col min="6440" max="6440" width="53" bestFit="1" customWidth="1"/>
    <col min="6441" max="6441" width="62.140625" bestFit="1" customWidth="1"/>
    <col min="6442" max="6442" width="65.28515625" bestFit="1" customWidth="1"/>
    <col min="6443" max="6443" width="22.5703125" bestFit="1" customWidth="1"/>
    <col min="6444" max="6444" width="25.85546875" bestFit="1" customWidth="1"/>
    <col min="6445" max="6445" width="23.42578125" bestFit="1" customWidth="1"/>
    <col min="6446" max="6446" width="26.5703125" bestFit="1" customWidth="1"/>
    <col min="6447" max="6447" width="37.85546875" bestFit="1" customWidth="1"/>
    <col min="6448" max="6448" width="41" bestFit="1" customWidth="1"/>
    <col min="6449" max="6449" width="59.42578125" bestFit="1" customWidth="1"/>
    <col min="6450" max="6450" width="62.5703125" bestFit="1" customWidth="1"/>
    <col min="6451" max="6451" width="29.5703125" bestFit="1" customWidth="1"/>
    <col min="6452" max="6452" width="32.7109375" bestFit="1" customWidth="1"/>
    <col min="6453" max="6453" width="51.28515625" bestFit="1" customWidth="1"/>
    <col min="6454" max="6454" width="54.5703125" bestFit="1" customWidth="1"/>
    <col min="6455" max="6455" width="16.7109375" bestFit="1" customWidth="1"/>
    <col min="6456" max="6456" width="19.85546875" bestFit="1" customWidth="1"/>
    <col min="6457" max="6457" width="20.42578125" bestFit="1" customWidth="1"/>
    <col min="6458" max="6458" width="23.5703125" bestFit="1" customWidth="1"/>
    <col min="6459" max="6459" width="51.7109375" bestFit="1" customWidth="1"/>
    <col min="6460" max="6460" width="55" bestFit="1" customWidth="1"/>
    <col min="6461" max="6461" width="16.85546875" bestFit="1" customWidth="1"/>
    <col min="6462" max="6462" width="19.5703125" bestFit="1" customWidth="1"/>
    <col min="6463" max="6463" width="16.85546875" bestFit="1" customWidth="1"/>
    <col min="6464" max="6464" width="20" bestFit="1" customWidth="1"/>
    <col min="6465" max="6465" width="40.140625" bestFit="1" customWidth="1"/>
    <col min="6466" max="6466" width="43.28515625" bestFit="1" customWidth="1"/>
    <col min="6467" max="6467" width="40.140625" bestFit="1" customWidth="1"/>
    <col min="6468" max="6468" width="43.28515625" bestFit="1" customWidth="1"/>
    <col min="6469" max="6469" width="44.28515625" bestFit="1" customWidth="1"/>
    <col min="6470" max="6470" width="47.42578125" bestFit="1" customWidth="1"/>
    <col min="6471" max="6471" width="42.85546875" bestFit="1" customWidth="1"/>
    <col min="6472" max="6472" width="46" bestFit="1" customWidth="1"/>
    <col min="6473" max="6473" width="23.7109375" bestFit="1" customWidth="1"/>
    <col min="6474" max="6474" width="26.85546875" bestFit="1" customWidth="1"/>
    <col min="6475" max="6475" width="23" bestFit="1" customWidth="1"/>
    <col min="6476" max="6476" width="26.28515625" bestFit="1" customWidth="1"/>
    <col min="6477" max="6477" width="31.28515625" bestFit="1" customWidth="1"/>
    <col min="6478" max="6478" width="34.5703125" bestFit="1" customWidth="1"/>
    <col min="6479" max="6479" width="23.5703125" bestFit="1" customWidth="1"/>
    <col min="6480" max="6480" width="26.7109375" bestFit="1" customWidth="1"/>
    <col min="6481" max="6481" width="43.28515625" bestFit="1" customWidth="1"/>
    <col min="6482" max="6482" width="46.5703125" bestFit="1" customWidth="1"/>
    <col min="6483" max="6483" width="32.5703125" bestFit="1" customWidth="1"/>
    <col min="6484" max="6484" width="35.7109375" bestFit="1" customWidth="1"/>
    <col min="6485" max="6485" width="54.85546875" bestFit="1" customWidth="1"/>
    <col min="6486" max="6486" width="58" bestFit="1" customWidth="1"/>
    <col min="6487" max="6487" width="38.85546875" bestFit="1" customWidth="1"/>
    <col min="6488" max="6488" width="42.140625" bestFit="1" customWidth="1"/>
    <col min="6489" max="6489" width="44" bestFit="1" customWidth="1"/>
    <col min="6490" max="6490" width="47.140625" bestFit="1" customWidth="1"/>
    <col min="6491" max="6491" width="45" bestFit="1" customWidth="1"/>
    <col min="6492" max="6492" width="48.140625" bestFit="1" customWidth="1"/>
    <col min="6493" max="6493" width="40" bestFit="1" customWidth="1"/>
    <col min="6494" max="6494" width="43.140625" bestFit="1" customWidth="1"/>
    <col min="6495" max="6495" width="55.7109375" bestFit="1" customWidth="1"/>
    <col min="6496" max="6496" width="59" bestFit="1" customWidth="1"/>
    <col min="6497" max="6497" width="22.28515625" bestFit="1" customWidth="1"/>
    <col min="6498" max="6498" width="25.5703125" bestFit="1" customWidth="1"/>
    <col min="6499" max="6499" width="29.140625" bestFit="1" customWidth="1"/>
    <col min="6500" max="6500" width="32.28515625" bestFit="1" customWidth="1"/>
    <col min="6501" max="6501" width="40.5703125" bestFit="1" customWidth="1"/>
    <col min="6502" max="6502" width="43.7109375" bestFit="1" customWidth="1"/>
    <col min="6503" max="6503" width="29.28515625" bestFit="1" customWidth="1"/>
    <col min="6504" max="6504" width="32.42578125" bestFit="1" customWidth="1"/>
    <col min="6505" max="6505" width="39.85546875" bestFit="1" customWidth="1"/>
    <col min="6506" max="6506" width="43" bestFit="1" customWidth="1"/>
    <col min="6507" max="6507" width="20.28515625" bestFit="1" customWidth="1"/>
    <col min="6508" max="6508" width="23.42578125" bestFit="1" customWidth="1"/>
    <col min="6509" max="6509" width="18.28515625" bestFit="1" customWidth="1"/>
    <col min="6510" max="6510" width="21.5703125" bestFit="1" customWidth="1"/>
    <col min="6511" max="6511" width="46.5703125" bestFit="1" customWidth="1"/>
    <col min="6512" max="6512" width="49.7109375" bestFit="1" customWidth="1"/>
    <col min="6513" max="6513" width="40.85546875" bestFit="1" customWidth="1"/>
    <col min="6514" max="6514" width="44" bestFit="1" customWidth="1"/>
    <col min="6515" max="6515" width="53.42578125" bestFit="1" customWidth="1"/>
    <col min="6516" max="6516" width="56.5703125" bestFit="1" customWidth="1"/>
    <col min="6517" max="6517" width="18.5703125" bestFit="1" customWidth="1"/>
    <col min="6518" max="6518" width="21.85546875" bestFit="1" customWidth="1"/>
    <col min="6519" max="6519" width="18.42578125" bestFit="1" customWidth="1"/>
    <col min="6520" max="6520" width="21.7109375" bestFit="1" customWidth="1"/>
    <col min="6521" max="6521" width="19.42578125" bestFit="1" customWidth="1"/>
    <col min="6522" max="6522" width="22.5703125" bestFit="1" customWidth="1"/>
    <col min="6523" max="6523" width="46.28515625" bestFit="1" customWidth="1"/>
    <col min="6524" max="6524" width="49.42578125" bestFit="1" customWidth="1"/>
    <col min="6525" max="6525" width="56.42578125" bestFit="1" customWidth="1"/>
    <col min="6526" max="6526" width="59.5703125" bestFit="1" customWidth="1"/>
    <col min="6527" max="6527" width="57.28515625" bestFit="1" customWidth="1"/>
    <col min="6528" max="6528" width="60.42578125" bestFit="1" customWidth="1"/>
    <col min="6529" max="6529" width="10.7109375" bestFit="1" customWidth="1"/>
    <col min="6530" max="6530" width="13.85546875" bestFit="1" customWidth="1"/>
    <col min="6531" max="6531" width="40.85546875" bestFit="1" customWidth="1"/>
    <col min="6532" max="6532" width="44" bestFit="1" customWidth="1"/>
    <col min="6533" max="6533" width="47.140625" bestFit="1" customWidth="1"/>
    <col min="6534" max="6534" width="50.42578125" bestFit="1" customWidth="1"/>
    <col min="6535" max="6535" width="28.28515625" bestFit="1" customWidth="1"/>
    <col min="6536" max="6536" width="31.42578125" bestFit="1" customWidth="1"/>
    <col min="6537" max="6537" width="36" bestFit="1" customWidth="1"/>
    <col min="6538" max="6538" width="39.140625" bestFit="1" customWidth="1"/>
    <col min="6539" max="6539" width="29.28515625" bestFit="1" customWidth="1"/>
    <col min="6540" max="6540" width="32.42578125" bestFit="1" customWidth="1"/>
    <col min="6541" max="6541" width="29.140625" bestFit="1" customWidth="1"/>
    <col min="6542" max="6542" width="32.28515625" bestFit="1" customWidth="1"/>
    <col min="6543" max="6543" width="34.85546875" bestFit="1" customWidth="1"/>
    <col min="6544" max="6544" width="38.140625" bestFit="1" customWidth="1"/>
    <col min="6545" max="6545" width="36.7109375" bestFit="1" customWidth="1"/>
    <col min="6546" max="6546" width="39.85546875" bestFit="1" customWidth="1"/>
    <col min="6547" max="6547" width="32.140625" bestFit="1" customWidth="1"/>
    <col min="6548" max="6548" width="35.28515625" bestFit="1" customWidth="1"/>
    <col min="6549" max="6549" width="21" bestFit="1" customWidth="1"/>
    <col min="6550" max="6550" width="24.140625" bestFit="1" customWidth="1"/>
    <col min="6551" max="6551" width="41.5703125" bestFit="1" customWidth="1"/>
    <col min="6552" max="6552" width="44.7109375" bestFit="1" customWidth="1"/>
    <col min="6553" max="6553" width="48.42578125" bestFit="1" customWidth="1"/>
    <col min="6554" max="6554" width="51.5703125" bestFit="1" customWidth="1"/>
    <col min="6555" max="6555" width="39.5703125" bestFit="1" customWidth="1"/>
    <col min="6556" max="6556" width="42.85546875" bestFit="1" customWidth="1"/>
    <col min="6557" max="6557" width="34.85546875" bestFit="1" customWidth="1"/>
    <col min="6558" max="6558" width="38.140625" bestFit="1" customWidth="1"/>
    <col min="6559" max="6559" width="34.42578125" bestFit="1" customWidth="1"/>
    <col min="6560" max="6560" width="37.5703125" bestFit="1" customWidth="1"/>
    <col min="6561" max="6561" width="62.5703125" bestFit="1" customWidth="1"/>
    <col min="6562" max="6562" width="65.7109375" bestFit="1" customWidth="1"/>
    <col min="6563" max="6563" width="28.7109375" bestFit="1" customWidth="1"/>
    <col min="6564" max="6564" width="31.85546875" bestFit="1" customWidth="1"/>
    <col min="6565" max="6565" width="41.42578125" bestFit="1" customWidth="1"/>
    <col min="6566" max="6566" width="44.5703125" bestFit="1" customWidth="1"/>
    <col min="6567" max="6567" width="54.7109375" bestFit="1" customWidth="1"/>
    <col min="6568" max="6568" width="57.85546875" bestFit="1" customWidth="1"/>
    <col min="6569" max="6569" width="38.140625" bestFit="1" customWidth="1"/>
    <col min="6570" max="6570" width="41.28515625" bestFit="1" customWidth="1"/>
    <col min="6571" max="6571" width="24" bestFit="1" customWidth="1"/>
    <col min="6572" max="6572" width="27.140625" bestFit="1" customWidth="1"/>
    <col min="6573" max="6573" width="48.28515625" bestFit="1" customWidth="1"/>
    <col min="6574" max="6574" width="51.42578125" bestFit="1" customWidth="1"/>
    <col min="6575" max="6575" width="28.28515625" bestFit="1" customWidth="1"/>
    <col min="6576" max="6576" width="31.42578125" bestFit="1" customWidth="1"/>
    <col min="6577" max="6577" width="33.140625" bestFit="1" customWidth="1"/>
    <col min="6578" max="6578" width="36.28515625" bestFit="1" customWidth="1"/>
    <col min="6579" max="6579" width="46.42578125" bestFit="1" customWidth="1"/>
    <col min="6580" max="6580" width="49.5703125" bestFit="1" customWidth="1"/>
    <col min="6581" max="6581" width="34.140625" bestFit="1" customWidth="1"/>
    <col min="6582" max="6582" width="37.28515625" bestFit="1" customWidth="1"/>
    <col min="6583" max="6583" width="53.7109375" bestFit="1" customWidth="1"/>
    <col min="6584" max="6584" width="56.85546875" bestFit="1" customWidth="1"/>
    <col min="6585" max="6585" width="57" bestFit="1" customWidth="1"/>
    <col min="6586" max="6586" width="60.140625" bestFit="1" customWidth="1"/>
    <col min="6587" max="6587" width="24.85546875" bestFit="1" customWidth="1"/>
    <col min="6588" max="6588" width="28" bestFit="1" customWidth="1"/>
    <col min="6589" max="6589" width="49.5703125" bestFit="1" customWidth="1"/>
    <col min="6590" max="6590" width="52.7109375" bestFit="1" customWidth="1"/>
    <col min="6591" max="6591" width="11.5703125" bestFit="1" customWidth="1"/>
    <col min="6592" max="6592" width="12.85546875" bestFit="1" customWidth="1"/>
    <col min="6593" max="6593" width="60" bestFit="1" customWidth="1"/>
    <col min="6594" max="6594" width="63.28515625" bestFit="1" customWidth="1"/>
    <col min="6595" max="6595" width="12" bestFit="1" customWidth="1"/>
    <col min="6596" max="6596" width="15.140625" bestFit="1" customWidth="1"/>
    <col min="6597" max="6597" width="58.7109375" bestFit="1" customWidth="1"/>
    <col min="6598" max="6598" width="61.85546875" bestFit="1" customWidth="1"/>
    <col min="6599" max="6599" width="24.42578125" bestFit="1" customWidth="1"/>
    <col min="6600" max="6600" width="27.5703125" bestFit="1" customWidth="1"/>
    <col min="6601" max="6601" width="12.7109375" bestFit="1" customWidth="1"/>
    <col min="6602" max="6602" width="13.28515625" bestFit="1" customWidth="1"/>
    <col min="6603" max="6603" width="44" bestFit="1" customWidth="1"/>
    <col min="6604" max="6604" width="47.140625" bestFit="1" customWidth="1"/>
    <col min="6605" max="6605" width="21.85546875" bestFit="1" customWidth="1"/>
    <col min="6606" max="6606" width="25" bestFit="1" customWidth="1"/>
    <col min="6607" max="6607" width="12.5703125" bestFit="1" customWidth="1"/>
    <col min="6608" max="6608" width="15.7109375" bestFit="1" customWidth="1"/>
    <col min="6609" max="6609" width="31" bestFit="1" customWidth="1"/>
    <col min="6610" max="6610" width="34.28515625" bestFit="1" customWidth="1"/>
    <col min="6611" max="6611" width="14" bestFit="1" customWidth="1"/>
    <col min="6612" max="6612" width="17.28515625" bestFit="1" customWidth="1"/>
    <col min="6613" max="6613" width="48.42578125" bestFit="1" customWidth="1"/>
    <col min="6614" max="6614" width="51.5703125" bestFit="1" customWidth="1"/>
    <col min="6615" max="6615" width="55.28515625" bestFit="1" customWidth="1"/>
    <col min="6616" max="6616" width="58.42578125" bestFit="1" customWidth="1"/>
    <col min="6617" max="6617" width="41.7109375" bestFit="1" customWidth="1"/>
    <col min="6618" max="6618" width="44.85546875" bestFit="1" customWidth="1"/>
    <col min="6619" max="6619" width="32.140625" bestFit="1" customWidth="1"/>
    <col min="6620" max="6620" width="35.28515625" bestFit="1" customWidth="1"/>
    <col min="6621" max="6621" width="18.85546875" bestFit="1" customWidth="1"/>
    <col min="6622" max="6622" width="22.140625" bestFit="1" customWidth="1"/>
    <col min="6623" max="6623" width="25.5703125" bestFit="1" customWidth="1"/>
    <col min="6624" max="6624" width="28.7109375" bestFit="1" customWidth="1"/>
    <col min="6625" max="6625" width="43.5703125" bestFit="1" customWidth="1"/>
    <col min="6626" max="6626" width="46.85546875" bestFit="1" customWidth="1"/>
    <col min="6627" max="6627" width="33.85546875" bestFit="1" customWidth="1"/>
    <col min="6628" max="6628" width="37" bestFit="1" customWidth="1"/>
    <col min="6629" max="6629" width="28.42578125" bestFit="1" customWidth="1"/>
    <col min="6630" max="6630" width="31.5703125" bestFit="1" customWidth="1"/>
    <col min="6631" max="6631" width="26.5703125" bestFit="1" customWidth="1"/>
    <col min="6632" max="6632" width="29.85546875" bestFit="1" customWidth="1"/>
    <col min="6633" max="6633" width="53.140625" bestFit="1" customWidth="1"/>
    <col min="6634" max="6634" width="56.28515625" bestFit="1" customWidth="1"/>
    <col min="6635" max="6635" width="43.28515625" bestFit="1" customWidth="1"/>
    <col min="6636" max="6636" width="46.5703125" bestFit="1" customWidth="1"/>
    <col min="6637" max="6637" width="59.28515625" bestFit="1" customWidth="1"/>
    <col min="6638" max="6638" width="62.42578125" bestFit="1" customWidth="1"/>
    <col min="6639" max="6639" width="22.140625" bestFit="1" customWidth="1"/>
    <col min="6640" max="6640" width="25.28515625" bestFit="1" customWidth="1"/>
    <col min="6641" max="6641" width="31" bestFit="1" customWidth="1"/>
    <col min="6642" max="6642" width="34.28515625" bestFit="1" customWidth="1"/>
    <col min="6643" max="6643" width="28.5703125" bestFit="1" customWidth="1"/>
    <col min="6644" max="6644" width="31.7109375" bestFit="1" customWidth="1"/>
    <col min="6645" max="6645" width="36" bestFit="1" customWidth="1"/>
    <col min="6646" max="6646" width="39.140625" bestFit="1" customWidth="1"/>
    <col min="6647" max="6647" width="39.42578125" bestFit="1" customWidth="1"/>
    <col min="6648" max="6648" width="42.7109375" bestFit="1" customWidth="1"/>
    <col min="6649" max="6649" width="28.140625" bestFit="1" customWidth="1"/>
    <col min="6650" max="6650" width="31.28515625" bestFit="1" customWidth="1"/>
    <col min="6651" max="6651" width="45.85546875" bestFit="1" customWidth="1"/>
    <col min="6652" max="6652" width="49" bestFit="1" customWidth="1"/>
    <col min="6653" max="6653" width="20.85546875" bestFit="1" customWidth="1"/>
    <col min="6654" max="6654" width="24" bestFit="1" customWidth="1"/>
    <col min="6655" max="6655" width="28.5703125" bestFit="1" customWidth="1"/>
    <col min="6656" max="6656" width="31.7109375" bestFit="1" customWidth="1"/>
    <col min="6657" max="6657" width="56.85546875" bestFit="1" customWidth="1"/>
    <col min="6658" max="6658" width="60" bestFit="1" customWidth="1"/>
    <col min="6659" max="6659" width="54.28515625" bestFit="1" customWidth="1"/>
    <col min="6660" max="6660" width="57.42578125" bestFit="1" customWidth="1"/>
    <col min="6661" max="6661" width="25.7109375" bestFit="1" customWidth="1"/>
    <col min="6662" max="6662" width="28.85546875" bestFit="1" customWidth="1"/>
    <col min="6663" max="6663" width="19.7109375" bestFit="1" customWidth="1"/>
    <col min="6664" max="6664" width="22.85546875" bestFit="1" customWidth="1"/>
    <col min="6665" max="6665" width="56.7109375" bestFit="1" customWidth="1"/>
    <col min="6666" max="6666" width="59.85546875" bestFit="1" customWidth="1"/>
    <col min="6667" max="6667" width="19.28515625" bestFit="1" customWidth="1"/>
    <col min="6668" max="6668" width="22.42578125" bestFit="1" customWidth="1"/>
    <col min="6669" max="6669" width="14.28515625" bestFit="1" customWidth="1"/>
    <col min="6670" max="6670" width="17.5703125" bestFit="1" customWidth="1"/>
    <col min="6671" max="6671" width="19.85546875" bestFit="1" customWidth="1"/>
    <col min="6672" max="6672" width="23" bestFit="1" customWidth="1"/>
    <col min="6673" max="6673" width="56.85546875" bestFit="1" customWidth="1"/>
    <col min="6674" max="6674" width="60" bestFit="1" customWidth="1"/>
    <col min="6675" max="6675" width="41.5703125" bestFit="1" customWidth="1"/>
    <col min="6676" max="6676" width="44.7109375" bestFit="1" customWidth="1"/>
    <col min="6677" max="6677" width="55.28515625" bestFit="1" customWidth="1"/>
    <col min="6678" max="6678" width="58.42578125" bestFit="1" customWidth="1"/>
    <col min="6679" max="6679" width="55" bestFit="1" customWidth="1"/>
    <col min="6680" max="6680" width="58.140625" bestFit="1" customWidth="1"/>
    <col min="6681" max="6681" width="15.42578125" bestFit="1" customWidth="1"/>
    <col min="6682" max="6682" width="18.5703125" bestFit="1" customWidth="1"/>
    <col min="6683" max="6683" width="31.5703125" bestFit="1" customWidth="1"/>
    <col min="6684" max="6684" width="34.7109375" bestFit="1" customWidth="1"/>
    <col min="6685" max="6685" width="42.140625" bestFit="1" customWidth="1"/>
    <col min="6686" max="6686" width="45.28515625" bestFit="1" customWidth="1"/>
    <col min="6687" max="6687" width="23.7109375" bestFit="1" customWidth="1"/>
    <col min="6688" max="6688" width="26.85546875" bestFit="1" customWidth="1"/>
    <col min="6689" max="6689" width="49.140625" bestFit="1" customWidth="1"/>
    <col min="6690" max="6690" width="52.28515625" bestFit="1" customWidth="1"/>
    <col min="6691" max="6691" width="22.5703125" bestFit="1" customWidth="1"/>
    <col min="6692" max="6692" width="25.85546875" bestFit="1" customWidth="1"/>
    <col min="6693" max="6693" width="42.28515625" bestFit="1" customWidth="1"/>
    <col min="6694" max="6694" width="45.42578125" bestFit="1" customWidth="1"/>
    <col min="6695" max="6695" width="44" bestFit="1" customWidth="1"/>
    <col min="6696" max="6696" width="47" bestFit="1" customWidth="1"/>
    <col min="6697" max="6697" width="45.140625" bestFit="1" customWidth="1"/>
    <col min="6698" max="6698" width="48.28515625" bestFit="1" customWidth="1"/>
    <col min="6699" max="6699" width="25.7109375" bestFit="1" customWidth="1"/>
    <col min="6700" max="6700" width="28.85546875" bestFit="1" customWidth="1"/>
    <col min="6701" max="6701" width="48.5703125" bestFit="1" customWidth="1"/>
    <col min="6702" max="6702" width="51.7109375" bestFit="1" customWidth="1"/>
    <col min="6703" max="6703" width="43.7109375" bestFit="1" customWidth="1"/>
    <col min="6704" max="6704" width="47" bestFit="1" customWidth="1"/>
    <col min="6705" max="6705" width="54.85546875" bestFit="1" customWidth="1"/>
    <col min="6706" max="6706" width="58" bestFit="1" customWidth="1"/>
    <col min="6707" max="6707" width="32.5703125" bestFit="1" customWidth="1"/>
    <col min="6708" max="6708" width="35.7109375" bestFit="1" customWidth="1"/>
    <col min="6709" max="6709" width="32.28515625" bestFit="1" customWidth="1"/>
    <col min="6710" max="6710" width="35.42578125" bestFit="1" customWidth="1"/>
    <col min="6711" max="6711" width="60" bestFit="1" customWidth="1"/>
    <col min="6712" max="6712" width="63.28515625" bestFit="1" customWidth="1"/>
    <col min="6713" max="6713" width="13.28515625" bestFit="1" customWidth="1"/>
    <col min="6714" max="6714" width="16.42578125" bestFit="1" customWidth="1"/>
    <col min="6715" max="6715" width="22.7109375" bestFit="1" customWidth="1"/>
    <col min="6716" max="6716" width="26" bestFit="1" customWidth="1"/>
    <col min="6717" max="6717" width="45.7109375" bestFit="1" customWidth="1"/>
    <col min="6718" max="6718" width="48.85546875" bestFit="1" customWidth="1"/>
    <col min="6719" max="6719" width="40.140625" bestFit="1" customWidth="1"/>
    <col min="6720" max="6720" width="43.28515625" bestFit="1" customWidth="1"/>
    <col min="6721" max="6721" width="23.5703125" bestFit="1" customWidth="1"/>
    <col min="6722" max="6722" width="26.7109375" bestFit="1" customWidth="1"/>
    <col min="6723" max="6723" width="28.7109375" bestFit="1" customWidth="1"/>
    <col min="6724" max="6724" width="31.85546875" bestFit="1" customWidth="1"/>
    <col min="6725" max="6725" width="13.42578125" bestFit="1" customWidth="1"/>
    <col min="6726" max="6726" width="16.5703125" bestFit="1" customWidth="1"/>
    <col min="6727" max="6727" width="12.7109375" bestFit="1" customWidth="1"/>
    <col min="6728" max="6728" width="15.85546875" bestFit="1" customWidth="1"/>
    <col min="6729" max="6729" width="21" bestFit="1" customWidth="1"/>
    <col min="6730" max="6730" width="24.140625" bestFit="1" customWidth="1"/>
    <col min="6731" max="6731" width="54.85546875" bestFit="1" customWidth="1"/>
    <col min="6732" max="6732" width="58" bestFit="1" customWidth="1"/>
    <col min="6733" max="6733" width="48.7109375" bestFit="1" customWidth="1"/>
    <col min="6734" max="6734" width="51.85546875" bestFit="1" customWidth="1"/>
    <col min="6735" max="6735" width="30.140625" bestFit="1" customWidth="1"/>
    <col min="6736" max="6736" width="33.28515625" bestFit="1" customWidth="1"/>
    <col min="6737" max="6737" width="20" bestFit="1" customWidth="1"/>
    <col min="6738" max="6738" width="23.140625" bestFit="1" customWidth="1"/>
    <col min="6739" max="6739" width="30.5703125" bestFit="1" customWidth="1"/>
    <col min="6740" max="6740" width="33.85546875" bestFit="1" customWidth="1"/>
    <col min="6741" max="6741" width="35.42578125" bestFit="1" customWidth="1"/>
    <col min="6742" max="6742" width="38.7109375" bestFit="1" customWidth="1"/>
    <col min="6743" max="6743" width="37.28515625" bestFit="1" customWidth="1"/>
    <col min="6744" max="6744" width="40.42578125" bestFit="1" customWidth="1"/>
    <col min="6745" max="6745" width="45.28515625" bestFit="1" customWidth="1"/>
    <col min="6746" max="6746" width="48.42578125" bestFit="1" customWidth="1"/>
    <col min="6747" max="6747" width="36.7109375" bestFit="1" customWidth="1"/>
    <col min="6748" max="6748" width="39.85546875" bestFit="1" customWidth="1"/>
    <col min="6749" max="6749" width="55.42578125" bestFit="1" customWidth="1"/>
    <col min="6750" max="6750" width="58.7109375" bestFit="1" customWidth="1"/>
    <col min="6751" max="6751" width="40.85546875" bestFit="1" customWidth="1"/>
    <col min="6752" max="6752" width="44" bestFit="1" customWidth="1"/>
    <col min="6753" max="6753" width="40.5703125" bestFit="1" customWidth="1"/>
    <col min="6754" max="6754" width="43.7109375" bestFit="1" customWidth="1"/>
    <col min="6755" max="6755" width="51" bestFit="1" customWidth="1"/>
    <col min="6756" max="6756" width="54.140625" bestFit="1" customWidth="1"/>
    <col min="6757" max="6757" width="49.5703125" bestFit="1" customWidth="1"/>
    <col min="6758" max="6758" width="52.7109375" bestFit="1" customWidth="1"/>
    <col min="6759" max="6759" width="19.7109375" bestFit="1" customWidth="1"/>
    <col min="6760" max="6760" width="22.85546875" bestFit="1" customWidth="1"/>
    <col min="6761" max="6761" width="52.5703125" bestFit="1" customWidth="1"/>
    <col min="6762" max="6762" width="55.7109375" bestFit="1" customWidth="1"/>
    <col min="6763" max="6763" width="30.140625" bestFit="1" customWidth="1"/>
    <col min="6764" max="6764" width="33.28515625" bestFit="1" customWidth="1"/>
    <col min="6765" max="6765" width="41" bestFit="1" customWidth="1"/>
    <col min="6766" max="6766" width="44.140625" bestFit="1" customWidth="1"/>
    <col min="6767" max="6767" width="24.85546875" bestFit="1" customWidth="1"/>
    <col min="6768" max="6768" width="28" bestFit="1" customWidth="1"/>
    <col min="6769" max="6769" width="16.140625" bestFit="1" customWidth="1"/>
    <col min="6770" max="6770" width="19.28515625" bestFit="1" customWidth="1"/>
    <col min="6771" max="6771" width="19.7109375" bestFit="1" customWidth="1"/>
    <col min="6772" max="6772" width="22.85546875" bestFit="1" customWidth="1"/>
    <col min="6773" max="6773" width="15.7109375" bestFit="1" customWidth="1"/>
    <col min="6774" max="6774" width="18.85546875" bestFit="1" customWidth="1"/>
    <col min="6775" max="6775" width="24.28515625" bestFit="1" customWidth="1"/>
    <col min="6776" max="6776" width="27.42578125" bestFit="1" customWidth="1"/>
    <col min="6777" max="6777" width="23" bestFit="1" customWidth="1"/>
    <col min="6778" max="6778" width="26.28515625" bestFit="1" customWidth="1"/>
    <col min="6779" max="6779" width="40.28515625" bestFit="1" customWidth="1"/>
    <col min="6780" max="6780" width="43.42578125" bestFit="1" customWidth="1"/>
    <col min="6781" max="6781" width="31.7109375" bestFit="1" customWidth="1"/>
    <col min="6782" max="6782" width="34.85546875" bestFit="1" customWidth="1"/>
    <col min="6783" max="6783" width="30.42578125" bestFit="1" customWidth="1"/>
    <col min="6784" max="6784" width="33.5703125" bestFit="1" customWidth="1"/>
    <col min="6785" max="6785" width="49.5703125" bestFit="1" customWidth="1"/>
    <col min="6786" max="6786" width="52.7109375" bestFit="1" customWidth="1"/>
    <col min="6787" max="6787" width="25.28515625" bestFit="1" customWidth="1"/>
    <col min="6788" max="6788" width="28.42578125" bestFit="1" customWidth="1"/>
    <col min="6789" max="6789" width="13.5703125" bestFit="1" customWidth="1"/>
    <col min="6790" max="6790" width="16.7109375" bestFit="1" customWidth="1"/>
    <col min="6791" max="6791" width="45.85546875" bestFit="1" customWidth="1"/>
    <col min="6792" max="6792" width="49" bestFit="1" customWidth="1"/>
    <col min="6793" max="6793" width="27.140625" bestFit="1" customWidth="1"/>
    <col min="6794" max="6794" width="30.42578125" bestFit="1" customWidth="1"/>
    <col min="6795" max="6795" width="28.85546875" bestFit="1" customWidth="1"/>
    <col min="6796" max="6796" width="32" bestFit="1" customWidth="1"/>
    <col min="6797" max="6797" width="18.28515625" bestFit="1" customWidth="1"/>
    <col min="6798" max="6798" width="21.5703125" bestFit="1" customWidth="1"/>
    <col min="6799" max="6799" width="21.28515625" bestFit="1" customWidth="1"/>
    <col min="6800" max="6800" width="24.42578125" bestFit="1" customWidth="1"/>
    <col min="6801" max="6801" width="34.85546875" bestFit="1" customWidth="1"/>
    <col min="6802" max="6802" width="38.140625" bestFit="1" customWidth="1"/>
    <col min="6803" max="6803" width="17.42578125" bestFit="1" customWidth="1"/>
    <col min="6804" max="6804" width="20.5703125" bestFit="1" customWidth="1"/>
    <col min="6805" max="6805" width="31.28515625" bestFit="1" customWidth="1"/>
    <col min="6806" max="6806" width="34.5703125" bestFit="1" customWidth="1"/>
    <col min="6807" max="6807" width="30.5703125" bestFit="1" customWidth="1"/>
    <col min="6808" max="6808" width="33.85546875" bestFit="1" customWidth="1"/>
    <col min="6809" max="6809" width="57.28515625" bestFit="1" customWidth="1"/>
    <col min="6810" max="6810" width="60.42578125" bestFit="1" customWidth="1"/>
    <col min="6811" max="6811" width="16.85546875" bestFit="1" customWidth="1"/>
    <col min="6812" max="6812" width="20" bestFit="1" customWidth="1"/>
    <col min="6813" max="6813" width="26.42578125" bestFit="1" customWidth="1"/>
    <col min="6814" max="6814" width="29.7109375" bestFit="1" customWidth="1"/>
    <col min="6815" max="6815" width="21" bestFit="1" customWidth="1"/>
    <col min="6816" max="6816" width="24.140625" bestFit="1" customWidth="1"/>
    <col min="6817" max="6817" width="57.7109375" bestFit="1" customWidth="1"/>
    <col min="6818" max="6818" width="60.85546875" bestFit="1" customWidth="1"/>
    <col min="6819" max="6819" width="27.85546875" bestFit="1" customWidth="1"/>
    <col min="6820" max="6820" width="31" bestFit="1" customWidth="1"/>
    <col min="6821" max="6821" width="15.28515625" bestFit="1" customWidth="1"/>
    <col min="6822" max="6822" width="18.42578125" bestFit="1" customWidth="1"/>
    <col min="6823" max="6823" width="26.42578125" bestFit="1" customWidth="1"/>
    <col min="6824" max="6824" width="29.7109375" bestFit="1" customWidth="1"/>
    <col min="6825" max="6825" width="38.7109375" bestFit="1" customWidth="1"/>
    <col min="6826" max="6826" width="41.85546875" bestFit="1" customWidth="1"/>
    <col min="6827" max="6827" width="48.42578125" bestFit="1" customWidth="1"/>
    <col min="6828" max="6828" width="51.5703125" bestFit="1" customWidth="1"/>
    <col min="6829" max="6829" width="53.7109375" bestFit="1" customWidth="1"/>
    <col min="6830" max="6830" width="56.85546875" bestFit="1" customWidth="1"/>
    <col min="6831" max="6831" width="32.140625" bestFit="1" customWidth="1"/>
    <col min="6832" max="6832" width="35.28515625" bestFit="1" customWidth="1"/>
    <col min="6833" max="6833" width="31.5703125" bestFit="1" customWidth="1"/>
    <col min="6834" max="6834" width="34.7109375" bestFit="1" customWidth="1"/>
    <col min="6835" max="6835" width="12.7109375" bestFit="1" customWidth="1"/>
    <col min="6836" max="6836" width="15.85546875" bestFit="1" customWidth="1"/>
    <col min="6837" max="6837" width="40.7109375" bestFit="1" customWidth="1"/>
    <col min="6838" max="6838" width="43.85546875" bestFit="1" customWidth="1"/>
    <col min="6839" max="6839" width="25.7109375" bestFit="1" customWidth="1"/>
    <col min="6840" max="6840" width="28.85546875" bestFit="1" customWidth="1"/>
    <col min="6841" max="6841" width="21.140625" bestFit="1" customWidth="1"/>
    <col min="6842" max="6842" width="24.28515625" bestFit="1" customWidth="1"/>
    <col min="6843" max="6843" width="31.5703125" bestFit="1" customWidth="1"/>
    <col min="6844" max="6844" width="34.7109375" bestFit="1" customWidth="1"/>
    <col min="6845" max="6845" width="59.28515625" bestFit="1" customWidth="1"/>
    <col min="6846" max="6846" width="62.42578125" bestFit="1" customWidth="1"/>
    <col min="6847" max="6847" width="9.5703125" bestFit="1" customWidth="1"/>
    <col min="6848" max="6848" width="12.5703125" bestFit="1" customWidth="1"/>
    <col min="6849" max="6849" width="25.42578125" bestFit="1" customWidth="1"/>
    <col min="6850" max="6850" width="28.5703125" bestFit="1" customWidth="1"/>
    <col min="6851" max="6851" width="19.28515625" bestFit="1" customWidth="1"/>
    <col min="6852" max="6852" width="22.42578125" bestFit="1" customWidth="1"/>
    <col min="6853" max="6853" width="55" bestFit="1" customWidth="1"/>
    <col min="6854" max="6854" width="58.140625" bestFit="1" customWidth="1"/>
    <col min="6855" max="6855" width="24" bestFit="1" customWidth="1"/>
    <col min="6856" max="6856" width="27.140625" bestFit="1" customWidth="1"/>
    <col min="6857" max="6857" width="35.85546875" bestFit="1" customWidth="1"/>
    <col min="6858" max="6858" width="39" bestFit="1" customWidth="1"/>
    <col min="6859" max="6859" width="16.42578125" bestFit="1" customWidth="1"/>
    <col min="6860" max="6860" width="19.5703125" bestFit="1" customWidth="1"/>
    <col min="6861" max="6861" width="51.7109375" bestFit="1" customWidth="1"/>
    <col min="6862" max="6862" width="55" bestFit="1" customWidth="1"/>
    <col min="6863" max="6863" width="14.5703125" bestFit="1" customWidth="1"/>
    <col min="6864" max="6864" width="17.85546875" bestFit="1" customWidth="1"/>
    <col min="6865" max="6865" width="53.85546875" bestFit="1" customWidth="1"/>
    <col min="6866" max="6866" width="57" bestFit="1" customWidth="1"/>
    <col min="6867" max="6867" width="49.85546875" bestFit="1" customWidth="1"/>
    <col min="6868" max="6868" width="53" bestFit="1" customWidth="1"/>
    <col min="6869" max="6869" width="38.85546875" bestFit="1" customWidth="1"/>
    <col min="6870" max="6870" width="42.140625" bestFit="1" customWidth="1"/>
    <col min="6871" max="6871" width="52" bestFit="1" customWidth="1"/>
    <col min="6872" max="6872" width="55.28515625" bestFit="1" customWidth="1"/>
    <col min="6873" max="6873" width="32.85546875" bestFit="1" customWidth="1"/>
    <col min="6874" max="6874" width="36" bestFit="1" customWidth="1"/>
    <col min="6875" max="6875" width="24.7109375" bestFit="1" customWidth="1"/>
    <col min="6876" max="6876" width="27.85546875" bestFit="1" customWidth="1"/>
    <col min="6877" max="6877" width="47.42578125" bestFit="1" customWidth="1"/>
    <col min="6878" max="6878" width="50.7109375" bestFit="1" customWidth="1"/>
    <col min="6879" max="6879" width="46" bestFit="1" customWidth="1"/>
    <col min="6880" max="6880" width="49.140625" bestFit="1" customWidth="1"/>
    <col min="6881" max="6881" width="28.42578125" bestFit="1" customWidth="1"/>
    <col min="6882" max="6882" width="31.5703125" bestFit="1" customWidth="1"/>
    <col min="6883" max="6883" width="19.7109375" bestFit="1" customWidth="1"/>
    <col min="6884" max="6884" width="22.85546875" bestFit="1" customWidth="1"/>
    <col min="6885" max="6885" width="32" bestFit="1" customWidth="1"/>
    <col min="6886" max="6886" width="35.140625" bestFit="1" customWidth="1"/>
    <col min="6887" max="6887" width="57" bestFit="1" customWidth="1"/>
    <col min="6888" max="6888" width="60.140625" bestFit="1" customWidth="1"/>
    <col min="6889" max="6889" width="28" bestFit="1" customWidth="1"/>
    <col min="6890" max="6890" width="31.140625" bestFit="1" customWidth="1"/>
    <col min="6891" max="6891" width="29" bestFit="1" customWidth="1"/>
    <col min="6892" max="6892" width="32.140625" bestFit="1" customWidth="1"/>
    <col min="6893" max="6893" width="18" bestFit="1" customWidth="1"/>
    <col min="6894" max="6894" width="21.140625" bestFit="1" customWidth="1"/>
    <col min="6895" max="6895" width="43.140625" bestFit="1" customWidth="1"/>
    <col min="6896" max="6896" width="46.42578125" bestFit="1" customWidth="1"/>
    <col min="6897" max="6897" width="24.5703125" bestFit="1" customWidth="1"/>
    <col min="6898" max="6898" width="27.7109375" bestFit="1" customWidth="1"/>
    <col min="6899" max="6899" width="13.5703125" bestFit="1" customWidth="1"/>
    <col min="6900" max="6900" width="16.7109375" bestFit="1" customWidth="1"/>
    <col min="6901" max="6901" width="22.5703125" bestFit="1" customWidth="1"/>
    <col min="6902" max="6902" width="25.85546875" bestFit="1" customWidth="1"/>
    <col min="6903" max="6903" width="40.140625" bestFit="1" customWidth="1"/>
    <col min="6904" max="6904" width="43.28515625" bestFit="1" customWidth="1"/>
    <col min="6905" max="6905" width="57.42578125" bestFit="1" customWidth="1"/>
    <col min="6906" max="6906" width="60.5703125" bestFit="1" customWidth="1"/>
    <col min="6907" max="6907" width="17.85546875" bestFit="1" customWidth="1"/>
    <col min="6908" max="6908" width="21" bestFit="1" customWidth="1"/>
    <col min="6909" max="6909" width="34.5703125" bestFit="1" customWidth="1"/>
    <col min="6910" max="6910" width="37.7109375" bestFit="1" customWidth="1"/>
    <col min="6911" max="6911" width="27.85546875" bestFit="1" customWidth="1"/>
    <col min="6912" max="6912" width="31" bestFit="1" customWidth="1"/>
    <col min="6913" max="6913" width="28.28515625" bestFit="1" customWidth="1"/>
    <col min="6914" max="6914" width="31.42578125" bestFit="1" customWidth="1"/>
    <col min="6915" max="6915" width="20.7109375" bestFit="1" customWidth="1"/>
    <col min="6916" max="6916" width="23.85546875" bestFit="1" customWidth="1"/>
    <col min="6917" max="6917" width="29.5703125" bestFit="1" customWidth="1"/>
    <col min="6918" max="6918" width="32.7109375" bestFit="1" customWidth="1"/>
    <col min="6919" max="6919" width="28.85546875" bestFit="1" customWidth="1"/>
    <col min="6920" max="6920" width="32" bestFit="1" customWidth="1"/>
    <col min="6921" max="6921" width="24.140625" bestFit="1" customWidth="1"/>
    <col min="6922" max="6922" width="27.28515625" bestFit="1" customWidth="1"/>
    <col min="6923" max="6923" width="37" bestFit="1" customWidth="1"/>
    <col min="6924" max="6924" width="40.140625" bestFit="1" customWidth="1"/>
    <col min="6925" max="6925" width="57.42578125" bestFit="1" customWidth="1"/>
    <col min="6926" max="6926" width="60.5703125" bestFit="1" customWidth="1"/>
    <col min="6927" max="6927" width="43.7109375" bestFit="1" customWidth="1"/>
    <col min="6928" max="6928" width="47" bestFit="1" customWidth="1"/>
    <col min="6929" max="6929" width="15" bestFit="1" customWidth="1"/>
    <col min="6930" max="6930" width="18.140625" bestFit="1" customWidth="1"/>
    <col min="6931" max="6931" width="49.42578125" bestFit="1" customWidth="1"/>
    <col min="6932" max="6932" width="52.5703125" bestFit="1" customWidth="1"/>
    <col min="6933" max="6933" width="33.85546875" bestFit="1" customWidth="1"/>
    <col min="6934" max="6934" width="37" bestFit="1" customWidth="1"/>
    <col min="6935" max="6935" width="29.7109375" bestFit="1" customWidth="1"/>
    <col min="6936" max="6936" width="32.85546875" bestFit="1" customWidth="1"/>
    <col min="6937" max="6937" width="55.140625" bestFit="1" customWidth="1"/>
    <col min="6938" max="6938" width="58.28515625" bestFit="1" customWidth="1"/>
    <col min="6939" max="6939" width="43" bestFit="1" customWidth="1"/>
    <col min="6940" max="6940" width="46.28515625" bestFit="1" customWidth="1"/>
    <col min="6941" max="6941" width="20.28515625" bestFit="1" customWidth="1"/>
    <col min="6942" max="6942" width="23.42578125" bestFit="1" customWidth="1"/>
    <col min="6943" max="6943" width="32" bestFit="1" customWidth="1"/>
    <col min="6944" max="6944" width="35.140625" bestFit="1" customWidth="1"/>
    <col min="6945" max="6945" width="25.5703125" bestFit="1" customWidth="1"/>
    <col min="6946" max="6946" width="28.7109375" bestFit="1" customWidth="1"/>
    <col min="6947" max="6947" width="37.85546875" bestFit="1" customWidth="1"/>
    <col min="6948" max="6948" width="41" bestFit="1" customWidth="1"/>
    <col min="6949" max="6949" width="30.7109375" bestFit="1" customWidth="1"/>
    <col min="6950" max="6950" width="34" bestFit="1" customWidth="1"/>
    <col min="6951" max="6951" width="51.5703125" bestFit="1" customWidth="1"/>
    <col min="6952" max="6952" width="54.85546875" bestFit="1" customWidth="1"/>
    <col min="6953" max="6953" width="30.28515625" bestFit="1" customWidth="1"/>
    <col min="6954" max="6954" width="33.42578125" bestFit="1" customWidth="1"/>
    <col min="6955" max="6955" width="35.7109375" bestFit="1" customWidth="1"/>
    <col min="6956" max="6956" width="38.85546875" bestFit="1" customWidth="1"/>
    <col min="6957" max="6957" width="13.85546875" bestFit="1" customWidth="1"/>
    <col min="6958" max="6958" width="17" bestFit="1" customWidth="1"/>
    <col min="6959" max="6959" width="21.140625" bestFit="1" customWidth="1"/>
    <col min="6960" max="6960" width="24.28515625" bestFit="1" customWidth="1"/>
    <col min="6961" max="6961" width="21" bestFit="1" customWidth="1"/>
    <col min="6962" max="6962" width="24.140625" bestFit="1" customWidth="1"/>
    <col min="6963" max="6963" width="36.5703125" bestFit="1" customWidth="1"/>
    <col min="6964" max="6964" width="39.7109375" bestFit="1" customWidth="1"/>
    <col min="6965" max="6965" width="17.7109375" bestFit="1" customWidth="1"/>
    <col min="6966" max="6966" width="20.85546875" bestFit="1" customWidth="1"/>
    <col min="6967" max="6967" width="16.28515625" bestFit="1" customWidth="1"/>
    <col min="6968" max="6968" width="19.42578125" bestFit="1" customWidth="1"/>
    <col min="6969" max="6969" width="27.7109375" bestFit="1" customWidth="1"/>
    <col min="6970" max="6970" width="30.85546875" bestFit="1" customWidth="1"/>
    <col min="6971" max="6971" width="18.85546875" bestFit="1" customWidth="1"/>
    <col min="6972" max="6972" width="22.140625" bestFit="1" customWidth="1"/>
    <col min="6973" max="6973" width="58" bestFit="1" customWidth="1"/>
    <col min="6974" max="6974" width="61.140625" bestFit="1" customWidth="1"/>
    <col min="6975" max="6975" width="61.7109375" bestFit="1" customWidth="1"/>
    <col min="6976" max="6976" width="64.85546875" bestFit="1" customWidth="1"/>
    <col min="6977" max="6977" width="59.42578125" bestFit="1" customWidth="1"/>
    <col min="6978" max="6978" width="62.5703125" bestFit="1" customWidth="1"/>
    <col min="6979" max="6979" width="32.5703125" bestFit="1" customWidth="1"/>
    <col min="6980" max="6980" width="35.7109375" bestFit="1" customWidth="1"/>
    <col min="6981" max="6981" width="20.7109375" bestFit="1" customWidth="1"/>
    <col min="6982" max="6982" width="23.85546875" bestFit="1" customWidth="1"/>
    <col min="6983" max="6983" width="55" bestFit="1" customWidth="1"/>
    <col min="6984" max="6984" width="58.140625" bestFit="1" customWidth="1"/>
    <col min="6985" max="6985" width="49.42578125" bestFit="1" customWidth="1"/>
    <col min="6986" max="6986" width="52.5703125" bestFit="1" customWidth="1"/>
    <col min="6987" max="6987" width="51.42578125" bestFit="1" customWidth="1"/>
    <col min="6988" max="6988" width="54.7109375" bestFit="1" customWidth="1"/>
    <col min="6989" max="6989" width="29.42578125" bestFit="1" customWidth="1"/>
    <col min="6990" max="6990" width="32.5703125" bestFit="1" customWidth="1"/>
    <col min="6991" max="6991" width="34.5703125" bestFit="1" customWidth="1"/>
    <col min="6992" max="6992" width="37.7109375" bestFit="1" customWidth="1"/>
    <col min="6993" max="6993" width="25.5703125" bestFit="1" customWidth="1"/>
    <col min="6994" max="6994" width="28.7109375" bestFit="1" customWidth="1"/>
    <col min="6995" max="6995" width="36.7109375" bestFit="1" customWidth="1"/>
    <col min="6996" max="6997" width="39.85546875" bestFit="1" customWidth="1"/>
    <col min="6998" max="6998" width="43" bestFit="1" customWidth="1"/>
    <col min="6999" max="6999" width="21.140625" bestFit="1" customWidth="1"/>
    <col min="7000" max="7000" width="24.28515625" bestFit="1" customWidth="1"/>
    <col min="7001" max="7001" width="32.85546875" bestFit="1" customWidth="1"/>
    <col min="7002" max="7002" width="36" bestFit="1" customWidth="1"/>
    <col min="7003" max="7003" width="24.42578125" bestFit="1" customWidth="1"/>
    <col min="7004" max="7004" width="27.5703125" bestFit="1" customWidth="1"/>
    <col min="7005" max="7005" width="46.5703125" bestFit="1" customWidth="1"/>
    <col min="7006" max="7006" width="49.7109375" bestFit="1" customWidth="1"/>
    <col min="7007" max="7007" width="24.85546875" bestFit="1" customWidth="1"/>
    <col min="7008" max="7008" width="28" bestFit="1" customWidth="1"/>
    <col min="7009" max="7009" width="24.5703125" bestFit="1" customWidth="1"/>
    <col min="7010" max="7010" width="27.7109375" bestFit="1" customWidth="1"/>
    <col min="7011" max="7011" width="58.5703125" bestFit="1" customWidth="1"/>
    <col min="7012" max="7012" width="61.7109375" bestFit="1" customWidth="1"/>
    <col min="7013" max="7013" width="41" bestFit="1" customWidth="1"/>
    <col min="7014" max="7014" width="44.140625" bestFit="1" customWidth="1"/>
    <col min="7015" max="7015" width="30.140625" bestFit="1" customWidth="1"/>
    <col min="7016" max="7016" width="33.28515625" bestFit="1" customWidth="1"/>
    <col min="7017" max="7017" width="30.7109375" bestFit="1" customWidth="1"/>
    <col min="7018" max="7018" width="34" bestFit="1" customWidth="1"/>
    <col min="7019" max="7019" width="23.5703125" bestFit="1" customWidth="1"/>
    <col min="7020" max="7020" width="26.7109375" bestFit="1" customWidth="1"/>
    <col min="7021" max="7021" width="41.42578125" bestFit="1" customWidth="1"/>
    <col min="7022" max="7022" width="44.5703125" bestFit="1" customWidth="1"/>
    <col min="7023" max="7023" width="47.140625" bestFit="1" customWidth="1"/>
    <col min="7024" max="7024" width="50.42578125" bestFit="1" customWidth="1"/>
    <col min="7025" max="7025" width="43" bestFit="1" customWidth="1"/>
    <col min="7026" max="7026" width="46.28515625" bestFit="1" customWidth="1"/>
    <col min="7027" max="7027" width="20.140625" bestFit="1" customWidth="1"/>
    <col min="7028" max="7028" width="23.28515625" bestFit="1" customWidth="1"/>
    <col min="7029" max="7029" width="17.7109375" bestFit="1" customWidth="1"/>
    <col min="7030" max="7030" width="20.85546875" bestFit="1" customWidth="1"/>
    <col min="7031" max="7031" width="13.5703125" bestFit="1" customWidth="1"/>
    <col min="7032" max="7032" width="16.7109375" bestFit="1" customWidth="1"/>
    <col min="7033" max="7033" width="38" bestFit="1" customWidth="1"/>
    <col min="7034" max="7034" width="41.140625" bestFit="1" customWidth="1"/>
    <col min="7035" max="7035" width="24.7109375" bestFit="1" customWidth="1"/>
    <col min="7036" max="7036" width="27.85546875" bestFit="1" customWidth="1"/>
    <col min="7037" max="7037" width="37.85546875" bestFit="1" customWidth="1"/>
    <col min="7038" max="7038" width="41" bestFit="1" customWidth="1"/>
    <col min="7039" max="7039" width="41.42578125" bestFit="1" customWidth="1"/>
    <col min="7040" max="7040" width="44.5703125" bestFit="1" customWidth="1"/>
    <col min="7041" max="7041" width="19.7109375" bestFit="1" customWidth="1"/>
    <col min="7042" max="7042" width="22.85546875" bestFit="1" customWidth="1"/>
    <col min="7043" max="7043" width="60.85546875" bestFit="1" customWidth="1"/>
    <col min="7044" max="7044" width="64" bestFit="1" customWidth="1"/>
    <col min="7045" max="7045" width="45.5703125" bestFit="1" customWidth="1"/>
    <col min="7046" max="7046" width="48.7109375" bestFit="1" customWidth="1"/>
    <col min="7047" max="7047" width="40.7109375" bestFit="1" customWidth="1"/>
    <col min="7048" max="7048" width="43.85546875" bestFit="1" customWidth="1"/>
    <col min="7049" max="7049" width="46.85546875" bestFit="1" customWidth="1"/>
    <col min="7050" max="7050" width="50" bestFit="1" customWidth="1"/>
    <col min="7051" max="7051" width="62.7109375" bestFit="1" customWidth="1"/>
    <col min="7052" max="7052" width="65.85546875" bestFit="1" customWidth="1"/>
    <col min="7053" max="7053" width="28.42578125" bestFit="1" customWidth="1"/>
    <col min="7054" max="7054" width="31.5703125" bestFit="1" customWidth="1"/>
    <col min="7055" max="7055" width="63.85546875" bestFit="1" customWidth="1"/>
    <col min="7056" max="7056" width="67.140625" bestFit="1" customWidth="1"/>
    <col min="7057" max="7057" width="27.5703125" bestFit="1" customWidth="1"/>
    <col min="7058" max="7058" width="30.7109375" bestFit="1" customWidth="1"/>
    <col min="7059" max="7059" width="17.7109375" bestFit="1" customWidth="1"/>
    <col min="7060" max="7060" width="20.85546875" bestFit="1" customWidth="1"/>
    <col min="7061" max="7061" width="34.28515625" bestFit="1" customWidth="1"/>
    <col min="7062" max="7062" width="37.42578125" bestFit="1" customWidth="1"/>
    <col min="7063" max="7063" width="54.42578125" bestFit="1" customWidth="1"/>
    <col min="7064" max="7064" width="57.5703125" bestFit="1" customWidth="1"/>
    <col min="7065" max="7065" width="56" bestFit="1" customWidth="1"/>
    <col min="7066" max="7066" width="59.28515625" bestFit="1" customWidth="1"/>
    <col min="7067" max="7067" width="36.7109375" bestFit="1" customWidth="1"/>
    <col min="7068" max="7068" width="39.85546875" bestFit="1" customWidth="1"/>
    <col min="7069" max="7069" width="40.140625" bestFit="1" customWidth="1"/>
    <col min="7070" max="7070" width="43.28515625" bestFit="1" customWidth="1"/>
    <col min="7071" max="7071" width="31.7109375" bestFit="1" customWidth="1"/>
    <col min="7072" max="7072" width="34.85546875" bestFit="1" customWidth="1"/>
    <col min="7073" max="7073" width="33.7109375" bestFit="1" customWidth="1"/>
    <col min="7074" max="7074" width="36.85546875" bestFit="1" customWidth="1"/>
    <col min="7075" max="7075" width="50.140625" bestFit="1" customWidth="1"/>
    <col min="7076" max="7076" width="53.28515625" bestFit="1" customWidth="1"/>
    <col min="7077" max="7077" width="40.140625" bestFit="1" customWidth="1"/>
    <col min="7078" max="7078" width="43.28515625" bestFit="1" customWidth="1"/>
    <col min="7079" max="7079" width="31" bestFit="1" customWidth="1"/>
    <col min="7080" max="7080" width="34.28515625" bestFit="1" customWidth="1"/>
    <col min="7081" max="7081" width="25.42578125" bestFit="1" customWidth="1"/>
    <col min="7082" max="7082" width="28.5703125" bestFit="1" customWidth="1"/>
    <col min="7083" max="7083" width="48.28515625" bestFit="1" customWidth="1"/>
    <col min="7084" max="7084" width="51.42578125" bestFit="1" customWidth="1"/>
    <col min="7085" max="7085" width="45.85546875" bestFit="1" customWidth="1"/>
    <col min="7086" max="7086" width="49" bestFit="1" customWidth="1"/>
    <col min="7087" max="7087" width="43" bestFit="1" customWidth="1"/>
    <col min="7088" max="7088" width="46.28515625" bestFit="1" customWidth="1"/>
    <col min="7089" max="7089" width="40.28515625" bestFit="1" customWidth="1"/>
    <col min="7090" max="7090" width="43.42578125" bestFit="1" customWidth="1"/>
    <col min="7091" max="7091" width="21.5703125" bestFit="1" customWidth="1"/>
    <col min="7092" max="7092" width="24.7109375" bestFit="1" customWidth="1"/>
    <col min="7093" max="7093" width="10.42578125" bestFit="1" customWidth="1"/>
    <col min="7094" max="7094" width="13.5703125" bestFit="1" customWidth="1"/>
    <col min="7095" max="7095" width="52" bestFit="1" customWidth="1"/>
    <col min="7096" max="7096" width="55.28515625" bestFit="1" customWidth="1"/>
    <col min="7097" max="7097" width="33.140625" bestFit="1" customWidth="1"/>
    <col min="7098" max="7098" width="36.28515625" bestFit="1" customWidth="1"/>
    <col min="7099" max="7099" width="22.5703125" bestFit="1" customWidth="1"/>
    <col min="7100" max="7100" width="25.85546875" bestFit="1" customWidth="1"/>
    <col min="7101" max="7101" width="46.7109375" bestFit="1" customWidth="1"/>
    <col min="7102" max="7102" width="49.85546875" bestFit="1" customWidth="1"/>
    <col min="7103" max="7103" width="42.5703125" bestFit="1" customWidth="1"/>
    <col min="7104" max="7104" width="45.7109375" bestFit="1" customWidth="1"/>
    <col min="7105" max="7105" width="59.7109375" bestFit="1" customWidth="1"/>
    <col min="7106" max="7106" width="63" bestFit="1" customWidth="1"/>
    <col min="7107" max="7107" width="40.140625" bestFit="1" customWidth="1"/>
    <col min="7108" max="7108" width="43.28515625" bestFit="1" customWidth="1"/>
    <col min="7109" max="7109" width="17.42578125" bestFit="1" customWidth="1"/>
    <col min="7110" max="7110" width="20.5703125" bestFit="1" customWidth="1"/>
    <col min="7111" max="7111" width="55" bestFit="1" customWidth="1"/>
    <col min="7112" max="7112" width="58.140625" bestFit="1" customWidth="1"/>
    <col min="7113" max="7113" width="51.140625" bestFit="1" customWidth="1"/>
    <col min="7114" max="7114" width="54.28515625" bestFit="1" customWidth="1"/>
    <col min="7115" max="7115" width="56" bestFit="1" customWidth="1"/>
    <col min="7116" max="7116" width="59.28515625" bestFit="1" customWidth="1"/>
    <col min="7117" max="7117" width="16.140625" bestFit="1" customWidth="1"/>
    <col min="7118" max="7118" width="19.28515625" bestFit="1" customWidth="1"/>
    <col min="7119" max="7119" width="25.7109375" bestFit="1" customWidth="1"/>
    <col min="7120" max="7120" width="28.85546875" bestFit="1" customWidth="1"/>
    <col min="7121" max="7121" width="57.140625" bestFit="1" customWidth="1"/>
    <col min="7122" max="7122" width="60.28515625" bestFit="1" customWidth="1"/>
    <col min="7123" max="7123" width="52.42578125" bestFit="1" customWidth="1"/>
    <col min="7124" max="7124" width="55.5703125" bestFit="1" customWidth="1"/>
    <col min="7125" max="7125" width="20" bestFit="1" customWidth="1"/>
    <col min="7126" max="7126" width="23.140625" bestFit="1" customWidth="1"/>
    <col min="7127" max="7127" width="56.85546875" bestFit="1" customWidth="1"/>
    <col min="7128" max="7128" width="60" bestFit="1" customWidth="1"/>
    <col min="7129" max="7129" width="38.140625" bestFit="1" customWidth="1"/>
    <col min="7130" max="7130" width="41.28515625" bestFit="1" customWidth="1"/>
    <col min="7131" max="7131" width="55.28515625" bestFit="1" customWidth="1"/>
    <col min="7132" max="7132" width="58.42578125" bestFit="1" customWidth="1"/>
    <col min="7133" max="7133" width="43.140625" bestFit="1" customWidth="1"/>
    <col min="7134" max="7134" width="46.42578125" bestFit="1" customWidth="1"/>
    <col min="7135" max="7135" width="43.140625" bestFit="1" customWidth="1"/>
    <col min="7136" max="7136" width="46.42578125" bestFit="1" customWidth="1"/>
    <col min="7137" max="7137" width="17.7109375" bestFit="1" customWidth="1"/>
    <col min="7138" max="7138" width="20.85546875" bestFit="1" customWidth="1"/>
    <col min="7139" max="7139" width="13.85546875" bestFit="1" customWidth="1"/>
    <col min="7140" max="7140" width="17" bestFit="1" customWidth="1"/>
    <col min="7141" max="7141" width="25.85546875" bestFit="1" customWidth="1"/>
    <col min="7142" max="7142" width="29" bestFit="1" customWidth="1"/>
    <col min="7143" max="7143" width="45.5703125" bestFit="1" customWidth="1"/>
    <col min="7144" max="7144" width="48.7109375" bestFit="1" customWidth="1"/>
    <col min="7145" max="7145" width="31" bestFit="1" customWidth="1"/>
    <col min="7146" max="7146" width="34.28515625" bestFit="1" customWidth="1"/>
    <col min="7147" max="7147" width="28.7109375" bestFit="1" customWidth="1"/>
    <col min="7148" max="7148" width="31.85546875" bestFit="1" customWidth="1"/>
    <col min="7149" max="7149" width="48.85546875" bestFit="1" customWidth="1"/>
    <col min="7150" max="7150" width="52" bestFit="1" customWidth="1"/>
    <col min="7151" max="7151" width="26.85546875" bestFit="1" customWidth="1"/>
    <col min="7152" max="7152" width="30.140625" bestFit="1" customWidth="1"/>
    <col min="7153" max="7153" width="24.5703125" bestFit="1" customWidth="1"/>
    <col min="7154" max="7154" width="27.7109375" bestFit="1" customWidth="1"/>
    <col min="7155" max="7155" width="49" bestFit="1" customWidth="1"/>
    <col min="7156" max="7156" width="52.140625" bestFit="1" customWidth="1"/>
    <col min="7157" max="7157" width="39.140625" bestFit="1" customWidth="1"/>
    <col min="7158" max="7158" width="42.42578125" bestFit="1" customWidth="1"/>
    <col min="7159" max="7159" width="35.28515625" bestFit="1" customWidth="1"/>
    <col min="7160" max="7160" width="38.5703125" bestFit="1" customWidth="1"/>
    <col min="7161" max="7161" width="29.5703125" bestFit="1" customWidth="1"/>
    <col min="7162" max="7162" width="32.7109375" bestFit="1" customWidth="1"/>
    <col min="7163" max="7163" width="15.85546875" bestFit="1" customWidth="1"/>
    <col min="7164" max="7164" width="19" bestFit="1" customWidth="1"/>
    <col min="7165" max="7165" width="31.5703125" bestFit="1" customWidth="1"/>
    <col min="7166" max="7166" width="34.7109375" bestFit="1" customWidth="1"/>
    <col min="7167" max="7167" width="25.7109375" bestFit="1" customWidth="1"/>
    <col min="7168" max="7168" width="28.85546875" bestFit="1" customWidth="1"/>
    <col min="7169" max="7169" width="26.5703125" bestFit="1" customWidth="1"/>
    <col min="7170" max="7170" width="29.85546875" bestFit="1" customWidth="1"/>
    <col min="7171" max="7171" width="41.85546875" bestFit="1" customWidth="1"/>
    <col min="7172" max="7172" width="45" bestFit="1" customWidth="1"/>
    <col min="7173" max="7173" width="41.7109375" bestFit="1" customWidth="1"/>
    <col min="7174" max="7174" width="44.85546875" bestFit="1" customWidth="1"/>
    <col min="7175" max="7175" width="52.5703125" bestFit="1" customWidth="1"/>
    <col min="7176" max="7176" width="55.7109375" bestFit="1" customWidth="1"/>
    <col min="7177" max="7177" width="27.5703125" bestFit="1" customWidth="1"/>
    <col min="7178" max="7178" width="30.7109375" bestFit="1" customWidth="1"/>
    <col min="7179" max="7179" width="23.5703125" bestFit="1" customWidth="1"/>
    <col min="7180" max="7180" width="26.7109375" bestFit="1" customWidth="1"/>
    <col min="7181" max="7181" width="46.5703125" bestFit="1" customWidth="1"/>
    <col min="7182" max="7182" width="49.7109375" bestFit="1" customWidth="1"/>
    <col min="7183" max="7183" width="54.140625" bestFit="1" customWidth="1"/>
    <col min="7184" max="7184" width="57.28515625" bestFit="1" customWidth="1"/>
    <col min="7185" max="7185" width="13.7109375" bestFit="1" customWidth="1"/>
    <col min="7186" max="7186" width="16.85546875" bestFit="1" customWidth="1"/>
    <col min="7187" max="7187" width="55" bestFit="1" customWidth="1"/>
    <col min="7188" max="7188" width="58.140625" bestFit="1" customWidth="1"/>
    <col min="7189" max="7189" width="24.28515625" bestFit="1" customWidth="1"/>
    <col min="7190" max="7190" width="27.42578125" bestFit="1" customWidth="1"/>
    <col min="7191" max="7191" width="34.140625" bestFit="1" customWidth="1"/>
    <col min="7192" max="7192" width="37.28515625" bestFit="1" customWidth="1"/>
    <col min="7193" max="7193" width="21.7109375" bestFit="1" customWidth="1"/>
    <col min="7194" max="7194" width="24.85546875" bestFit="1" customWidth="1"/>
    <col min="7195" max="7195" width="56" bestFit="1" customWidth="1"/>
    <col min="7196" max="7196" width="59.28515625" bestFit="1" customWidth="1"/>
    <col min="7197" max="7197" width="46.85546875" bestFit="1" customWidth="1"/>
    <col min="7198" max="7198" width="50" bestFit="1" customWidth="1"/>
    <col min="7199" max="7199" width="31.7109375" bestFit="1" customWidth="1"/>
    <col min="7200" max="7200" width="34.85546875" bestFit="1" customWidth="1"/>
    <col min="7201" max="7201" width="49.28515625" bestFit="1" customWidth="1"/>
    <col min="7202" max="7202" width="52.42578125" bestFit="1" customWidth="1"/>
    <col min="7203" max="7203" width="25.85546875" bestFit="1" customWidth="1"/>
    <col min="7204" max="7204" width="29" bestFit="1" customWidth="1"/>
    <col min="7205" max="7205" width="48.28515625" bestFit="1" customWidth="1"/>
    <col min="7206" max="7206" width="51.42578125" bestFit="1" customWidth="1"/>
    <col min="7207" max="7207" width="58.7109375" bestFit="1" customWidth="1"/>
    <col min="7208" max="7208" width="61.85546875" bestFit="1" customWidth="1"/>
    <col min="7209" max="7209" width="43.7109375" bestFit="1" customWidth="1"/>
    <col min="7210" max="7210" width="47" bestFit="1" customWidth="1"/>
    <col min="7211" max="7211" width="24.85546875" bestFit="1" customWidth="1"/>
    <col min="7212" max="7212" width="28" bestFit="1" customWidth="1"/>
    <col min="7213" max="7213" width="45.140625" bestFit="1" customWidth="1"/>
    <col min="7214" max="7214" width="48.28515625" bestFit="1" customWidth="1"/>
    <col min="7215" max="7215" width="22" bestFit="1" customWidth="1"/>
    <col min="7216" max="7216" width="25.140625" bestFit="1" customWidth="1"/>
    <col min="7217" max="7217" width="24.7109375" bestFit="1" customWidth="1"/>
    <col min="7218" max="7218" width="27.85546875" bestFit="1" customWidth="1"/>
    <col min="7219" max="7219" width="59.140625" bestFit="1" customWidth="1"/>
    <col min="7220" max="7220" width="62.28515625" bestFit="1" customWidth="1"/>
    <col min="7221" max="7221" width="54.42578125" bestFit="1" customWidth="1"/>
    <col min="7222" max="7222" width="57.5703125" bestFit="1" customWidth="1"/>
    <col min="7223" max="7223" width="55.85546875" bestFit="1" customWidth="1"/>
    <col min="7224" max="7224" width="59.140625" bestFit="1" customWidth="1"/>
    <col min="7225" max="7225" width="29.42578125" bestFit="1" customWidth="1"/>
    <col min="7226" max="7226" width="32.5703125" bestFit="1" customWidth="1"/>
    <col min="7227" max="7227" width="45.42578125" bestFit="1" customWidth="1"/>
    <col min="7228" max="7228" width="48.5703125" bestFit="1" customWidth="1"/>
    <col min="7229" max="7229" width="34.7109375" bestFit="1" customWidth="1"/>
    <col min="7230" max="7230" width="38" bestFit="1" customWidth="1"/>
    <col min="7231" max="7231" width="58.5703125" bestFit="1" customWidth="1"/>
    <col min="7232" max="7232" width="61.7109375" bestFit="1" customWidth="1"/>
    <col min="7233" max="7233" width="33.42578125" bestFit="1" customWidth="1"/>
    <col min="7234" max="7234" width="36.5703125" bestFit="1" customWidth="1"/>
    <col min="7235" max="7235" width="19.5703125" bestFit="1" customWidth="1"/>
    <col min="7236" max="7236" width="22.7109375" bestFit="1" customWidth="1"/>
    <col min="7237" max="7237" width="45" bestFit="1" customWidth="1"/>
    <col min="7238" max="7238" width="48.140625" bestFit="1" customWidth="1"/>
    <col min="7239" max="7239" width="22.140625" bestFit="1" customWidth="1"/>
    <col min="7240" max="7240" width="25.28515625" bestFit="1" customWidth="1"/>
    <col min="7241" max="7241" width="29" bestFit="1" customWidth="1"/>
    <col min="7242" max="7242" width="32.140625" bestFit="1" customWidth="1"/>
    <col min="7243" max="7243" width="20.7109375" bestFit="1" customWidth="1"/>
    <col min="7244" max="7244" width="23.85546875" bestFit="1" customWidth="1"/>
    <col min="7245" max="7245" width="39.42578125" bestFit="1" customWidth="1"/>
    <col min="7246" max="7246" width="42.7109375" bestFit="1" customWidth="1"/>
    <col min="7247" max="7247" width="54.140625" bestFit="1" customWidth="1"/>
    <col min="7248" max="7248" width="57.28515625" bestFit="1" customWidth="1"/>
    <col min="7249" max="7249" width="57.42578125" bestFit="1" customWidth="1"/>
    <col min="7250" max="7250" width="60.5703125" bestFit="1" customWidth="1"/>
    <col min="7251" max="7251" width="30.85546875" bestFit="1" customWidth="1"/>
    <col min="7252" max="7252" width="34.140625" bestFit="1" customWidth="1"/>
    <col min="7253" max="7253" width="47" bestFit="1" customWidth="1"/>
    <col min="7254" max="7254" width="50.140625" bestFit="1" customWidth="1"/>
    <col min="7255" max="7255" width="56.7109375" bestFit="1" customWidth="1"/>
    <col min="7256" max="7256" width="59.85546875" bestFit="1" customWidth="1"/>
    <col min="7257" max="7257" width="39.140625" bestFit="1" customWidth="1"/>
    <col min="7258" max="7258" width="42.42578125" bestFit="1" customWidth="1"/>
    <col min="7259" max="7259" width="25.28515625" bestFit="1" customWidth="1"/>
    <col min="7260" max="7260" width="28.42578125" bestFit="1" customWidth="1"/>
    <col min="7261" max="7261" width="45.85546875" bestFit="1" customWidth="1"/>
    <col min="7262" max="7262" width="49" bestFit="1" customWidth="1"/>
    <col min="7263" max="7263" width="26.140625" bestFit="1" customWidth="1"/>
    <col min="7264" max="7264" width="29.28515625" bestFit="1" customWidth="1"/>
    <col min="7265" max="7265" width="54.28515625" bestFit="1" customWidth="1"/>
    <col min="7266" max="7266" width="57.42578125" bestFit="1" customWidth="1"/>
    <col min="7267" max="7267" width="46.7109375" bestFit="1" customWidth="1"/>
    <col min="7268" max="7268" width="49.85546875" bestFit="1" customWidth="1"/>
    <col min="7269" max="7269" width="19.140625" bestFit="1" customWidth="1"/>
    <col min="7270" max="7270" width="22.28515625" bestFit="1" customWidth="1"/>
    <col min="7271" max="7271" width="41.85546875" bestFit="1" customWidth="1"/>
    <col min="7272" max="7272" width="45" bestFit="1" customWidth="1"/>
    <col min="7273" max="7273" width="33.5703125" bestFit="1" customWidth="1"/>
    <col min="7274" max="7274" width="36.7109375" bestFit="1" customWidth="1"/>
    <col min="7275" max="7275" width="30.28515625" bestFit="1" customWidth="1"/>
    <col min="7276" max="7276" width="33.42578125" bestFit="1" customWidth="1"/>
    <col min="7277" max="7277" width="49.42578125" bestFit="1" customWidth="1"/>
    <col min="7278" max="7278" width="52.5703125" bestFit="1" customWidth="1"/>
    <col min="7279" max="7279" width="55.85546875" bestFit="1" customWidth="1"/>
    <col min="7280" max="7280" width="59.140625" bestFit="1" customWidth="1"/>
    <col min="7281" max="7281" width="55.7109375" bestFit="1" customWidth="1"/>
    <col min="7282" max="7282" width="59" bestFit="1" customWidth="1"/>
    <col min="7283" max="7283" width="25.140625" bestFit="1" customWidth="1"/>
    <col min="7284" max="7284" width="28.28515625" bestFit="1" customWidth="1"/>
    <col min="7285" max="7285" width="53.7109375" bestFit="1" customWidth="1"/>
    <col min="7286" max="7286" width="56.85546875" bestFit="1" customWidth="1"/>
    <col min="7287" max="7287" width="32.7109375" bestFit="1" customWidth="1"/>
    <col min="7288" max="7288" width="35.85546875" bestFit="1" customWidth="1"/>
    <col min="7289" max="7289" width="28.5703125" bestFit="1" customWidth="1"/>
    <col min="7290" max="7290" width="31.7109375" bestFit="1" customWidth="1"/>
    <col min="7291" max="7291" width="53.7109375" bestFit="1" customWidth="1"/>
    <col min="7292" max="7292" width="56.85546875" bestFit="1" customWidth="1"/>
    <col min="7293" max="7293" width="21.42578125" bestFit="1" customWidth="1"/>
    <col min="7294" max="7294" width="24.5703125" bestFit="1" customWidth="1"/>
    <col min="7295" max="7295" width="34.5703125" bestFit="1" customWidth="1"/>
    <col min="7296" max="7296" width="37.7109375" bestFit="1" customWidth="1"/>
    <col min="7297" max="7297" width="31.140625" bestFit="1" customWidth="1"/>
    <col min="7298" max="7298" width="34.42578125" bestFit="1" customWidth="1"/>
    <col min="7299" max="7299" width="20.140625" bestFit="1" customWidth="1"/>
    <col min="7300" max="7300" width="23.28515625" bestFit="1" customWidth="1"/>
    <col min="7301" max="7301" width="25.28515625" bestFit="1" customWidth="1"/>
    <col min="7302" max="7302" width="28.42578125" bestFit="1" customWidth="1"/>
    <col min="7303" max="7303" width="12.140625" bestFit="1" customWidth="1"/>
    <col min="7304" max="7304" width="15.28515625" bestFit="1" customWidth="1"/>
    <col min="7305" max="7305" width="23" bestFit="1" customWidth="1"/>
    <col min="7306" max="7306" width="26.28515625" bestFit="1" customWidth="1"/>
    <col min="7307" max="7307" width="29.42578125" bestFit="1" customWidth="1"/>
    <col min="7308" max="7308" width="32.5703125" bestFit="1" customWidth="1"/>
    <col min="7309" max="7309" width="37.5703125" bestFit="1" customWidth="1"/>
    <col min="7310" max="7310" width="40.7109375" bestFit="1" customWidth="1"/>
    <col min="7311" max="7311" width="25.28515625" bestFit="1" customWidth="1"/>
    <col min="7312" max="7312" width="28.42578125" bestFit="1" customWidth="1"/>
    <col min="7313" max="7313" width="20.7109375" bestFit="1" customWidth="1"/>
    <col min="7314" max="7314" width="23.85546875" bestFit="1" customWidth="1"/>
    <col min="7315" max="7315" width="35.7109375" bestFit="1" customWidth="1"/>
    <col min="7316" max="7316" width="38.85546875" bestFit="1" customWidth="1"/>
    <col min="7317" max="7317" width="20.140625" bestFit="1" customWidth="1"/>
    <col min="7318" max="7318" width="23.28515625" bestFit="1" customWidth="1"/>
    <col min="7319" max="7319" width="16.140625" bestFit="1" customWidth="1"/>
    <col min="7320" max="7320" width="19.28515625" bestFit="1" customWidth="1"/>
    <col min="7321" max="7321" width="38.85546875" bestFit="1" customWidth="1"/>
    <col min="7322" max="7322" width="42.140625" bestFit="1" customWidth="1"/>
    <col min="7323" max="7323" width="23.85546875" bestFit="1" customWidth="1"/>
    <col min="7324" max="7324" width="27" bestFit="1" customWidth="1"/>
    <col min="7325" max="7325" width="29.140625" bestFit="1" customWidth="1"/>
    <col min="7326" max="7326" width="32.28515625" bestFit="1" customWidth="1"/>
    <col min="7327" max="7327" width="33.140625" bestFit="1" customWidth="1"/>
    <col min="7328" max="7328" width="36.28515625" bestFit="1" customWidth="1"/>
    <col min="7329" max="7329" width="24.28515625" bestFit="1" customWidth="1"/>
    <col min="7330" max="7330" width="27.42578125" bestFit="1" customWidth="1"/>
    <col min="7331" max="7331" width="30.42578125" bestFit="1" customWidth="1"/>
    <col min="7332" max="7332" width="33.5703125" bestFit="1" customWidth="1"/>
    <col min="7333" max="7333" width="38.140625" bestFit="1" customWidth="1"/>
    <col min="7334" max="7334" width="41.28515625" bestFit="1" customWidth="1"/>
    <col min="7335" max="7335" width="22.28515625" bestFit="1" customWidth="1"/>
    <col min="7336" max="7336" width="25.5703125" bestFit="1" customWidth="1"/>
    <col min="7337" max="7337" width="47.7109375" bestFit="1" customWidth="1"/>
    <col min="7338" max="7338" width="51" bestFit="1" customWidth="1"/>
    <col min="7339" max="7339" width="38.140625" bestFit="1" customWidth="1"/>
    <col min="7340" max="7340" width="41.28515625" bestFit="1" customWidth="1"/>
    <col min="7341" max="7341" width="49" bestFit="1" customWidth="1"/>
    <col min="7342" max="7342" width="52.140625" bestFit="1" customWidth="1"/>
    <col min="7343" max="7343" width="56" bestFit="1" customWidth="1"/>
    <col min="7344" max="7344" width="59.28515625" bestFit="1" customWidth="1"/>
    <col min="7345" max="7345" width="46.140625" bestFit="1" customWidth="1"/>
    <col min="7346" max="7346" width="49.28515625" bestFit="1" customWidth="1"/>
    <col min="7347" max="7347" width="14.7109375" bestFit="1" customWidth="1"/>
    <col min="7348" max="7348" width="18" bestFit="1" customWidth="1"/>
    <col min="7349" max="7349" width="16.5703125" bestFit="1" customWidth="1"/>
    <col min="7350" max="7350" width="19.7109375" bestFit="1" customWidth="1"/>
    <col min="7351" max="7351" width="49.42578125" bestFit="1" customWidth="1"/>
    <col min="7352" max="7352" width="52.5703125" bestFit="1" customWidth="1"/>
    <col min="7353" max="7353" width="33.5703125" bestFit="1" customWidth="1"/>
    <col min="7354" max="7354" width="36.7109375" bestFit="1" customWidth="1"/>
    <col min="7355" max="7355" width="21.42578125" bestFit="1" customWidth="1"/>
    <col min="7356" max="7356" width="24.5703125" bestFit="1" customWidth="1"/>
    <col min="7357" max="7357" width="14.140625" bestFit="1" customWidth="1"/>
    <col min="7358" max="7358" width="17.42578125" bestFit="1" customWidth="1"/>
    <col min="7359" max="7359" width="19.42578125" bestFit="1" customWidth="1"/>
    <col min="7360" max="7360" width="22.5703125" bestFit="1" customWidth="1"/>
    <col min="7361" max="7361" width="44.28515625" bestFit="1" customWidth="1"/>
    <col min="7362" max="7362" width="47.42578125" bestFit="1" customWidth="1"/>
    <col min="7363" max="7363" width="25.140625" bestFit="1" customWidth="1"/>
    <col min="7364" max="7364" width="28.28515625" bestFit="1" customWidth="1"/>
    <col min="7365" max="7365" width="39.140625" bestFit="1" customWidth="1"/>
    <col min="7366" max="7366" width="42.42578125" bestFit="1" customWidth="1"/>
    <col min="7367" max="7367" width="41.42578125" bestFit="1" customWidth="1"/>
    <col min="7368" max="7368" width="44.5703125" bestFit="1" customWidth="1"/>
    <col min="7369" max="7369" width="53" bestFit="1" customWidth="1"/>
    <col min="7370" max="7370" width="56.140625" bestFit="1" customWidth="1"/>
    <col min="7371" max="7371" width="33.7109375" bestFit="1" customWidth="1"/>
    <col min="7372" max="7372" width="36.85546875" bestFit="1" customWidth="1"/>
    <col min="7373" max="7373" width="43.7109375" bestFit="1" customWidth="1"/>
    <col min="7374" max="7374" width="47" bestFit="1" customWidth="1"/>
    <col min="7375" max="7375" width="52.5703125" bestFit="1" customWidth="1"/>
    <col min="7376" max="7376" width="55.7109375" bestFit="1" customWidth="1"/>
    <col min="7377" max="7377" width="52" bestFit="1" customWidth="1"/>
    <col min="7378" max="7378" width="55.28515625" bestFit="1" customWidth="1"/>
    <col min="7379" max="7379" width="27.5703125" bestFit="1" customWidth="1"/>
    <col min="7380" max="7380" width="30.7109375" bestFit="1" customWidth="1"/>
    <col min="7381" max="7381" width="46.7109375" bestFit="1" customWidth="1"/>
    <col min="7382" max="7382" width="49.85546875" bestFit="1" customWidth="1"/>
    <col min="7383" max="7383" width="60.140625" bestFit="1" customWidth="1"/>
    <col min="7384" max="7384" width="63.42578125" bestFit="1" customWidth="1"/>
    <col min="7385" max="7385" width="23.28515625" bestFit="1" customWidth="1"/>
    <col min="7386" max="7386" width="26.42578125" bestFit="1" customWidth="1"/>
    <col min="7387" max="7387" width="26.85546875" bestFit="1" customWidth="1"/>
    <col min="7388" max="7388" width="30.140625" bestFit="1" customWidth="1"/>
    <col min="7389" max="7389" width="20.42578125" bestFit="1" customWidth="1"/>
    <col min="7390" max="7390" width="23.5703125" bestFit="1" customWidth="1"/>
    <col min="7391" max="7391" width="35.42578125" bestFit="1" customWidth="1"/>
    <col min="7392" max="7392" width="38.7109375" bestFit="1" customWidth="1"/>
    <col min="7393" max="7393" width="23" bestFit="1" customWidth="1"/>
    <col min="7394" max="7394" width="26.28515625" bestFit="1" customWidth="1"/>
    <col min="7395" max="7395" width="24.42578125" bestFit="1" customWidth="1"/>
    <col min="7396" max="7396" width="27.5703125" bestFit="1" customWidth="1"/>
    <col min="7397" max="7397" width="36.7109375" bestFit="1" customWidth="1"/>
    <col min="7398" max="7398" width="39.85546875" bestFit="1" customWidth="1"/>
    <col min="7399" max="7399" width="52.5703125" bestFit="1" customWidth="1"/>
    <col min="7400" max="7400" width="55.7109375" bestFit="1" customWidth="1"/>
    <col min="7401" max="7401" width="17.85546875" bestFit="1" customWidth="1"/>
    <col min="7402" max="7402" width="21" bestFit="1" customWidth="1"/>
    <col min="7403" max="7403" width="56.140625" bestFit="1" customWidth="1"/>
    <col min="7404" max="7404" width="59.42578125" bestFit="1" customWidth="1"/>
    <col min="7405" max="7405" width="52.5703125" bestFit="1" customWidth="1"/>
    <col min="7406" max="7406" width="55.7109375" bestFit="1" customWidth="1"/>
    <col min="7407" max="7407" width="35.7109375" bestFit="1" customWidth="1"/>
    <col min="7408" max="7408" width="38.85546875" bestFit="1" customWidth="1"/>
    <col min="7409" max="7409" width="18.5703125" bestFit="1" customWidth="1"/>
    <col min="7410" max="7410" width="21.85546875" bestFit="1" customWidth="1"/>
    <col min="7411" max="7411" width="48.28515625" bestFit="1" customWidth="1"/>
    <col min="7412" max="7412" width="51.42578125" bestFit="1" customWidth="1"/>
    <col min="7413" max="7413" width="34.85546875" bestFit="1" customWidth="1"/>
    <col min="7414" max="7414" width="38.140625" bestFit="1" customWidth="1"/>
    <col min="7415" max="7415" width="56.140625" bestFit="1" customWidth="1"/>
    <col min="7416" max="7416" width="59.42578125" bestFit="1" customWidth="1"/>
    <col min="7417" max="7417" width="58.28515625" bestFit="1" customWidth="1"/>
    <col min="7418" max="7418" width="61.42578125" bestFit="1" customWidth="1"/>
    <col min="7419" max="7419" width="36" bestFit="1" customWidth="1"/>
    <col min="7420" max="7420" width="39.140625" bestFit="1" customWidth="1"/>
    <col min="7421" max="7421" width="8" bestFit="1" customWidth="1"/>
    <col min="7422" max="7422" width="11" bestFit="1" customWidth="1"/>
    <col min="7423" max="7423" width="57.85546875" bestFit="1" customWidth="1"/>
    <col min="7424" max="7424" width="61" bestFit="1" customWidth="1"/>
    <col min="7425" max="7425" width="28.5703125" bestFit="1" customWidth="1"/>
    <col min="7426" max="7426" width="31.7109375" bestFit="1" customWidth="1"/>
    <col min="7427" max="7427" width="21.28515625" bestFit="1" customWidth="1"/>
    <col min="7428" max="7428" width="24.42578125" bestFit="1" customWidth="1"/>
    <col min="7429" max="7429" width="27.5703125" bestFit="1" customWidth="1"/>
    <col min="7430" max="7430" width="30.7109375" bestFit="1" customWidth="1"/>
    <col min="7431" max="7431" width="25.140625" bestFit="1" customWidth="1"/>
    <col min="7432" max="7432" width="28.28515625" bestFit="1" customWidth="1"/>
    <col min="7433" max="7433" width="7.7109375" bestFit="1" customWidth="1"/>
    <col min="7434" max="7434" width="10.7109375" bestFit="1" customWidth="1"/>
    <col min="7435" max="7435" width="52.5703125" bestFit="1" customWidth="1"/>
    <col min="7436" max="7436" width="55.7109375" bestFit="1" customWidth="1"/>
    <col min="7437" max="7437" width="57.42578125" bestFit="1" customWidth="1"/>
    <col min="7438" max="7438" width="60.5703125" bestFit="1" customWidth="1"/>
    <col min="7439" max="7439" width="60.7109375" bestFit="1" customWidth="1"/>
    <col min="7440" max="7440" width="63.85546875" bestFit="1" customWidth="1"/>
    <col min="7441" max="7441" width="35.85546875" bestFit="1" customWidth="1"/>
    <col min="7442" max="7442" width="39" bestFit="1" customWidth="1"/>
    <col min="7443" max="7443" width="28.28515625" bestFit="1" customWidth="1"/>
    <col min="7444" max="7444" width="31.42578125" bestFit="1" customWidth="1"/>
    <col min="7445" max="7445" width="48.5703125" bestFit="1" customWidth="1"/>
    <col min="7446" max="7446" width="51.7109375" bestFit="1" customWidth="1"/>
    <col min="7447" max="7447" width="17.140625" bestFit="1" customWidth="1"/>
    <col min="7448" max="7448" width="20.28515625" bestFit="1" customWidth="1"/>
    <col min="7449" max="7449" width="36.85546875" bestFit="1" customWidth="1"/>
    <col min="7450" max="7450" width="40" bestFit="1" customWidth="1"/>
    <col min="7451" max="7451" width="31.5703125" bestFit="1" customWidth="1"/>
    <col min="7452" max="7452" width="34.7109375" bestFit="1" customWidth="1"/>
    <col min="7453" max="7453" width="37" bestFit="1" customWidth="1"/>
    <col min="7454" max="7454" width="40.140625" bestFit="1" customWidth="1"/>
    <col min="7455" max="7455" width="15.5703125" bestFit="1" customWidth="1"/>
    <col min="7456" max="7456" width="18.7109375" bestFit="1" customWidth="1"/>
    <col min="7457" max="7457" width="38.85546875" bestFit="1" customWidth="1"/>
    <col min="7458" max="7458" width="42.140625" bestFit="1" customWidth="1"/>
    <col min="7459" max="7459" width="53.140625" bestFit="1" customWidth="1"/>
    <col min="7460" max="7460" width="56.28515625" bestFit="1" customWidth="1"/>
    <col min="7461" max="7461" width="38.85546875" bestFit="1" customWidth="1"/>
    <col min="7462" max="7462" width="42.140625" bestFit="1" customWidth="1"/>
    <col min="7463" max="7463" width="25.85546875" bestFit="1" customWidth="1"/>
    <col min="7464" max="7464" width="29" bestFit="1" customWidth="1"/>
    <col min="7465" max="7465" width="19.5703125" bestFit="1" customWidth="1"/>
    <col min="7466" max="7466" width="22.7109375" bestFit="1" customWidth="1"/>
    <col min="7467" max="7467" width="59" bestFit="1" customWidth="1"/>
    <col min="7468" max="7468" width="62.140625" bestFit="1" customWidth="1"/>
    <col min="7469" max="7469" width="37.5703125" bestFit="1" customWidth="1"/>
    <col min="7470" max="7470" width="40.7109375" bestFit="1" customWidth="1"/>
    <col min="7471" max="7471" width="37.28515625" bestFit="1" customWidth="1"/>
    <col min="7472" max="7472" width="40.42578125" bestFit="1" customWidth="1"/>
    <col min="7473" max="7473" width="31.5703125" bestFit="1" customWidth="1"/>
    <col min="7474" max="7474" width="34.7109375" bestFit="1" customWidth="1"/>
    <col min="7475" max="7475" width="14.28515625" bestFit="1" customWidth="1"/>
    <col min="7476" max="7476" width="17.5703125" bestFit="1" customWidth="1"/>
    <col min="7477" max="7477" width="41" bestFit="1" customWidth="1"/>
    <col min="7478" max="7478" width="44.140625" bestFit="1" customWidth="1"/>
    <col min="7479" max="7479" width="52.5703125" bestFit="1" customWidth="1"/>
    <col min="7480" max="7480" width="55.7109375" bestFit="1" customWidth="1"/>
    <col min="7481" max="7481" width="22" bestFit="1" customWidth="1"/>
    <col min="7482" max="7482" width="25.140625" bestFit="1" customWidth="1"/>
    <col min="7483" max="7483" width="36.28515625" bestFit="1" customWidth="1"/>
    <col min="7484" max="7484" width="39.42578125" bestFit="1" customWidth="1"/>
    <col min="7485" max="7485" width="35.140625" bestFit="1" customWidth="1"/>
    <col min="7486" max="7486" width="38.42578125" bestFit="1" customWidth="1"/>
    <col min="7487" max="7487" width="18" bestFit="1" customWidth="1"/>
    <col min="7488" max="7488" width="21.140625" bestFit="1" customWidth="1"/>
    <col min="7489" max="7489" width="54.5703125" bestFit="1" customWidth="1"/>
    <col min="7490" max="7490" width="57.7109375" bestFit="1" customWidth="1"/>
    <col min="7491" max="7491" width="23.7109375" bestFit="1" customWidth="1"/>
    <col min="7492" max="7492" width="26.85546875" bestFit="1" customWidth="1"/>
    <col min="7493" max="7493" width="22.42578125" bestFit="1" customWidth="1"/>
    <col min="7494" max="7494" width="25.7109375" bestFit="1" customWidth="1"/>
    <col min="7495" max="7495" width="18.5703125" bestFit="1" customWidth="1"/>
    <col min="7496" max="7496" width="21.85546875" bestFit="1" customWidth="1"/>
    <col min="7497" max="7497" width="43.42578125" bestFit="1" customWidth="1"/>
    <col min="7498" max="7498" width="46.7109375" bestFit="1" customWidth="1"/>
    <col min="7499" max="7499" width="26" bestFit="1" customWidth="1"/>
    <col min="7500" max="7500" width="29.140625" bestFit="1" customWidth="1"/>
    <col min="7501" max="7501" width="43.5703125" bestFit="1" customWidth="1"/>
    <col min="7502" max="7502" width="46.85546875" bestFit="1" customWidth="1"/>
    <col min="7503" max="7503" width="53.28515625" bestFit="1" customWidth="1"/>
    <col min="7504" max="7504" width="56.42578125" bestFit="1" customWidth="1"/>
    <col min="7505" max="7505" width="55.42578125" bestFit="1" customWidth="1"/>
    <col min="7506" max="7506" width="58.7109375" bestFit="1" customWidth="1"/>
    <col min="7507" max="7507" width="37.5703125" bestFit="1" customWidth="1"/>
    <col min="7508" max="7508" width="40.7109375" bestFit="1" customWidth="1"/>
    <col min="7509" max="7509" width="12.5703125" bestFit="1" customWidth="1"/>
    <col min="7510" max="7510" width="15.7109375" bestFit="1" customWidth="1"/>
    <col min="7511" max="7511" width="33.28515625" bestFit="1" customWidth="1"/>
    <col min="7512" max="7512" width="36.42578125" bestFit="1" customWidth="1"/>
    <col min="7513" max="7513" width="14.7109375" bestFit="1" customWidth="1"/>
    <col min="7514" max="7514" width="18" bestFit="1" customWidth="1"/>
    <col min="7515" max="7515" width="19.85546875" bestFit="1" customWidth="1"/>
    <col min="7516" max="7516" width="23" bestFit="1" customWidth="1"/>
    <col min="7517" max="7517" width="59.140625" bestFit="1" customWidth="1"/>
    <col min="7518" max="7518" width="62.28515625" bestFit="1" customWidth="1"/>
    <col min="7519" max="7519" width="51.42578125" bestFit="1" customWidth="1"/>
    <col min="7520" max="7520" width="54.7109375" bestFit="1" customWidth="1"/>
    <col min="7521" max="7521" width="31.5703125" bestFit="1" customWidth="1"/>
    <col min="7522" max="7522" width="34.7109375" bestFit="1" customWidth="1"/>
    <col min="7523" max="7523" width="47.5703125" bestFit="1" customWidth="1"/>
    <col min="7524" max="7524" width="50.85546875" bestFit="1" customWidth="1"/>
    <col min="7525" max="7525" width="31.28515625" bestFit="1" customWidth="1"/>
    <col min="7526" max="7526" width="34.5703125" bestFit="1" customWidth="1"/>
    <col min="7527" max="7527" width="59" bestFit="1" customWidth="1"/>
    <col min="7528" max="7528" width="62.140625" bestFit="1" customWidth="1"/>
    <col min="7529" max="7529" width="48.140625" bestFit="1" customWidth="1"/>
    <col min="7530" max="7530" width="51.28515625" bestFit="1" customWidth="1"/>
    <col min="7531" max="7531" width="29.5703125" bestFit="1" customWidth="1"/>
    <col min="7532" max="7532" width="32.7109375" bestFit="1" customWidth="1"/>
    <col min="7533" max="7533" width="35" bestFit="1" customWidth="1"/>
    <col min="7534" max="7534" width="38.28515625" bestFit="1" customWidth="1"/>
    <col min="7535" max="7535" width="47.28515625" bestFit="1" customWidth="1"/>
    <col min="7536" max="7536" width="50.5703125" bestFit="1" customWidth="1"/>
    <col min="7537" max="7537" width="26.28515625" bestFit="1" customWidth="1"/>
    <col min="7538" max="7538" width="29.42578125" bestFit="1" customWidth="1"/>
    <col min="7539" max="7539" width="18" bestFit="1" customWidth="1"/>
    <col min="7540" max="7540" width="21.140625" bestFit="1" customWidth="1"/>
    <col min="7541" max="7541" width="24.7109375" bestFit="1" customWidth="1"/>
    <col min="7542" max="7542" width="27.85546875" bestFit="1" customWidth="1"/>
    <col min="7543" max="7543" width="15.7109375" bestFit="1" customWidth="1"/>
    <col min="7544" max="7544" width="18.85546875" bestFit="1" customWidth="1"/>
    <col min="7545" max="7545" width="13.140625" bestFit="1" customWidth="1"/>
    <col min="7546" max="7546" width="16.28515625" bestFit="1" customWidth="1"/>
    <col min="7547" max="7547" width="45.5703125" bestFit="1" customWidth="1"/>
    <col min="7548" max="7548" width="48.7109375" bestFit="1" customWidth="1"/>
    <col min="7549" max="7549" width="42.28515625" bestFit="1" customWidth="1"/>
    <col min="7550" max="7550" width="45.42578125" bestFit="1" customWidth="1"/>
    <col min="7551" max="7551" width="45" bestFit="1" customWidth="1"/>
    <col min="7552" max="7552" width="48.140625" bestFit="1" customWidth="1"/>
    <col min="7553" max="7553" width="20" bestFit="1" customWidth="1"/>
    <col min="7554" max="7554" width="23.140625" bestFit="1" customWidth="1"/>
    <col min="7555" max="7555" width="48.7109375" bestFit="1" customWidth="1"/>
    <col min="7556" max="7556" width="51.85546875" bestFit="1" customWidth="1"/>
    <col min="7557" max="7557" width="56.42578125" bestFit="1" customWidth="1"/>
    <col min="7558" max="7558" width="59.5703125" bestFit="1" customWidth="1"/>
    <col min="7559" max="7559" width="46.5703125" bestFit="1" customWidth="1"/>
    <col min="7560" max="7560" width="49.7109375" bestFit="1" customWidth="1"/>
    <col min="7561" max="7561" width="18.85546875" bestFit="1" customWidth="1"/>
    <col min="7562" max="7562" width="22.140625" bestFit="1" customWidth="1"/>
    <col min="7563" max="7563" width="29.85546875" bestFit="1" customWidth="1"/>
    <col min="7564" max="7564" width="33" bestFit="1" customWidth="1"/>
    <col min="7565" max="7565" width="56.42578125" bestFit="1" customWidth="1"/>
    <col min="7566" max="7566" width="59.5703125" bestFit="1" customWidth="1"/>
    <col min="7567" max="7567" width="34" bestFit="1" customWidth="1"/>
    <col min="7568" max="7568" width="37.140625" bestFit="1" customWidth="1"/>
    <col min="7569" max="7569" width="62.42578125" bestFit="1" customWidth="1"/>
    <col min="7570" max="7570" width="65.5703125" bestFit="1" customWidth="1"/>
    <col min="7571" max="7571" width="26.5703125" bestFit="1" customWidth="1"/>
    <col min="7572" max="7572" width="29.85546875" bestFit="1" customWidth="1"/>
    <col min="7573" max="7573" width="30.28515625" bestFit="1" customWidth="1"/>
    <col min="7574" max="7574" width="33.42578125" bestFit="1" customWidth="1"/>
    <col min="7575" max="7575" width="49.85546875" bestFit="1" customWidth="1"/>
    <col min="7576" max="7576" width="53" bestFit="1" customWidth="1"/>
    <col min="7577" max="7577" width="53.28515625" bestFit="1" customWidth="1"/>
    <col min="7578" max="7578" width="56.42578125" bestFit="1" customWidth="1"/>
    <col min="7579" max="7579" width="56" bestFit="1" customWidth="1"/>
    <col min="7580" max="7580" width="59.28515625" bestFit="1" customWidth="1"/>
    <col min="7581" max="7581" width="40.42578125" bestFit="1" customWidth="1"/>
    <col min="7582" max="7582" width="43.5703125" bestFit="1" customWidth="1"/>
    <col min="7583" max="7583" width="49.85546875" bestFit="1" customWidth="1"/>
    <col min="7584" max="7584" width="53" bestFit="1" customWidth="1"/>
    <col min="7585" max="7585" width="61.42578125" bestFit="1" customWidth="1"/>
    <col min="7586" max="7586" width="64.5703125" bestFit="1" customWidth="1"/>
    <col min="7587" max="7587" width="17.7109375" bestFit="1" customWidth="1"/>
    <col min="7588" max="7588" width="20.85546875" bestFit="1" customWidth="1"/>
    <col min="7589" max="7589" width="17.5703125" bestFit="1" customWidth="1"/>
    <col min="7590" max="7590" width="20.7109375" bestFit="1" customWidth="1"/>
    <col min="7591" max="7591" width="28.28515625" bestFit="1" customWidth="1"/>
    <col min="7592" max="7592" width="31.42578125" bestFit="1" customWidth="1"/>
    <col min="7593" max="7593" width="60.5703125" bestFit="1" customWidth="1"/>
    <col min="7594" max="7594" width="63.7109375" bestFit="1" customWidth="1"/>
    <col min="7595" max="7595" width="40" bestFit="1" customWidth="1"/>
    <col min="7596" max="7596" width="43.140625" bestFit="1" customWidth="1"/>
    <col min="7597" max="7597" width="49.85546875" bestFit="1" customWidth="1"/>
    <col min="7598" max="7598" width="53" bestFit="1" customWidth="1"/>
    <col min="7599" max="7599" width="29" bestFit="1" customWidth="1"/>
    <col min="7600" max="7600" width="32.140625" bestFit="1" customWidth="1"/>
    <col min="7601" max="7601" width="13.140625" bestFit="1" customWidth="1"/>
    <col min="7602" max="7602" width="16.28515625" bestFit="1" customWidth="1"/>
    <col min="7603" max="7603" width="37" bestFit="1" customWidth="1"/>
    <col min="7604" max="7604" width="40.140625" bestFit="1" customWidth="1"/>
    <col min="7605" max="7605" width="35.28515625" bestFit="1" customWidth="1"/>
    <col min="7606" max="7606" width="38.5703125" bestFit="1" customWidth="1"/>
    <col min="7607" max="7607" width="30.42578125" bestFit="1" customWidth="1"/>
    <col min="7608" max="7608" width="33.5703125" bestFit="1" customWidth="1"/>
    <col min="7609" max="7609" width="8.7109375" bestFit="1" customWidth="1"/>
    <col min="7610" max="7610" width="11.7109375" bestFit="1" customWidth="1"/>
    <col min="7611" max="7611" width="21.5703125" bestFit="1" customWidth="1"/>
    <col min="7612" max="7612" width="24.7109375" bestFit="1" customWidth="1"/>
    <col min="7613" max="7613" width="36.7109375" bestFit="1" customWidth="1"/>
    <col min="7614" max="7614" width="39.85546875" bestFit="1" customWidth="1"/>
    <col min="7615" max="7615" width="30.85546875" bestFit="1" customWidth="1"/>
    <col min="7616" max="7616" width="34.140625" bestFit="1" customWidth="1"/>
    <col min="7617" max="7617" width="42.5703125" bestFit="1" customWidth="1"/>
    <col min="7618" max="7618" width="45.7109375" bestFit="1" customWidth="1"/>
    <col min="7619" max="7619" width="57.7109375" bestFit="1" customWidth="1"/>
    <col min="7620" max="7620" width="60.85546875" bestFit="1" customWidth="1"/>
    <col min="7621" max="7621" width="12.85546875" bestFit="1" customWidth="1"/>
    <col min="7622" max="7622" width="16" bestFit="1" customWidth="1"/>
    <col min="7623" max="7623" width="56.42578125" bestFit="1" customWidth="1"/>
    <col min="7624" max="7624" width="59.5703125" bestFit="1" customWidth="1"/>
    <col min="7625" max="7625" width="35.7109375" bestFit="1" customWidth="1"/>
    <col min="7626" max="7626" width="38.85546875" bestFit="1" customWidth="1"/>
    <col min="7627" max="7627" width="14.140625" bestFit="1" customWidth="1"/>
    <col min="7628" max="7628" width="17.42578125" bestFit="1" customWidth="1"/>
    <col min="7629" max="7629" width="38" bestFit="1" customWidth="1"/>
    <col min="7630" max="7630" width="41.140625" bestFit="1" customWidth="1"/>
    <col min="7631" max="7631" width="10.140625" bestFit="1" customWidth="1"/>
    <col min="7632" max="7632" width="12.28515625" bestFit="1" customWidth="1"/>
    <col min="7633" max="7633" width="41.28515625" bestFit="1" customWidth="1"/>
    <col min="7634" max="7634" width="44.42578125" bestFit="1" customWidth="1"/>
    <col min="7635" max="7635" width="43.7109375" bestFit="1" customWidth="1"/>
    <col min="7636" max="7636" width="47" bestFit="1" customWidth="1"/>
    <col min="7637" max="7637" width="50.7109375" bestFit="1" customWidth="1"/>
    <col min="7638" max="7638" width="53.85546875" bestFit="1" customWidth="1"/>
    <col min="7639" max="7639" width="11.5703125" bestFit="1" customWidth="1"/>
    <col min="7640" max="7640" width="11.85546875" bestFit="1" customWidth="1"/>
    <col min="7641" max="7641" width="53.5703125" bestFit="1" customWidth="1"/>
    <col min="7642" max="7642" width="56.7109375" bestFit="1" customWidth="1"/>
    <col min="7643" max="7643" width="21.7109375" bestFit="1" customWidth="1"/>
    <col min="7644" max="7644" width="24.85546875" bestFit="1" customWidth="1"/>
    <col min="7645" max="7645" width="19.140625" bestFit="1" customWidth="1"/>
    <col min="7646" max="7646" width="22.28515625" bestFit="1" customWidth="1"/>
    <col min="7647" max="7647" width="37.5703125" bestFit="1" customWidth="1"/>
    <col min="7648" max="7648" width="40.7109375" bestFit="1" customWidth="1"/>
    <col min="7649" max="7649" width="31.140625" bestFit="1" customWidth="1"/>
    <col min="7650" max="7650" width="34.42578125" bestFit="1" customWidth="1"/>
    <col min="7651" max="7651" width="22.7109375" bestFit="1" customWidth="1"/>
    <col min="7652" max="7652" width="26" bestFit="1" customWidth="1"/>
    <col min="7653" max="7653" width="42.28515625" bestFit="1" customWidth="1"/>
    <col min="7654" max="7654" width="45.42578125" bestFit="1" customWidth="1"/>
    <col min="7655" max="7655" width="21" bestFit="1" customWidth="1"/>
    <col min="7656" max="7656" width="24.140625" bestFit="1" customWidth="1"/>
    <col min="7657" max="7657" width="51.28515625" bestFit="1" customWidth="1"/>
    <col min="7658" max="7658" width="54.5703125" bestFit="1" customWidth="1"/>
    <col min="7659" max="7659" width="35.140625" bestFit="1" customWidth="1"/>
    <col min="7660" max="7660" width="38.42578125" bestFit="1" customWidth="1"/>
    <col min="7661" max="7661" width="32" bestFit="1" customWidth="1"/>
    <col min="7662" max="7662" width="35.140625" bestFit="1" customWidth="1"/>
    <col min="7663" max="7663" width="36.140625" bestFit="1" customWidth="1"/>
    <col min="7664" max="7664" width="39.28515625" bestFit="1" customWidth="1"/>
    <col min="7665" max="7665" width="12.85546875" bestFit="1" customWidth="1"/>
    <col min="7666" max="7666" width="16" bestFit="1" customWidth="1"/>
    <col min="7667" max="7667" width="24.7109375" bestFit="1" customWidth="1"/>
    <col min="7668" max="7668" width="27.85546875" bestFit="1" customWidth="1"/>
    <col min="7669" max="7669" width="57.85546875" bestFit="1" customWidth="1"/>
    <col min="7670" max="7670" width="61" bestFit="1" customWidth="1"/>
    <col min="7671" max="7671" width="32.5703125" bestFit="1" customWidth="1"/>
    <col min="7672" max="7672" width="35.7109375" bestFit="1" customWidth="1"/>
    <col min="7673" max="7673" width="54.5703125" bestFit="1" customWidth="1"/>
    <col min="7674" max="7674" width="57.7109375" bestFit="1" customWidth="1"/>
    <col min="7675" max="7675" width="18.28515625" bestFit="1" customWidth="1"/>
    <col min="7676" max="7676" width="21.5703125" bestFit="1" customWidth="1"/>
    <col min="7677" max="7677" width="34.42578125" bestFit="1" customWidth="1"/>
    <col min="7678" max="7678" width="37.5703125" bestFit="1" customWidth="1"/>
    <col min="7679" max="7679" width="7.7109375" bestFit="1" customWidth="1"/>
    <col min="7680" max="7680" width="10.7109375" bestFit="1" customWidth="1"/>
    <col min="7681" max="7681" width="47" bestFit="1" customWidth="1"/>
    <col min="7682" max="7682" width="50.140625" bestFit="1" customWidth="1"/>
    <col min="7683" max="7683" width="58.42578125" bestFit="1" customWidth="1"/>
    <col min="7684" max="7684" width="61.5703125" bestFit="1" customWidth="1"/>
    <col min="7685" max="7685" width="42.28515625" bestFit="1" customWidth="1"/>
    <col min="7686" max="7686" width="45.42578125" bestFit="1" customWidth="1"/>
    <col min="7687" max="7687" width="25" bestFit="1" customWidth="1"/>
    <col min="7688" max="7688" width="28.140625" bestFit="1" customWidth="1"/>
    <col min="7689" max="7689" width="21.140625" bestFit="1" customWidth="1"/>
    <col min="7690" max="7690" width="24.28515625" bestFit="1" customWidth="1"/>
    <col min="7691" max="7691" width="38" bestFit="1" customWidth="1"/>
    <col min="7692" max="7692" width="41.140625" bestFit="1" customWidth="1"/>
    <col min="7693" max="7693" width="16.28515625" bestFit="1" customWidth="1"/>
    <col min="7694" max="7694" width="19.42578125" bestFit="1" customWidth="1"/>
    <col min="7695" max="7695" width="30.28515625" bestFit="1" customWidth="1"/>
    <col min="7696" max="7696" width="33.42578125" bestFit="1" customWidth="1"/>
    <col min="7697" max="7697" width="12.85546875" bestFit="1" customWidth="1"/>
    <col min="7698" max="7698" width="16" bestFit="1" customWidth="1"/>
    <col min="7699" max="7699" width="49" bestFit="1" customWidth="1"/>
    <col min="7700" max="7700" width="52.140625" bestFit="1" customWidth="1"/>
    <col min="7701" max="7701" width="20" bestFit="1" customWidth="1"/>
    <col min="7702" max="7702" width="23.140625" bestFit="1" customWidth="1"/>
    <col min="7703" max="7703" width="20.140625" bestFit="1" customWidth="1"/>
    <col min="7704" max="7704" width="23.28515625" bestFit="1" customWidth="1"/>
    <col min="7705" max="7705" width="26.7109375" bestFit="1" customWidth="1"/>
    <col min="7706" max="7706" width="30" bestFit="1" customWidth="1"/>
    <col min="7707" max="7707" width="41.42578125" bestFit="1" customWidth="1"/>
    <col min="7708" max="7708" width="44.5703125" bestFit="1" customWidth="1"/>
    <col min="7709" max="7709" width="52.85546875" bestFit="1" customWidth="1"/>
    <col min="7710" max="7710" width="56" bestFit="1" customWidth="1"/>
    <col min="7711" max="7711" width="51.42578125" bestFit="1" customWidth="1"/>
    <col min="7712" max="7712" width="54.7109375" bestFit="1" customWidth="1"/>
    <col min="7713" max="7713" width="27.42578125" bestFit="1" customWidth="1"/>
    <col min="7714" max="7714" width="30.5703125" bestFit="1" customWidth="1"/>
    <col min="7715" max="7715" width="55.85546875" bestFit="1" customWidth="1"/>
    <col min="7716" max="7716" width="59.140625" bestFit="1" customWidth="1"/>
    <col min="7717" max="7717" width="23.28515625" bestFit="1" customWidth="1"/>
    <col min="7718" max="7718" width="26.42578125" bestFit="1" customWidth="1"/>
    <col min="7719" max="7719" width="43.7109375" bestFit="1" customWidth="1"/>
    <col min="7720" max="7720" width="47" bestFit="1" customWidth="1"/>
    <col min="7721" max="7721" width="58.140625" bestFit="1" customWidth="1"/>
    <col min="7722" max="7722" width="61.28515625" bestFit="1" customWidth="1"/>
    <col min="7723" max="7723" width="33.5703125" bestFit="1" customWidth="1"/>
    <col min="7724" max="7724" width="36.7109375" bestFit="1" customWidth="1"/>
    <col min="7725" max="7725" width="60.5703125" bestFit="1" customWidth="1"/>
    <col min="7726" max="7726" width="63.7109375" bestFit="1" customWidth="1"/>
    <col min="7727" max="7727" width="23.42578125" bestFit="1" customWidth="1"/>
    <col min="7728" max="7728" width="26.5703125" bestFit="1" customWidth="1"/>
    <col min="7729" max="7729" width="32.7109375" bestFit="1" customWidth="1"/>
    <col min="7730" max="7730" width="35.85546875" bestFit="1" customWidth="1"/>
    <col min="7731" max="7731" width="15.7109375" bestFit="1" customWidth="1"/>
    <col min="7732" max="7732" width="18.85546875" bestFit="1" customWidth="1"/>
    <col min="7733" max="7733" width="61" bestFit="1" customWidth="1"/>
    <col min="7734" max="7734" width="64.140625" bestFit="1" customWidth="1"/>
    <col min="7735" max="7735" width="26" bestFit="1" customWidth="1"/>
    <col min="7736" max="7736" width="29.140625" bestFit="1" customWidth="1"/>
    <col min="7737" max="7737" width="48.85546875" bestFit="1" customWidth="1"/>
    <col min="7738" max="7738" width="52" bestFit="1" customWidth="1"/>
    <col min="7739" max="7739" width="19.42578125" bestFit="1" customWidth="1"/>
    <col min="7740" max="7740" width="22.5703125" bestFit="1" customWidth="1"/>
    <col min="7741" max="7741" width="57.28515625" bestFit="1" customWidth="1"/>
    <col min="7742" max="7742" width="60.42578125" bestFit="1" customWidth="1"/>
    <col min="7743" max="7743" width="52.85546875" bestFit="1" customWidth="1"/>
    <col min="7744" max="7744" width="56" bestFit="1" customWidth="1"/>
    <col min="7745" max="7745" width="49.7109375" bestFit="1" customWidth="1"/>
    <col min="7746" max="7746" width="52.85546875" bestFit="1" customWidth="1"/>
    <col min="7747" max="7747" width="33.7109375" bestFit="1" customWidth="1"/>
    <col min="7748" max="7748" width="36.85546875" bestFit="1" customWidth="1"/>
    <col min="7749" max="7749" width="53.42578125" bestFit="1" customWidth="1"/>
    <col min="7750" max="7750" width="56.5703125" bestFit="1" customWidth="1"/>
    <col min="7751" max="7751" width="23.5703125" bestFit="1" customWidth="1"/>
    <col min="7752" max="7752" width="26.7109375" bestFit="1" customWidth="1"/>
    <col min="7753" max="7753" width="23.5703125" bestFit="1" customWidth="1"/>
    <col min="7754" max="7754" width="26.7109375" bestFit="1" customWidth="1"/>
    <col min="7755" max="7755" width="28.7109375" bestFit="1" customWidth="1"/>
    <col min="7756" max="7756" width="31.85546875" bestFit="1" customWidth="1"/>
    <col min="7757" max="7757" width="46.7109375" bestFit="1" customWidth="1"/>
    <col min="7758" max="7758" width="49.85546875" bestFit="1" customWidth="1"/>
    <col min="7759" max="7759" width="51.140625" bestFit="1" customWidth="1"/>
    <col min="7760" max="7760" width="54.28515625" bestFit="1" customWidth="1"/>
    <col min="7761" max="7761" width="18.28515625" bestFit="1" customWidth="1"/>
    <col min="7762" max="7762" width="21.5703125" bestFit="1" customWidth="1"/>
    <col min="7763" max="7763" width="28.140625" bestFit="1" customWidth="1"/>
    <col min="7764" max="7764" width="31.28515625" bestFit="1" customWidth="1"/>
    <col min="7765" max="7765" width="43.140625" bestFit="1" customWidth="1"/>
    <col min="7766" max="7766" width="46.42578125" bestFit="1" customWidth="1"/>
    <col min="7767" max="7767" width="40.5703125" bestFit="1" customWidth="1"/>
    <col min="7768" max="7768" width="43.7109375" bestFit="1" customWidth="1"/>
    <col min="7769" max="7769" width="59" bestFit="1" customWidth="1"/>
    <col min="7770" max="7770" width="62.140625" bestFit="1" customWidth="1"/>
    <col min="7771" max="7771" width="59.7109375" bestFit="1" customWidth="1"/>
    <col min="7772" max="7772" width="63" bestFit="1" customWidth="1"/>
    <col min="7773" max="7773" width="33.5703125" bestFit="1" customWidth="1"/>
    <col min="7774" max="7774" width="36.7109375" bestFit="1" customWidth="1"/>
    <col min="7775" max="7775" width="47.7109375" bestFit="1" customWidth="1"/>
    <col min="7776" max="7776" width="51" bestFit="1" customWidth="1"/>
    <col min="7777" max="7777" width="26.5703125" bestFit="1" customWidth="1"/>
    <col min="7778" max="7778" width="29.85546875" bestFit="1" customWidth="1"/>
    <col min="7779" max="7779" width="36.28515625" bestFit="1" customWidth="1"/>
    <col min="7780" max="7780" width="39.42578125" bestFit="1" customWidth="1"/>
    <col min="7781" max="7781" width="42.85546875" bestFit="1" customWidth="1"/>
    <col min="7782" max="7782" width="46" bestFit="1" customWidth="1"/>
    <col min="7783" max="7783" width="46.85546875" bestFit="1" customWidth="1"/>
    <col min="7784" max="7784" width="50" bestFit="1" customWidth="1"/>
    <col min="7785" max="7785" width="61.42578125" bestFit="1" customWidth="1"/>
    <col min="7786" max="7786" width="64.5703125" bestFit="1" customWidth="1"/>
    <col min="7787" max="7787" width="10.7109375" bestFit="1" customWidth="1"/>
    <col min="7788" max="7788" width="13.85546875" bestFit="1" customWidth="1"/>
    <col min="7789" max="7789" width="25.28515625" bestFit="1" customWidth="1"/>
    <col min="7790" max="7790" width="28.42578125" bestFit="1" customWidth="1"/>
    <col min="7791" max="7791" width="26.5703125" bestFit="1" customWidth="1"/>
    <col min="7792" max="7792" width="29.85546875" bestFit="1" customWidth="1"/>
    <col min="7793" max="7793" width="33.140625" bestFit="1" customWidth="1"/>
    <col min="7794" max="7794" width="36.28515625" bestFit="1" customWidth="1"/>
    <col min="7795" max="7795" width="33.140625" bestFit="1" customWidth="1"/>
    <col min="7796" max="7796" width="36.28515625" bestFit="1" customWidth="1"/>
    <col min="7797" max="7797" width="28.42578125" bestFit="1" customWidth="1"/>
    <col min="7798" max="7798" width="31.5703125" bestFit="1" customWidth="1"/>
    <col min="7799" max="7799" width="53.28515625" bestFit="1" customWidth="1"/>
    <col min="7800" max="7800" width="56.42578125" bestFit="1" customWidth="1"/>
    <col min="7801" max="7801" width="61.85546875" bestFit="1" customWidth="1"/>
    <col min="7802" max="7802" width="65" bestFit="1" customWidth="1"/>
    <col min="7803" max="7803" width="54.5703125" bestFit="1" customWidth="1"/>
    <col min="7804" max="7804" width="57.7109375" bestFit="1" customWidth="1"/>
    <col min="7805" max="7805" width="22.42578125" bestFit="1" customWidth="1"/>
    <col min="7806" max="7806" width="25.7109375" bestFit="1" customWidth="1"/>
    <col min="7807" max="7807" width="46.140625" bestFit="1" customWidth="1"/>
    <col min="7808" max="7808" width="49.28515625" bestFit="1" customWidth="1"/>
    <col min="7809" max="7809" width="34.5703125" bestFit="1" customWidth="1"/>
    <col min="7810" max="7810" width="37.7109375" bestFit="1" customWidth="1"/>
    <col min="7811" max="7811" width="11.5703125" bestFit="1" customWidth="1"/>
    <col min="7812" max="7812" width="14.7109375" bestFit="1" customWidth="1"/>
    <col min="7813" max="7813" width="21.42578125" bestFit="1" customWidth="1"/>
    <col min="7814" max="7814" width="24.5703125" bestFit="1" customWidth="1"/>
    <col min="7815" max="7815" width="23" bestFit="1" customWidth="1"/>
    <col min="7816" max="7816" width="26.28515625" bestFit="1" customWidth="1"/>
    <col min="7817" max="7817" width="15.42578125" bestFit="1" customWidth="1"/>
    <col min="7818" max="7818" width="18.5703125" bestFit="1" customWidth="1"/>
    <col min="7819" max="7819" width="26.28515625" bestFit="1" customWidth="1"/>
    <col min="7820" max="7820" width="29.42578125" bestFit="1" customWidth="1"/>
    <col min="7821" max="7821" width="57.140625" bestFit="1" customWidth="1"/>
    <col min="7822" max="7822" width="60.28515625" bestFit="1" customWidth="1"/>
    <col min="7823" max="7823" width="31" bestFit="1" customWidth="1"/>
    <col min="7824" max="7824" width="34.28515625" bestFit="1" customWidth="1"/>
    <col min="7825" max="7825" width="50.7109375" bestFit="1" customWidth="1"/>
    <col min="7826" max="7826" width="53.85546875" bestFit="1" customWidth="1"/>
    <col min="7827" max="7827" width="52.7109375" bestFit="1" customWidth="1"/>
    <col min="7828" max="7828" width="55.85546875" bestFit="1" customWidth="1"/>
    <col min="7829" max="7829" width="26.42578125" bestFit="1" customWidth="1"/>
    <col min="7830" max="7830" width="29.7109375" bestFit="1" customWidth="1"/>
    <col min="7831" max="7831" width="9.5703125" bestFit="1" customWidth="1"/>
    <col min="7832" max="7832" width="12.5703125" bestFit="1" customWidth="1"/>
    <col min="7833" max="7833" width="26.85546875" bestFit="1" customWidth="1"/>
    <col min="7834" max="7834" width="30.140625" bestFit="1" customWidth="1"/>
    <col min="7835" max="7835" width="45.7109375" bestFit="1" customWidth="1"/>
    <col min="7836" max="7836" width="48.85546875" bestFit="1" customWidth="1"/>
    <col min="7837" max="7837" width="30.42578125" bestFit="1" customWidth="1"/>
    <col min="7838" max="7838" width="33.5703125" bestFit="1" customWidth="1"/>
    <col min="7839" max="7839" width="53.7109375" bestFit="1" customWidth="1"/>
    <col min="7840" max="7840" width="56.85546875" bestFit="1" customWidth="1"/>
    <col min="7841" max="7841" width="40" bestFit="1" customWidth="1"/>
    <col min="7842" max="7842" width="43.140625" bestFit="1" customWidth="1"/>
    <col min="7843" max="7843" width="33" bestFit="1" customWidth="1"/>
    <col min="7844" max="7844" width="36.140625" bestFit="1" customWidth="1"/>
    <col min="7845" max="7845" width="11.42578125" bestFit="1" customWidth="1"/>
    <col min="7846" max="7846" width="14.5703125" bestFit="1" customWidth="1"/>
    <col min="7847" max="7847" width="50.7109375" bestFit="1" customWidth="1"/>
    <col min="7848" max="7848" width="53.85546875" bestFit="1" customWidth="1"/>
    <col min="7849" max="7849" width="44.5703125" bestFit="1" customWidth="1"/>
    <col min="7850" max="7850" width="47.7109375" bestFit="1" customWidth="1"/>
    <col min="7851" max="7851" width="47.5703125" bestFit="1" customWidth="1"/>
    <col min="7852" max="7852" width="50.85546875" bestFit="1" customWidth="1"/>
    <col min="7853" max="7853" width="55.5703125" bestFit="1" customWidth="1"/>
    <col min="7854" max="7854" width="58.85546875" bestFit="1" customWidth="1"/>
    <col min="7855" max="7855" width="55" bestFit="1" customWidth="1"/>
    <col min="7856" max="7856" width="58.140625" bestFit="1" customWidth="1"/>
    <col min="7857" max="7857" width="56.42578125" bestFit="1" customWidth="1"/>
    <col min="7858" max="7858" width="59.5703125" bestFit="1" customWidth="1"/>
    <col min="7859" max="7859" width="31.85546875" bestFit="1" customWidth="1"/>
    <col min="7860" max="7860" width="35" bestFit="1" customWidth="1"/>
    <col min="7861" max="7861" width="9.28515625" bestFit="1" customWidth="1"/>
    <col min="7862" max="7862" width="12.28515625" bestFit="1" customWidth="1"/>
    <col min="7863" max="7863" width="31.85546875" bestFit="1" customWidth="1"/>
    <col min="7864" max="7864" width="35" bestFit="1" customWidth="1"/>
    <col min="7865" max="7865" width="16" bestFit="1" customWidth="1"/>
    <col min="7866" max="7866" width="19.140625" bestFit="1" customWidth="1"/>
    <col min="7867" max="7867" width="28.85546875" bestFit="1" customWidth="1"/>
    <col min="7868" max="7868" width="32" bestFit="1" customWidth="1"/>
    <col min="7869" max="7869" width="28.42578125" bestFit="1" customWidth="1"/>
    <col min="7870" max="7870" width="31.5703125" bestFit="1" customWidth="1"/>
    <col min="7871" max="7871" width="24.140625" bestFit="1" customWidth="1"/>
    <col min="7872" max="7872" width="27.28515625" bestFit="1" customWidth="1"/>
    <col min="7873" max="7873" width="18" bestFit="1" customWidth="1"/>
    <col min="7874" max="7874" width="21.140625" bestFit="1" customWidth="1"/>
    <col min="7875" max="7875" width="30.42578125" bestFit="1" customWidth="1"/>
    <col min="7876" max="7876" width="33.5703125" bestFit="1" customWidth="1"/>
    <col min="7877" max="7877" width="12.85546875" bestFit="1" customWidth="1"/>
    <col min="7878" max="7878" width="16" bestFit="1" customWidth="1"/>
    <col min="7879" max="7879" width="25.42578125" bestFit="1" customWidth="1"/>
    <col min="7880" max="7880" width="28.5703125" bestFit="1" customWidth="1"/>
    <col min="7881" max="7881" width="53" bestFit="1" customWidth="1"/>
    <col min="7882" max="7882" width="56.140625" bestFit="1" customWidth="1"/>
    <col min="7883" max="7883" width="55" bestFit="1" customWidth="1"/>
    <col min="7884" max="7884" width="58.140625" bestFit="1" customWidth="1"/>
    <col min="7885" max="7885" width="30.28515625" bestFit="1" customWidth="1"/>
    <col min="7886" max="7886" width="33.42578125" bestFit="1" customWidth="1"/>
    <col min="7887" max="7887" width="45.140625" bestFit="1" customWidth="1"/>
    <col min="7888" max="7888" width="48.28515625" bestFit="1" customWidth="1"/>
    <col min="7889" max="7889" width="52.7109375" bestFit="1" customWidth="1"/>
    <col min="7890" max="7890" width="55.85546875" bestFit="1" customWidth="1"/>
    <col min="7891" max="7891" width="15" bestFit="1" customWidth="1"/>
    <col min="7892" max="7892" width="18.140625" bestFit="1" customWidth="1"/>
    <col min="7893" max="7893" width="44.85546875" bestFit="1" customWidth="1"/>
    <col min="7894" max="7894" width="48" bestFit="1" customWidth="1"/>
    <col min="7895" max="7895" width="18.85546875" bestFit="1" customWidth="1"/>
    <col min="7896" max="7896" width="22.140625" bestFit="1" customWidth="1"/>
    <col min="7897" max="7897" width="18.7109375" bestFit="1" customWidth="1"/>
    <col min="7898" max="7898" width="22" bestFit="1" customWidth="1"/>
    <col min="7899" max="7899" width="51.5703125" bestFit="1" customWidth="1"/>
    <col min="7900" max="7900" width="54.85546875" bestFit="1" customWidth="1"/>
    <col min="7901" max="7901" width="42.140625" bestFit="1" customWidth="1"/>
    <col min="7902" max="7902" width="45.28515625" bestFit="1" customWidth="1"/>
    <col min="7903" max="7903" width="17.140625" bestFit="1" customWidth="1"/>
    <col min="7904" max="7904" width="20.28515625" bestFit="1" customWidth="1"/>
    <col min="7905" max="7905" width="28" bestFit="1" customWidth="1"/>
    <col min="7906" max="7906" width="31.140625" bestFit="1" customWidth="1"/>
    <col min="7907" max="7907" width="21.5703125" bestFit="1" customWidth="1"/>
    <col min="7908" max="7908" width="24.7109375" bestFit="1" customWidth="1"/>
    <col min="7909" max="7909" width="31.5703125" bestFit="1" customWidth="1"/>
    <col min="7910" max="7910" width="34.7109375" bestFit="1" customWidth="1"/>
    <col min="7911" max="7911" width="30.28515625" bestFit="1" customWidth="1"/>
    <col min="7912" max="7912" width="33.42578125" bestFit="1" customWidth="1"/>
    <col min="7913" max="7913" width="32.28515625" bestFit="1" customWidth="1"/>
    <col min="7914" max="7914" width="35.42578125" bestFit="1" customWidth="1"/>
    <col min="7915" max="7915" width="12.7109375" bestFit="1" customWidth="1"/>
    <col min="7916" max="7916" width="15.85546875" bestFit="1" customWidth="1"/>
    <col min="7917" max="7917" width="14.42578125" bestFit="1" customWidth="1"/>
    <col min="7918" max="7918" width="17.7109375" bestFit="1" customWidth="1"/>
    <col min="7919" max="7919" width="50.28515625" bestFit="1" customWidth="1"/>
    <col min="7920" max="7920" width="53.42578125" bestFit="1" customWidth="1"/>
    <col min="7921" max="7921" width="34.7109375" bestFit="1" customWidth="1"/>
    <col min="7922" max="7922" width="38" bestFit="1" customWidth="1"/>
    <col min="7923" max="7923" width="18.28515625" bestFit="1" customWidth="1"/>
    <col min="7924" max="7924" width="21.5703125" bestFit="1" customWidth="1"/>
    <col min="7925" max="7925" width="22.42578125" bestFit="1" customWidth="1"/>
    <col min="7926" max="7926" width="25.7109375" bestFit="1" customWidth="1"/>
    <col min="7927" max="7927" width="31.85546875" bestFit="1" customWidth="1"/>
    <col min="7928" max="7928" width="35" bestFit="1" customWidth="1"/>
    <col min="7929" max="7929" width="60.28515625" bestFit="1" customWidth="1"/>
    <col min="7930" max="7930" width="63.5703125" bestFit="1" customWidth="1"/>
    <col min="7931" max="7931" width="57.42578125" bestFit="1" customWidth="1"/>
    <col min="7932" max="7932" width="60.5703125" bestFit="1" customWidth="1"/>
    <col min="7933" max="7933" width="55.5703125" bestFit="1" customWidth="1"/>
    <col min="7934" max="7934" width="58.85546875" bestFit="1" customWidth="1"/>
    <col min="7935" max="7935" width="20.5703125" bestFit="1" customWidth="1"/>
    <col min="7936" max="7936" width="23.7109375" bestFit="1" customWidth="1"/>
    <col min="7937" max="7937" width="52.5703125" bestFit="1" customWidth="1"/>
    <col min="7938" max="7938" width="55.7109375" bestFit="1" customWidth="1"/>
    <col min="7939" max="7939" width="55.28515625" bestFit="1" customWidth="1"/>
    <col min="7940" max="7940" width="58.42578125" bestFit="1" customWidth="1"/>
    <col min="7941" max="7941" width="20.140625" bestFit="1" customWidth="1"/>
    <col min="7942" max="7942" width="23.28515625" bestFit="1" customWidth="1"/>
    <col min="7943" max="7943" width="50.140625" bestFit="1" customWidth="1"/>
    <col min="7944" max="7944" width="53.28515625" bestFit="1" customWidth="1"/>
    <col min="7945" max="7945" width="47.42578125" bestFit="1" customWidth="1"/>
    <col min="7946" max="7946" width="50.7109375" bestFit="1" customWidth="1"/>
    <col min="7947" max="7947" width="18.42578125" bestFit="1" customWidth="1"/>
    <col min="7948" max="7948" width="21.7109375" bestFit="1" customWidth="1"/>
    <col min="7949" max="7949" width="10.140625" bestFit="1" customWidth="1"/>
    <col min="7950" max="7950" width="13.28515625" bestFit="1" customWidth="1"/>
    <col min="7951" max="7951" width="21.85546875" bestFit="1" customWidth="1"/>
    <col min="7952" max="7952" width="25" bestFit="1" customWidth="1"/>
    <col min="7953" max="7953" width="16.7109375" bestFit="1" customWidth="1"/>
    <col min="7954" max="7954" width="19.85546875" bestFit="1" customWidth="1"/>
    <col min="7955" max="7955" width="33.140625" bestFit="1" customWidth="1"/>
    <col min="7956" max="7956" width="36.28515625" bestFit="1" customWidth="1"/>
    <col min="7957" max="7957" width="55.5703125" bestFit="1" customWidth="1"/>
    <col min="7958" max="7958" width="58.85546875" bestFit="1" customWidth="1"/>
    <col min="7959" max="7959" width="15.42578125" bestFit="1" customWidth="1"/>
    <col min="7960" max="7960" width="18.5703125" bestFit="1" customWidth="1"/>
    <col min="7961" max="7961" width="30.140625" bestFit="1" customWidth="1"/>
    <col min="7962" max="7962" width="33.28515625" bestFit="1" customWidth="1"/>
    <col min="7963" max="7963" width="51.140625" bestFit="1" customWidth="1"/>
    <col min="7964" max="7964" width="54.28515625" bestFit="1" customWidth="1"/>
    <col min="7965" max="7965" width="42.42578125" bestFit="1" customWidth="1"/>
    <col min="7966" max="7966" width="45.5703125" bestFit="1" customWidth="1"/>
    <col min="7967" max="7967" width="41" bestFit="1" customWidth="1"/>
    <col min="7968" max="7968" width="44.140625" bestFit="1" customWidth="1"/>
    <col min="7969" max="7969" width="31.28515625" bestFit="1" customWidth="1"/>
    <col min="7970" max="7970" width="34.5703125" bestFit="1" customWidth="1"/>
    <col min="7971" max="7971" width="25.5703125" bestFit="1" customWidth="1"/>
    <col min="7972" max="7972" width="28.7109375" bestFit="1" customWidth="1"/>
    <col min="7973" max="7973" width="45.140625" bestFit="1" customWidth="1"/>
    <col min="7974" max="7974" width="48.28515625" bestFit="1" customWidth="1"/>
    <col min="7975" max="7975" width="61.140625" bestFit="1" customWidth="1"/>
    <col min="7976" max="7976" width="64.28515625" bestFit="1" customWidth="1"/>
    <col min="7977" max="7977" width="44.85546875" bestFit="1" customWidth="1"/>
    <col min="7978" max="7978" width="48" bestFit="1" customWidth="1"/>
    <col min="7979" max="7979" width="42.42578125" bestFit="1" customWidth="1"/>
    <col min="7980" max="7980" width="45.5703125" bestFit="1" customWidth="1"/>
    <col min="7981" max="7981" width="59.85546875" bestFit="1" customWidth="1"/>
    <col min="7982" max="7982" width="63.140625" bestFit="1" customWidth="1"/>
    <col min="7983" max="7983" width="45.42578125" bestFit="1" customWidth="1"/>
    <col min="7984" max="7984" width="48.5703125" bestFit="1" customWidth="1"/>
    <col min="7985" max="7985" width="32" bestFit="1" customWidth="1"/>
    <col min="7986" max="7986" width="35.140625" bestFit="1" customWidth="1"/>
    <col min="7987" max="7987" width="47.28515625" bestFit="1" customWidth="1"/>
    <col min="7988" max="7988" width="50.5703125" bestFit="1" customWidth="1"/>
    <col min="7989" max="7989" width="34.5703125" bestFit="1" customWidth="1"/>
    <col min="7990" max="7990" width="37.7109375" bestFit="1" customWidth="1"/>
    <col min="7991" max="7991" width="46.140625" bestFit="1" customWidth="1"/>
    <col min="7992" max="7992" width="49.28515625" bestFit="1" customWidth="1"/>
    <col min="7993" max="7993" width="40.140625" bestFit="1" customWidth="1"/>
    <col min="7994" max="7994" width="43.28515625" bestFit="1" customWidth="1"/>
    <col min="7995" max="7995" width="15.5703125" bestFit="1" customWidth="1"/>
    <col min="7996" max="7996" width="16.7109375" bestFit="1" customWidth="1"/>
    <col min="7997" max="7997" width="19.85546875" bestFit="1" customWidth="1"/>
    <col min="7998" max="7998" width="23" bestFit="1" customWidth="1"/>
    <col min="7999" max="7999" width="29" bestFit="1" customWidth="1"/>
    <col min="8000" max="8000" width="32.140625" bestFit="1" customWidth="1"/>
    <col min="8001" max="8001" width="24.140625" bestFit="1" customWidth="1"/>
    <col min="8002" max="8002" width="27.28515625" bestFit="1" customWidth="1"/>
    <col min="8003" max="8003" width="40.7109375" bestFit="1" customWidth="1"/>
    <col min="8004" max="8004" width="43.85546875" bestFit="1" customWidth="1"/>
    <col min="8005" max="8005" width="55" bestFit="1" customWidth="1"/>
    <col min="8006" max="8006" width="58.140625" bestFit="1" customWidth="1"/>
    <col min="8007" max="8007" width="55.42578125" bestFit="1" customWidth="1"/>
    <col min="8008" max="8008" width="58.7109375" bestFit="1" customWidth="1"/>
    <col min="8009" max="8009" width="53.7109375" bestFit="1" customWidth="1"/>
    <col min="8010" max="8010" width="56.85546875" bestFit="1" customWidth="1"/>
    <col min="8011" max="8011" width="36.7109375" bestFit="1" customWidth="1"/>
    <col min="8012" max="8012" width="39.85546875" bestFit="1" customWidth="1"/>
    <col min="8013" max="8013" width="34.5703125" bestFit="1" customWidth="1"/>
    <col min="8014" max="8014" width="37.7109375" bestFit="1" customWidth="1"/>
    <col min="8015" max="8015" width="17.7109375" bestFit="1" customWidth="1"/>
    <col min="8016" max="8016" width="20.85546875" bestFit="1" customWidth="1"/>
    <col min="8017" max="8017" width="44.5703125" bestFit="1" customWidth="1"/>
    <col min="8018" max="8018" width="47.7109375" bestFit="1" customWidth="1"/>
    <col min="8019" max="8019" width="20.28515625" bestFit="1" customWidth="1"/>
    <col min="8020" max="8020" width="23.42578125" bestFit="1" customWidth="1"/>
    <col min="8021" max="8021" width="39.28515625" bestFit="1" customWidth="1"/>
    <col min="8022" max="8022" width="42.5703125" bestFit="1" customWidth="1"/>
    <col min="8023" max="8023" width="17.7109375" bestFit="1" customWidth="1"/>
    <col min="8024" max="8024" width="20.85546875" bestFit="1" customWidth="1"/>
    <col min="8025" max="8025" width="48.28515625" bestFit="1" customWidth="1"/>
    <col min="8026" max="8026" width="51.42578125" bestFit="1" customWidth="1"/>
    <col min="8027" max="8027" width="48.140625" bestFit="1" customWidth="1"/>
    <col min="8028" max="8028" width="51.28515625" bestFit="1" customWidth="1"/>
    <col min="8029" max="8029" width="18.42578125" bestFit="1" customWidth="1"/>
    <col min="8030" max="8030" width="21.7109375" bestFit="1" customWidth="1"/>
    <col min="8031" max="8031" width="36.7109375" bestFit="1" customWidth="1"/>
    <col min="8032" max="8032" width="39.85546875" bestFit="1" customWidth="1"/>
    <col min="8033" max="8033" width="60.140625" bestFit="1" customWidth="1"/>
    <col min="8034" max="8034" width="63.42578125" bestFit="1" customWidth="1"/>
    <col min="8035" max="8035" width="14.28515625" bestFit="1" customWidth="1"/>
    <col min="8036" max="8036" width="17.5703125" bestFit="1" customWidth="1"/>
    <col min="8037" max="8037" width="53.140625" bestFit="1" customWidth="1"/>
    <col min="8038" max="8038" width="56.28515625" bestFit="1" customWidth="1"/>
    <col min="8039" max="8039" width="25" bestFit="1" customWidth="1"/>
    <col min="8040" max="8040" width="28.140625" bestFit="1" customWidth="1"/>
    <col min="8041" max="8041" width="17.140625" bestFit="1" customWidth="1"/>
    <col min="8042" max="8042" width="20.28515625" bestFit="1" customWidth="1"/>
    <col min="8043" max="8043" width="12.85546875" bestFit="1" customWidth="1"/>
    <col min="8044" max="8044" width="16" bestFit="1" customWidth="1"/>
    <col min="8045" max="8045" width="58.5703125" bestFit="1" customWidth="1"/>
    <col min="8046" max="8046" width="61.7109375" bestFit="1" customWidth="1"/>
    <col min="8047" max="8047" width="33.140625" bestFit="1" customWidth="1"/>
    <col min="8048" max="8048" width="36.28515625" bestFit="1" customWidth="1"/>
    <col min="8049" max="8049" width="12.42578125" bestFit="1" customWidth="1"/>
    <col min="8050" max="8050" width="15.5703125" bestFit="1" customWidth="1"/>
    <col min="8051" max="8051" width="45.7109375" bestFit="1" customWidth="1"/>
    <col min="8052" max="8052" width="48.85546875" bestFit="1" customWidth="1"/>
    <col min="8053" max="8053" width="14.140625" bestFit="1" customWidth="1"/>
    <col min="8054" max="8054" width="17.42578125" bestFit="1" customWidth="1"/>
    <col min="8055" max="8055" width="12" bestFit="1" customWidth="1"/>
    <col min="8056" max="8056" width="15.140625" bestFit="1" customWidth="1"/>
    <col min="8057" max="8057" width="37.85546875" bestFit="1" customWidth="1"/>
    <col min="8058" max="8058" width="41" bestFit="1" customWidth="1"/>
    <col min="8059" max="8059" width="35.7109375" bestFit="1" customWidth="1"/>
    <col min="8060" max="8060" width="38.85546875" bestFit="1" customWidth="1"/>
    <col min="8061" max="8061" width="25" bestFit="1" customWidth="1"/>
    <col min="8062" max="8062" width="28.140625" bestFit="1" customWidth="1"/>
    <col min="8063" max="8063" width="30.42578125" bestFit="1" customWidth="1"/>
    <col min="8064" max="8064" width="33.5703125" bestFit="1" customWidth="1"/>
    <col min="8065" max="8065" width="13.5703125" bestFit="1" customWidth="1"/>
    <col min="8066" max="8066" width="16.7109375" bestFit="1" customWidth="1"/>
    <col min="8067" max="8067" width="42.7109375" bestFit="1" customWidth="1"/>
    <col min="8068" max="8068" width="45.85546875" bestFit="1" customWidth="1"/>
    <col min="8069" max="8069" width="17.85546875" bestFit="1" customWidth="1"/>
    <col min="8070" max="8070" width="21" bestFit="1" customWidth="1"/>
    <col min="8071" max="8071" width="19.28515625" bestFit="1" customWidth="1"/>
    <col min="8072" max="8072" width="22.42578125" bestFit="1" customWidth="1"/>
    <col min="8073" max="8073" width="26" bestFit="1" customWidth="1"/>
    <col min="8074" max="8074" width="29.140625" bestFit="1" customWidth="1"/>
    <col min="8075" max="8075" width="22.28515625" bestFit="1" customWidth="1"/>
    <col min="8076" max="8076" width="25.5703125" bestFit="1" customWidth="1"/>
    <col min="8077" max="8077" width="55.5703125" bestFit="1" customWidth="1"/>
    <col min="8078" max="8078" width="58.85546875" bestFit="1" customWidth="1"/>
    <col min="8079" max="8079" width="29.7109375" bestFit="1" customWidth="1"/>
    <col min="8080" max="8080" width="32.85546875" bestFit="1" customWidth="1"/>
    <col min="8081" max="8081" width="42.7109375" bestFit="1" customWidth="1"/>
    <col min="8082" max="8082" width="45.85546875" bestFit="1" customWidth="1"/>
    <col min="8083" max="8083" width="18" bestFit="1" customWidth="1"/>
    <col min="8084" max="8084" width="21.140625" bestFit="1" customWidth="1"/>
    <col min="8085" max="8085" width="25.140625" bestFit="1" customWidth="1"/>
    <col min="8086" max="8086" width="28.28515625" bestFit="1" customWidth="1"/>
    <col min="8087" max="8087" width="36.42578125" bestFit="1" customWidth="1"/>
    <col min="8088" max="8088" width="39.5703125" bestFit="1" customWidth="1"/>
    <col min="8089" max="8089" width="52.42578125" bestFit="1" customWidth="1"/>
    <col min="8090" max="8090" width="55.5703125" bestFit="1" customWidth="1"/>
    <col min="8091" max="8091" width="16.42578125" bestFit="1" customWidth="1"/>
    <col min="8092" max="8092" width="19.5703125" bestFit="1" customWidth="1"/>
    <col min="8093" max="8093" width="50" bestFit="1" customWidth="1"/>
    <col min="8094" max="8094" width="53.140625" bestFit="1" customWidth="1"/>
    <col min="8095" max="8095" width="20.42578125" bestFit="1" customWidth="1"/>
    <col min="8096" max="8096" width="23.5703125" bestFit="1" customWidth="1"/>
    <col min="8097" max="8097" width="51.28515625" bestFit="1" customWidth="1"/>
    <col min="8098" max="8098" width="54.5703125" bestFit="1" customWidth="1"/>
    <col min="8099" max="8099" width="31.85546875" bestFit="1" customWidth="1"/>
    <col min="8100" max="8100" width="35" bestFit="1" customWidth="1"/>
    <col min="8101" max="8101" width="14" bestFit="1" customWidth="1"/>
    <col min="8102" max="8102" width="17.28515625" bestFit="1" customWidth="1"/>
    <col min="8103" max="8103" width="59" bestFit="1" customWidth="1"/>
    <col min="8104" max="8104" width="62.140625" bestFit="1" customWidth="1"/>
    <col min="8105" max="8105" width="31.140625" bestFit="1" customWidth="1"/>
    <col min="8106" max="8106" width="34.42578125" bestFit="1" customWidth="1"/>
    <col min="8107" max="8107" width="51.5703125" bestFit="1" customWidth="1"/>
    <col min="8108" max="8108" width="54.85546875" bestFit="1" customWidth="1"/>
    <col min="8109" max="8109" width="46.42578125" bestFit="1" customWidth="1"/>
    <col min="8110" max="8110" width="49.5703125" bestFit="1" customWidth="1"/>
    <col min="8111" max="8111" width="14" bestFit="1" customWidth="1"/>
    <col min="8112" max="8112" width="17.28515625" bestFit="1" customWidth="1"/>
    <col min="8113" max="8113" width="66" bestFit="1" customWidth="1"/>
    <col min="8114" max="8114" width="69.140625" bestFit="1" customWidth="1"/>
    <col min="8115" max="8115" width="54.28515625" bestFit="1" customWidth="1"/>
    <col min="8116" max="8116" width="57.42578125" bestFit="1" customWidth="1"/>
    <col min="8117" max="8117" width="50.28515625" bestFit="1" customWidth="1"/>
    <col min="8118" max="8118" width="53.42578125" bestFit="1" customWidth="1"/>
    <col min="8119" max="8119" width="56.5703125" bestFit="1" customWidth="1"/>
    <col min="8120" max="8120" width="59.7109375" bestFit="1" customWidth="1"/>
    <col min="8121" max="8121" width="21.7109375" bestFit="1" customWidth="1"/>
    <col min="8122" max="8122" width="24.85546875" bestFit="1" customWidth="1"/>
    <col min="8123" max="8123" width="62.42578125" bestFit="1" customWidth="1"/>
    <col min="8124" max="8124" width="65.5703125" bestFit="1" customWidth="1"/>
    <col min="8125" max="8125" width="48.28515625" bestFit="1" customWidth="1"/>
    <col min="8126" max="8126" width="51.42578125" bestFit="1" customWidth="1"/>
    <col min="8127" max="8127" width="14" bestFit="1" customWidth="1"/>
    <col min="8128" max="8128" width="17.28515625" bestFit="1" customWidth="1"/>
    <col min="8129" max="8129" width="36.5703125" bestFit="1" customWidth="1"/>
    <col min="8130" max="8130" width="39.7109375" bestFit="1" customWidth="1"/>
    <col min="8131" max="8131" width="47.5703125" bestFit="1" customWidth="1"/>
    <col min="8132" max="8132" width="50.85546875" bestFit="1" customWidth="1"/>
    <col min="8133" max="8133" width="24.85546875" bestFit="1" customWidth="1"/>
    <col min="8134" max="8134" width="28" bestFit="1" customWidth="1"/>
    <col min="8135" max="8135" width="19.28515625" bestFit="1" customWidth="1"/>
    <col min="8136" max="8136" width="22.42578125" bestFit="1" customWidth="1"/>
    <col min="8137" max="8137" width="20.5703125" bestFit="1" customWidth="1"/>
    <col min="8138" max="8138" width="23.7109375" bestFit="1" customWidth="1"/>
    <col min="8139" max="8139" width="52.7109375" bestFit="1" customWidth="1"/>
    <col min="8140" max="8140" width="55.85546875" bestFit="1" customWidth="1"/>
    <col min="8141" max="8141" width="57.28515625" bestFit="1" customWidth="1"/>
    <col min="8142" max="8142" width="60.42578125" bestFit="1" customWidth="1"/>
    <col min="8143" max="8143" width="52.85546875" bestFit="1" customWidth="1"/>
    <col min="8144" max="8144" width="56" bestFit="1" customWidth="1"/>
    <col min="8145" max="8145" width="22.42578125" bestFit="1" customWidth="1"/>
    <col min="8146" max="8146" width="25.7109375" bestFit="1" customWidth="1"/>
    <col min="8147" max="8147" width="37.28515625" bestFit="1" customWidth="1"/>
    <col min="8148" max="8148" width="40.42578125" bestFit="1" customWidth="1"/>
    <col min="8149" max="8149" width="54.140625" bestFit="1" customWidth="1"/>
    <col min="8150" max="8150" width="57.28515625" bestFit="1" customWidth="1"/>
    <col min="8151" max="8151" width="18.28515625" bestFit="1" customWidth="1"/>
    <col min="8152" max="8152" width="21.5703125" bestFit="1" customWidth="1"/>
    <col min="8153" max="8153" width="41.42578125" bestFit="1" customWidth="1"/>
    <col min="8154" max="8154" width="44.5703125" bestFit="1" customWidth="1"/>
    <col min="8155" max="8155" width="61.5703125" bestFit="1" customWidth="1"/>
    <col min="8156" max="8156" width="64.7109375" bestFit="1" customWidth="1"/>
    <col min="8157" max="8157" width="51.85546875" bestFit="1" customWidth="1"/>
    <col min="8158" max="8158" width="55.140625" bestFit="1" customWidth="1"/>
    <col min="8159" max="8159" width="45.5703125" bestFit="1" customWidth="1"/>
    <col min="8160" max="8160" width="48.7109375" bestFit="1" customWidth="1"/>
    <col min="8161" max="8161" width="64.42578125" bestFit="1" customWidth="1"/>
    <col min="8162" max="8162" width="67.5703125" bestFit="1" customWidth="1"/>
    <col min="8163" max="8163" width="26.140625" bestFit="1" customWidth="1"/>
    <col min="8164" max="8164" width="29.28515625" bestFit="1" customWidth="1"/>
    <col min="8165" max="8165" width="21" bestFit="1" customWidth="1"/>
    <col min="8166" max="8166" width="24.140625" bestFit="1" customWidth="1"/>
    <col min="8167" max="8167" width="19.140625" bestFit="1" customWidth="1"/>
    <col min="8168" max="8168" width="22.28515625" bestFit="1" customWidth="1"/>
    <col min="8169" max="8169" width="24.28515625" bestFit="1" customWidth="1"/>
    <col min="8170" max="8170" width="27.42578125" bestFit="1" customWidth="1"/>
    <col min="8171" max="8171" width="19.85546875" bestFit="1" customWidth="1"/>
    <col min="8172" max="8172" width="23" bestFit="1" customWidth="1"/>
    <col min="8173" max="8173" width="36" bestFit="1" customWidth="1"/>
    <col min="8174" max="8174" width="39.140625" bestFit="1" customWidth="1"/>
    <col min="8175" max="8175" width="30.42578125" bestFit="1" customWidth="1"/>
    <col min="8176" max="8176" width="33.5703125" bestFit="1" customWidth="1"/>
    <col min="8177" max="8177" width="22.5703125" bestFit="1" customWidth="1"/>
    <col min="8178" max="8178" width="25.85546875" bestFit="1" customWidth="1"/>
    <col min="8179" max="8179" width="41.140625" bestFit="1" customWidth="1"/>
    <col min="8180" max="8180" width="44.28515625" bestFit="1" customWidth="1"/>
    <col min="8181" max="8181" width="59.5703125" bestFit="1" customWidth="1"/>
    <col min="8182" max="8182" width="62.85546875" bestFit="1" customWidth="1"/>
    <col min="8183" max="8183" width="55.5703125" bestFit="1" customWidth="1"/>
    <col min="8184" max="8184" width="58.85546875" bestFit="1" customWidth="1"/>
    <col min="8185" max="8185" width="23.42578125" bestFit="1" customWidth="1"/>
    <col min="8186" max="8186" width="26.5703125" bestFit="1" customWidth="1"/>
    <col min="8187" max="8187" width="40.140625" bestFit="1" customWidth="1"/>
    <col min="8188" max="8188" width="43.28515625" bestFit="1" customWidth="1"/>
    <col min="8189" max="8189" width="47.7109375" bestFit="1" customWidth="1"/>
    <col min="8190" max="8190" width="51" bestFit="1" customWidth="1"/>
    <col min="8191" max="8191" width="50.140625" bestFit="1" customWidth="1"/>
    <col min="8192" max="8192" width="53.28515625" bestFit="1" customWidth="1"/>
    <col min="8193" max="8193" width="18.140625" bestFit="1" customWidth="1"/>
    <col min="8194" max="8194" width="21.42578125" bestFit="1" customWidth="1"/>
    <col min="8195" max="8195" width="46" bestFit="1" customWidth="1"/>
    <col min="8196" max="8196" width="49.140625" bestFit="1" customWidth="1"/>
    <col min="8197" max="8197" width="12.42578125" bestFit="1" customWidth="1"/>
    <col min="8198" max="8198" width="15.5703125" bestFit="1" customWidth="1"/>
    <col min="8199" max="8199" width="56.7109375" bestFit="1" customWidth="1"/>
    <col min="8200" max="8200" width="59.85546875" bestFit="1" customWidth="1"/>
    <col min="8201" max="8201" width="38.5703125" bestFit="1" customWidth="1"/>
    <col min="8202" max="8202" width="41.7109375" bestFit="1" customWidth="1"/>
    <col min="8203" max="8203" width="55" bestFit="1" customWidth="1"/>
    <col min="8204" max="8204" width="58.140625" bestFit="1" customWidth="1"/>
    <col min="8205" max="8205" width="31.5703125" bestFit="1" customWidth="1"/>
    <col min="8206" max="8206" width="34.7109375" bestFit="1" customWidth="1"/>
    <col min="8207" max="8207" width="14.7109375" bestFit="1" customWidth="1"/>
    <col min="8208" max="8208" width="18" bestFit="1" customWidth="1"/>
    <col min="8209" max="8209" width="12.85546875" bestFit="1" customWidth="1"/>
    <col min="8210" max="8210" width="16" bestFit="1" customWidth="1"/>
    <col min="8211" max="8211" width="49" bestFit="1" customWidth="1"/>
    <col min="8212" max="8212" width="52.140625" bestFit="1" customWidth="1"/>
    <col min="8213" max="8213" width="58.7109375" bestFit="1" customWidth="1"/>
    <col min="8214" max="8214" width="61.85546875" bestFit="1" customWidth="1"/>
    <col min="8215" max="8215" width="12.7109375" bestFit="1" customWidth="1"/>
    <col min="8216" max="8216" width="14.7109375" bestFit="1" customWidth="1"/>
    <col min="8217" max="8217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8366</v>
      </c>
      <c r="B2" t="s">
        <v>8364</v>
      </c>
    </row>
    <row r="4" spans="1:6" x14ac:dyDescent="0.25">
      <c r="A4" s="8" t="s">
        <v>8365</v>
      </c>
      <c r="B4" s="8" t="s">
        <v>8363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EB750-D368-4FE0-89D5-41926BABD93D}">
  <dimension ref="A1:F18"/>
  <sheetViews>
    <sheetView workbookViewId="0">
      <selection activeCell="K3" sqref="K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8382</v>
      </c>
      <c r="B1" t="s">
        <v>8364</v>
      </c>
    </row>
    <row r="2" spans="1:6" x14ac:dyDescent="0.25">
      <c r="A2" s="8" t="s">
        <v>8383</v>
      </c>
      <c r="B2" t="s">
        <v>8364</v>
      </c>
    </row>
    <row r="4" spans="1:6" x14ac:dyDescent="0.25">
      <c r="A4" s="8" t="s">
        <v>8367</v>
      </c>
      <c r="B4" s="8" t="s">
        <v>8363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8376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25">
      <c r="A7" s="11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1" t="s">
        <v>8378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1" t="s">
        <v>8379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25">
      <c r="A10" s="11" t="s">
        <v>8370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25">
      <c r="A11" s="11" t="s">
        <v>8380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1" t="s">
        <v>8371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1" t="s">
        <v>8372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1" t="s">
        <v>8373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1" t="s">
        <v>8374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1" t="s">
        <v>8375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25">
      <c r="A17" s="11" t="s">
        <v>8381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1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0F2F2-2B6D-4839-9862-84DA62B2AC26}">
  <dimension ref="A1:G19"/>
  <sheetViews>
    <sheetView workbookViewId="0">
      <selection activeCell="K21" sqref="K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8308</v>
      </c>
      <c r="B1" t="s">
        <v>8364</v>
      </c>
    </row>
    <row r="2" spans="1:7" x14ac:dyDescent="0.25">
      <c r="A2" s="8" t="s">
        <v>8383</v>
      </c>
      <c r="B2" t="s">
        <v>8364</v>
      </c>
    </row>
    <row r="4" spans="1:7" x14ac:dyDescent="0.25">
      <c r="A4" s="8" t="s">
        <v>8384</v>
      </c>
      <c r="B4" s="8" t="s">
        <v>8363</v>
      </c>
    </row>
    <row r="5" spans="1:7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  <c r="G5" t="s">
        <v>8361</v>
      </c>
    </row>
    <row r="6" spans="1:7" x14ac:dyDescent="0.25">
      <c r="A6" s="9" t="s">
        <v>8360</v>
      </c>
      <c r="B6" s="10"/>
      <c r="C6" s="10"/>
      <c r="D6" s="10"/>
      <c r="E6" s="10"/>
      <c r="F6" s="10"/>
      <c r="G6" s="10"/>
    </row>
    <row r="7" spans="1:7" x14ac:dyDescent="0.25">
      <c r="A7" s="9" t="s">
        <v>8376</v>
      </c>
      <c r="B7" s="10">
        <v>34</v>
      </c>
      <c r="C7" s="10">
        <v>148</v>
      </c>
      <c r="D7" s="10">
        <v>2</v>
      </c>
      <c r="E7" s="10">
        <v>184</v>
      </c>
      <c r="F7" s="10"/>
      <c r="G7" s="10">
        <v>368</v>
      </c>
    </row>
    <row r="8" spans="1:7" x14ac:dyDescent="0.25">
      <c r="A8" s="9" t="s">
        <v>8377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5">
      <c r="A9" s="9" t="s">
        <v>8378</v>
      </c>
      <c r="B9" s="10">
        <v>28</v>
      </c>
      <c r="C9" s="10">
        <v>108</v>
      </c>
      <c r="D9" s="10">
        <v>30</v>
      </c>
      <c r="E9" s="10">
        <v>179</v>
      </c>
      <c r="F9" s="10"/>
      <c r="G9" s="10">
        <v>345</v>
      </c>
    </row>
    <row r="10" spans="1:7" x14ac:dyDescent="0.25">
      <c r="A10" s="9" t="s">
        <v>8379</v>
      </c>
      <c r="B10" s="10">
        <v>27</v>
      </c>
      <c r="C10" s="10">
        <v>102</v>
      </c>
      <c r="D10" s="10"/>
      <c r="E10" s="10">
        <v>193</v>
      </c>
      <c r="F10" s="10"/>
      <c r="G10" s="10">
        <v>322</v>
      </c>
    </row>
    <row r="11" spans="1:7" x14ac:dyDescent="0.25">
      <c r="A11" s="9" t="s">
        <v>8370</v>
      </c>
      <c r="B11" s="10">
        <v>26</v>
      </c>
      <c r="C11" s="10">
        <v>126</v>
      </c>
      <c r="D11" s="10"/>
      <c r="E11" s="10">
        <v>232</v>
      </c>
      <c r="F11" s="10"/>
      <c r="G11" s="10">
        <v>384</v>
      </c>
    </row>
    <row r="12" spans="1:7" x14ac:dyDescent="0.25">
      <c r="A12" s="9" t="s">
        <v>8380</v>
      </c>
      <c r="B12" s="10">
        <v>27</v>
      </c>
      <c r="C12" s="10">
        <v>148</v>
      </c>
      <c r="D12" s="10"/>
      <c r="E12" s="10">
        <v>213</v>
      </c>
      <c r="F12" s="10"/>
      <c r="G12" s="10">
        <v>388</v>
      </c>
    </row>
    <row r="13" spans="1:7" x14ac:dyDescent="0.25">
      <c r="A13" s="9" t="s">
        <v>8371</v>
      </c>
      <c r="B13" s="10">
        <v>44</v>
      </c>
      <c r="C13" s="10">
        <v>148</v>
      </c>
      <c r="D13" s="10"/>
      <c r="E13" s="10">
        <v>192</v>
      </c>
      <c r="F13" s="10"/>
      <c r="G13" s="10">
        <v>384</v>
      </c>
    </row>
    <row r="14" spans="1:7" x14ac:dyDescent="0.25">
      <c r="A14" s="9" t="s">
        <v>8372</v>
      </c>
      <c r="B14" s="10">
        <v>32</v>
      </c>
      <c r="C14" s="10">
        <v>134</v>
      </c>
      <c r="D14" s="10"/>
      <c r="E14" s="10">
        <v>167</v>
      </c>
      <c r="F14" s="10"/>
      <c r="G14" s="10">
        <v>333</v>
      </c>
    </row>
    <row r="15" spans="1:7" x14ac:dyDescent="0.25">
      <c r="A15" s="9" t="s">
        <v>8373</v>
      </c>
      <c r="B15" s="10">
        <v>24</v>
      </c>
      <c r="C15" s="10">
        <v>127</v>
      </c>
      <c r="D15" s="10"/>
      <c r="E15" s="10">
        <v>148</v>
      </c>
      <c r="F15" s="10"/>
      <c r="G15" s="10">
        <v>299</v>
      </c>
    </row>
    <row r="16" spans="1:7" x14ac:dyDescent="0.25">
      <c r="A16" s="9" t="s">
        <v>8374</v>
      </c>
      <c r="B16" s="10">
        <v>20</v>
      </c>
      <c r="C16" s="10">
        <v>150</v>
      </c>
      <c r="D16" s="10"/>
      <c r="E16" s="10">
        <v>184</v>
      </c>
      <c r="F16" s="10"/>
      <c r="G16" s="10">
        <v>354</v>
      </c>
    </row>
    <row r="17" spans="1:7" x14ac:dyDescent="0.25">
      <c r="A17" s="9" t="s">
        <v>8375</v>
      </c>
      <c r="B17" s="10">
        <v>37</v>
      </c>
      <c r="C17" s="10">
        <v>114</v>
      </c>
      <c r="D17" s="10"/>
      <c r="E17" s="10">
        <v>180</v>
      </c>
      <c r="F17" s="10"/>
      <c r="G17" s="10">
        <v>331</v>
      </c>
    </row>
    <row r="18" spans="1:7" x14ac:dyDescent="0.25">
      <c r="A18" s="9" t="s">
        <v>8381</v>
      </c>
      <c r="B18" s="10">
        <v>23</v>
      </c>
      <c r="C18" s="10">
        <v>119</v>
      </c>
      <c r="D18" s="10"/>
      <c r="E18" s="10">
        <v>111</v>
      </c>
      <c r="F18" s="10"/>
      <c r="G18" s="10">
        <v>253</v>
      </c>
    </row>
    <row r="19" spans="1:7" x14ac:dyDescent="0.25">
      <c r="A19" s="9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D6EF-0BE0-4426-9BDE-E92957DC4280}">
  <dimension ref="A1:H13"/>
  <sheetViews>
    <sheetView tabSelected="1" topLeftCell="B1" workbookViewId="0">
      <selection activeCell="J8" sqref="J8"/>
    </sheetView>
  </sheetViews>
  <sheetFormatPr defaultColWidth="22" defaultRowHeight="15" x14ac:dyDescent="0.25"/>
  <cols>
    <col min="1" max="1" width="28.140625" bestFit="1" customWidth="1"/>
  </cols>
  <sheetData>
    <row r="1" spans="1:8" x14ac:dyDescent="0.25">
      <c r="A1" t="s">
        <v>8385</v>
      </c>
      <c r="B1" t="s">
        <v>8386</v>
      </c>
      <c r="C1" t="s">
        <v>8387</v>
      </c>
      <c r="D1" t="s">
        <v>8392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8393</v>
      </c>
      <c r="B2">
        <f>COUNTIFS(Sheet2!$F$1:$F$4115,"Successful",Sheet2!$D$1:$D$4115,"&lt;1000")</f>
        <v>322</v>
      </c>
      <c r="C2">
        <f>COUNTIFS(Sheet2!$F$1:$F$4115,"failed",Sheet2!$D$1:$D$4115,"&lt;1000")</f>
        <v>113</v>
      </c>
      <c r="D2">
        <f>COUNTIFS(Sheet2!$F$1:$F$4115,"canceled",Sheet2!$D$1:$D$4115,"&lt;1000")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8394</v>
      </c>
      <c r="B3">
        <f>COUNTIFS(Sheet2!$F$2:$F$4116,"Successful",Sheet2!$D$2:$D$4116,"&gt;=1000",Sheet2!$D$2:$D$4116,"&lt;=4999")</f>
        <v>932</v>
      </c>
      <c r="C3">
        <f>COUNTIFS(Sheet2!$F$2:$F$4116,"failed",Sheet2!$D$2:$D$4116,"&gt;=1000",Sheet2!$D$2:$D$4116,"&lt;=4999")</f>
        <v>420</v>
      </c>
      <c r="D3">
        <f>COUNTIFS(Sheet2!$F$2:$F$4116,"canceled",Sheet2!$D$2:$D$4116,"&gt;=1000",Sheet2!$D$2:$D$4116,"&lt;=4999")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8395</v>
      </c>
      <c r="B4">
        <f>COUNTIFS(Sheet2!$F$2:$F$4117,"Successful",Sheet2!$D$2:$D$4117,"&gt;=5000",Sheet2!$D$2:$D$4117,"&lt;=9999")</f>
        <v>381</v>
      </c>
      <c r="C4">
        <f>COUNTIFS(Sheet2!$F$2:$F$4117,"failed",Sheet2!$D$2:$D$4117,"&gt;=5000",Sheet2!$D$2:$D$4117,"&lt;=9999")</f>
        <v>283</v>
      </c>
      <c r="D4">
        <f>COUNTIFS(Sheet2!$F$2:$F$4117,"canceled",Sheet2!$D$2:$D$4117,"&gt;=5000",Sheet2!$D$2:$D$4117,"&lt;=9999")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8396</v>
      </c>
      <c r="B5">
        <f>COUNTIFS(Sheet2!$F$2:$F$4118,"Successful",Sheet2!$D$2:$D$4118,"&gt;=10000",Sheet2!$D$2:$D$4118,"&lt;=14999")</f>
        <v>168</v>
      </c>
      <c r="C5">
        <f>COUNTIFS(Sheet2!$F$2:$F$4118,"failed",Sheet2!$D$2:$D$4118,"&gt;=10000",Sheet2!$D$2:$D$4118,"&lt;=14999")</f>
        <v>144</v>
      </c>
      <c r="D5">
        <f>COUNTIFS(Sheet2!$F$2:$F$4118,"canceled",Sheet2!$D$2:$D$4118,"&gt;=10000",Sheet2!$D$2:$D$4118,"&lt;=14999")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8397</v>
      </c>
      <c r="B6">
        <f>COUNTIFS(Sheet2!$F$2:$F$4119,"Successful",Sheet2!$D$2:$D$4119,"&gt;=15000",Sheet2!$D$2:$D$4119,"&lt;=19999")</f>
        <v>94</v>
      </c>
      <c r="C6">
        <f>COUNTIFS(Sheet2!$F$2:$F$4119,"failed",Sheet2!$D$2:$D$4119,"&gt;=15000",Sheet2!$D$2:$D$4119,"&lt;=19999")</f>
        <v>90</v>
      </c>
      <c r="D6">
        <f>COUNTIFS(Sheet2!$F$2:$F$4119,"canceled",Sheet2!$D$2:$D$4119,"&gt;=15000",Sheet2!$D$2:$D$4119,"&lt;=19999")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8398</v>
      </c>
      <c r="B7">
        <f>COUNTIFS(Sheet2!$F$2:$F$4120,"Successful",Sheet2!$D$2:$D$4120,"&gt;=20000",Sheet2!$D$2:$D$4120,"&lt;=24999")</f>
        <v>62</v>
      </c>
      <c r="C7">
        <f>COUNTIFS(Sheet2!$F$2:$F$4120,"failed",Sheet2!$D$2:$D$4120,"&gt;=20000",Sheet2!$D$2:$D$4120,"&lt;=24999")</f>
        <v>72</v>
      </c>
      <c r="D7">
        <f>COUNTIFS(Sheet2!$F$2:$F$4120,"canceled",Sheet2!$D$2:$D$4120,"&gt;=20000",Sheet2!$D$2:$D$4120,"&lt;=24999")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8399</v>
      </c>
      <c r="B8">
        <f>COUNTIFS(Sheet2!$F$2:$F$4120,"Successful",Sheet2!$D$2:$D$4120,"&gt;=25000",Sheet2!$D$2:$D$4120,"&lt;=29999")</f>
        <v>55</v>
      </c>
      <c r="C8">
        <f>COUNTIFS(Sheet2!$F$2:$F$4120,"failed",Sheet2!$D$2:$D$4120,"&gt;=25000",Sheet2!$D$2:$D$4120,"&lt;=29999")</f>
        <v>64</v>
      </c>
      <c r="D8">
        <f>COUNTIFS(Sheet2!$F$2:$F$4120,"canceled",Sheet2!$D$2:$D$4120,"&gt;=25000",Sheet2!$D$2:$D$4120,"&lt;=29999")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8400</v>
      </c>
      <c r="B9">
        <f>COUNTIFS(Sheet2!$F$2:$F$4120,"Successful",Sheet2!$D$2:$D$4120,"&gt;=30000",Sheet2!$D$2:$D$4120,"&lt;=34999")</f>
        <v>32</v>
      </c>
      <c r="C9">
        <f>COUNTIFS(Sheet2!$F$2:$F$4120,"failed",Sheet2!$D$2:$D$4120,"&gt;=30000",Sheet2!$D$2:$D$4120,"&lt;=34999")</f>
        <v>37</v>
      </c>
      <c r="D9">
        <f>COUNTIFS(Sheet2!$F$2:$F$4120,"canceled",Sheet2!$D$2:$D$4120,"&gt;=30000",Sheet2!$D$2:$D$4120,"&lt;=34999")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8401</v>
      </c>
      <c r="B10">
        <f>COUNTIFS(Sheet2!$F$2:$F$4120,"Successful",Sheet2!$D$2:$D$4120,"&gt;=35000",Sheet2!$D$2:$D$4120,"&lt;=39999")</f>
        <v>26</v>
      </c>
      <c r="C10">
        <f>COUNTIFS(Sheet2!$F$2:$F$4120,"failed",Sheet2!$D$2:$D$4120,"&gt;=35000",Sheet2!$D$2:$D$4120,"&lt;=39999")</f>
        <v>22</v>
      </c>
      <c r="D10">
        <f>COUNTIFS(Sheet2!$F$2:$F$4120,"canceled",Sheet2!$D$2:$D$4120,"&gt;=35000",Sheet2!$D$2:$D$4120,"&lt;=39999")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8402</v>
      </c>
      <c r="B11">
        <f>COUNTIFS(Sheet2!$F$2:$F$4120,"Successful",Sheet2!$D$2:$D$4120,"&gt;=40000",Sheet2!$D$2:$D$4120,"&lt;=44999")</f>
        <v>21</v>
      </c>
      <c r="C11">
        <f>COUNTIFS(Sheet2!$F$2:$F$4120,"failed",Sheet2!$D$2:$D$4120,"&gt;=40000",Sheet2!$D$2:$D$4120,"&lt;=44999")</f>
        <v>16</v>
      </c>
      <c r="D11">
        <f>COUNTIFS(Sheet2!$F$2:$F$4120,"canceled",Sheet2!$D$2:$D$4120,"&gt;=40000",Sheet2!$D$2:$D$4120,"&lt;=44999")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8403</v>
      </c>
      <c r="B12">
        <f>COUNTIFS(Sheet2!$F$2:$F$4120,"Successful",Sheet2!$D$2:$D$4120,"&gt;=45000",Sheet2!$D$2:$D$4120,"&lt;=49999")</f>
        <v>6</v>
      </c>
      <c r="C12">
        <f>COUNTIFS(Sheet2!$F$2:$F$4120,"failed",Sheet2!$D$2:$D$4120,"&gt;=45000",Sheet2!$D$2:$D$4120,"&lt;=49999")</f>
        <v>11</v>
      </c>
      <c r="D12">
        <f>COUNTIFS(Sheet2!$F$2:$F$4120,"canceled",Sheet2!$D$2:$D$4120,"&gt;=45000",Sheet2!$D$2:$D$4120,"&lt;=49999")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8404</v>
      </c>
      <c r="B13">
        <f>COUNTIFS(Sheet2!$F$2:$F$4120,"Successful",Sheet2!$D$2:$D$4120,"&gt;=50000")</f>
        <v>86</v>
      </c>
      <c r="C13">
        <f>COUNTIFS(Sheet2!$F$2:$F$4120,"failed",Sheet2!$D$2:$D$4120,"&gt;=50000")</f>
        <v>258</v>
      </c>
      <c r="D13">
        <f>COUNTIFS(Sheet2!$F$2:$F$4120,"canceled",Sheet2!$D$2:$D$4120,"&gt;=50000")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riad tayebi</cp:lastModifiedBy>
  <dcterms:created xsi:type="dcterms:W3CDTF">2017-04-20T15:17:24Z</dcterms:created>
  <dcterms:modified xsi:type="dcterms:W3CDTF">2018-11-15T05:00:57Z</dcterms:modified>
</cp:coreProperties>
</file>