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limate" sheetId="2" r:id="rId5"/>
    <sheet state="visible" name="soil NPK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<sst xmlns="http://schemas.openxmlformats.org/spreadsheetml/2006/main" count="125" uniqueCount="43">
  <si>
    <t>Village Name</t>
  </si>
  <si>
    <t>Farm Number</t>
  </si>
  <si>
    <t>Soil Type</t>
  </si>
  <si>
    <t>N</t>
  </si>
  <si>
    <t>P</t>
  </si>
  <si>
    <t>K</t>
  </si>
  <si>
    <t>pH</t>
  </si>
  <si>
    <t>Central Hope Town</t>
  </si>
  <si>
    <t>Clay Loam</t>
  </si>
  <si>
    <t>Silt Clay Loam</t>
  </si>
  <si>
    <t>Rampur Kala</t>
  </si>
  <si>
    <t>Shisham Bara</t>
  </si>
  <si>
    <t>Silt Loam</t>
  </si>
  <si>
    <t>Sherpur</t>
  </si>
  <si>
    <t>Hashanpur</t>
  </si>
  <si>
    <t>Season</t>
  </si>
  <si>
    <t>Temperature</t>
  </si>
  <si>
    <t>Rainfall (Average in mm)</t>
  </si>
  <si>
    <t>Humidity</t>
  </si>
  <si>
    <t>Kharif</t>
  </si>
  <si>
    <t>Rabi</t>
  </si>
  <si>
    <t>Low</t>
  </si>
  <si>
    <t>High</t>
  </si>
  <si>
    <t>Climate Data of Doon Valley for all the months is as under on the basis of mean of last 25 years
Temperature Mean (https://dehradun.nic.in/climate/)</t>
  </si>
  <si>
    <t>Month</t>
  </si>
  <si>
    <t>Rainfall
(mm)</t>
  </si>
  <si>
    <t>Relative Humidity
(%)</t>
  </si>
  <si>
    <t>Max</t>
  </si>
  <si>
    <t>Min</t>
  </si>
  <si>
    <t>Avg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</si>
  <si>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</si>
  <si>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</si>
  <si>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</si>
  <si>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</si>
  <si>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</si>
  <si>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</si>
  <si>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</si>
  <si>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</si>
  <si>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</si>
  <si>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</si>
  <si>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</si>
  <si>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</si>
  <si>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Annual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</si>
</sst>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D1C1D"/>
      <name val="Slack-Lato"/>
    </font>
    <font>
      <sz val="11.0"/>
      <color rgb="FF000000"/>
      <name val="Inconsolata"/>
    </font>
    <font>
      <color rgb="FFFFFFFF"/>
      <name val="Inherit"/>
    </font>
    <font>
      <color rgb="FF000000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105B7A"/>
        <bgColor rgb="FF105B7A"/>
      </patternFill>
    </fill>
    <fill>
      <patternFill patternType="solid">
        <fgColor rgb="FFFFFF00"/>
        <bgColor rgb="FFFFFF00"/>
      </patternFill>
    </fill>
  </fills>
  <borders count="3">
    <border/>
    <border>
      <bottom style="thin">
        <color rgb="FFDDDDDD"/>
      </bottom>
    </border>
    <border>
      <right style="thin">
        <color rgb="FFDDDDDD"/>
      </right>
      <top style="thin">
        <color rgb="FFDDDDDD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3" numFmtId="0" xfId="0" applyFill="1" applyFont="1"/>
    <xf borderId="0" fillId="0" fontId="1" numFmtId="0" xfId="0" applyAlignment="1" applyFont="1">
      <alignment readingOrder="0"/>
    </xf>
    <xf borderId="0" fillId="4" fontId="4" numFmtId="0" xfId="0" applyAlignment="1" applyFill="1" applyFont="1">
      <alignment horizontal="left" readingOrder="0" vertical="bottom"/>
    </xf>
    <xf borderId="1" fillId="4" fontId="4" numFmtId="0" xfId="0" applyAlignment="1" applyBorder="1" applyFont="1">
      <alignment horizontal="left" readingOrder="0" vertical="bottom"/>
    </xf>
    <xf borderId="2" fillId="3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51.0</v>
      </c>
      <c r="C2" s="3" t="s">
        <v>8</v>
      </c>
      <c r="D2" s="3">
        <f>VLOOKUP(C2,'soil NPK'!$A$2:$D$4,2,0)</f>
        <v>84</v>
      </c>
      <c r="E2" s="3">
        <f>VLOOKUP(C2,'soil NPK'!$A$2:$D$4,3,0)</f>
        <v>12</v>
      </c>
      <c r="F2" s="3">
        <f>VLOOKUP(C2,'soil NPK'!$A$2:$D$4,4,0)</f>
        <v>28</v>
      </c>
      <c r="G2" s="4">
        <f>VLOOKUP(C2,'soil NPK'!$A$2:$E$4,5,0)</f>
        <v>5.1</v>
      </c>
    </row>
    <row r="3">
      <c r="A3" s="2" t="s">
        <v>7</v>
      </c>
      <c r="B3" s="3">
        <v>9.0</v>
      </c>
      <c r="C3" s="3" t="s">
        <v>9</v>
      </c>
      <c r="D3" s="3">
        <f>VLOOKUP(C3,'soil NPK'!$A$2:$D$4,2,0)</f>
        <v>91</v>
      </c>
      <c r="E3" s="3">
        <f>VLOOKUP(C3,'soil NPK'!$A$2:$D$4,3,0)</f>
        <v>8</v>
      </c>
      <c r="F3" s="3">
        <f>VLOOKUP(C3,'soil NPK'!$A$2:$D$4,4,0)</f>
        <v>23</v>
      </c>
      <c r="G3" s="4">
        <f>VLOOKUP(C3,'soil NPK'!$A$2:$E$4,5,0)</f>
        <v>7.4</v>
      </c>
    </row>
    <row r="4">
      <c r="A4" s="2" t="s">
        <v>7</v>
      </c>
      <c r="B4" s="3">
        <v>96.0</v>
      </c>
      <c r="C4" s="3" t="s">
        <v>9</v>
      </c>
      <c r="D4" s="3">
        <f>VLOOKUP(C4,'soil NPK'!$A$2:$D$4,2,0)</f>
        <v>91</v>
      </c>
      <c r="E4" s="3">
        <f>VLOOKUP(C4,'soil NPK'!$A$2:$D$4,3,0)</f>
        <v>8</v>
      </c>
      <c r="F4" s="3">
        <f>VLOOKUP(C4,'soil NPK'!$A$2:$D$4,4,0)</f>
        <v>23</v>
      </c>
      <c r="G4" s="4">
        <f>VLOOKUP(C4,'soil NPK'!$A$2:$E$4,5,0)</f>
        <v>7.4</v>
      </c>
      <c r="H4" s="1"/>
      <c r="I4" s="1"/>
    </row>
    <row r="5">
      <c r="A5" s="2" t="s">
        <v>7</v>
      </c>
      <c r="B5" s="3">
        <v>94.0</v>
      </c>
      <c r="C5" s="3" t="s">
        <v>9</v>
      </c>
      <c r="D5" s="3">
        <f>VLOOKUP(C5,'soil NPK'!$A$2:$D$4,2,0)</f>
        <v>91</v>
      </c>
      <c r="E5" s="3">
        <f>VLOOKUP(C5,'soil NPK'!$A$2:$D$4,3,0)</f>
        <v>8</v>
      </c>
      <c r="F5" s="3">
        <f>VLOOKUP(C5,'soil NPK'!$A$2:$D$4,4,0)</f>
        <v>23</v>
      </c>
      <c r="G5" s="4">
        <f>VLOOKUP(C5,'soil NPK'!$A$2:$E$4,5,0)</f>
        <v>7.4</v>
      </c>
      <c r="H5" s="1"/>
      <c r="I5" s="1"/>
    </row>
    <row r="6">
      <c r="A6" s="2" t="s">
        <v>7</v>
      </c>
      <c r="B6" s="1">
        <v>4.0</v>
      </c>
      <c r="C6" s="3" t="s">
        <v>9</v>
      </c>
      <c r="D6" s="3">
        <f>VLOOKUP(C6,'soil NPK'!$A$2:$D$4,2,0)</f>
        <v>91</v>
      </c>
      <c r="E6" s="3">
        <f>VLOOKUP(C6,'soil NPK'!$A$2:$D$4,3,0)</f>
        <v>8</v>
      </c>
      <c r="F6" s="3">
        <f>VLOOKUP(C6,'soil NPK'!$A$2:$D$4,4,0)</f>
        <v>23</v>
      </c>
      <c r="G6" s="4">
        <f>VLOOKUP(C6,'soil NPK'!$A$2:$E$4,5,0)</f>
        <v>7.4</v>
      </c>
      <c r="H6" s="1"/>
      <c r="I6" s="1"/>
    </row>
    <row r="7">
      <c r="A7" s="2" t="s">
        <v>10</v>
      </c>
      <c r="B7" s="3">
        <v>31.0</v>
      </c>
      <c r="C7" s="3" t="s">
        <v>8</v>
      </c>
      <c r="D7" s="3">
        <f>VLOOKUP(C7,'soil NPK'!$A$2:$D$4,2,0)</f>
        <v>84</v>
      </c>
      <c r="E7" s="3">
        <f>VLOOKUP(C7,'soil NPK'!$A$2:$D$4,3,0)</f>
        <v>12</v>
      </c>
      <c r="F7" s="3">
        <f>VLOOKUP(C7,'soil NPK'!$A$2:$D$4,4,0)</f>
        <v>28</v>
      </c>
      <c r="G7" s="4">
        <f>VLOOKUP(C7,'soil NPK'!$A$2:$E$4,5,0)</f>
        <v>5.1</v>
      </c>
    </row>
    <row r="8">
      <c r="A8" s="2" t="s">
        <v>10</v>
      </c>
      <c r="B8" s="3">
        <v>86.0</v>
      </c>
      <c r="C8" s="3" t="s">
        <v>8</v>
      </c>
      <c r="D8" s="3">
        <f>VLOOKUP(C8,'soil NPK'!$A$2:$D$4,2,0)</f>
        <v>84</v>
      </c>
      <c r="E8" s="3">
        <f>VLOOKUP(C8,'soil NPK'!$A$2:$D$4,3,0)</f>
        <v>12</v>
      </c>
      <c r="F8" s="3">
        <f>VLOOKUP(C8,'soil NPK'!$A$2:$D$4,4,0)</f>
        <v>28</v>
      </c>
      <c r="G8" s="4">
        <f>VLOOKUP(C8,'soil NPK'!$A$2:$E$4,5,0)</f>
        <v>5.1</v>
      </c>
    </row>
    <row r="9">
      <c r="A9" s="2" t="s">
        <v>10</v>
      </c>
      <c r="B9" s="3">
        <v>60.0</v>
      </c>
      <c r="C9" s="3" t="s">
        <v>9</v>
      </c>
      <c r="D9" s="3">
        <f>VLOOKUP(C9,'soil NPK'!$A$2:$D$4,2,0)</f>
        <v>91</v>
      </c>
      <c r="E9" s="3">
        <f>VLOOKUP(C9,'soil NPK'!$A$2:$D$4,3,0)</f>
        <v>8</v>
      </c>
      <c r="F9" s="3">
        <f>VLOOKUP(C9,'soil NPK'!$A$2:$D$4,4,0)</f>
        <v>23</v>
      </c>
      <c r="G9" s="4">
        <f>VLOOKUP(C9,'soil NPK'!$A$2:$E$4,5,0)</f>
        <v>7.4</v>
      </c>
    </row>
    <row r="10">
      <c r="A10" s="2" t="s">
        <v>10</v>
      </c>
      <c r="B10" s="3">
        <v>47.0</v>
      </c>
      <c r="C10" s="3" t="s">
        <v>9</v>
      </c>
      <c r="D10" s="3">
        <f>VLOOKUP(C10,'soil NPK'!$A$2:$D$4,2,0)</f>
        <v>91</v>
      </c>
      <c r="E10" s="3">
        <f>VLOOKUP(C10,'soil NPK'!$A$2:$D$4,3,0)</f>
        <v>8</v>
      </c>
      <c r="F10" s="3">
        <f>VLOOKUP(C10,'soil NPK'!$A$2:$D$4,4,0)</f>
        <v>23</v>
      </c>
      <c r="G10" s="4">
        <f>VLOOKUP(C10,'soil NPK'!$A$2:$E$4,5,0)</f>
        <v>7.4</v>
      </c>
    </row>
    <row r="11">
      <c r="A11" s="2" t="s">
        <v>10</v>
      </c>
      <c r="B11" s="3">
        <v>73.0</v>
      </c>
      <c r="C11" s="3" t="s">
        <v>8</v>
      </c>
      <c r="D11" s="3">
        <f>VLOOKUP(C11,'soil NPK'!$A$2:$D$4,2,0)</f>
        <v>84</v>
      </c>
      <c r="E11" s="3">
        <f>VLOOKUP(C11,'soil NPK'!$A$2:$D$4,3,0)</f>
        <v>12</v>
      </c>
      <c r="F11" s="3">
        <f>VLOOKUP(C11,'soil NPK'!$A$2:$D$4,4,0)</f>
        <v>28</v>
      </c>
      <c r="G11" s="4">
        <f>VLOOKUP(C11,'soil NPK'!$A$2:$E$4,5,0)</f>
        <v>5.1</v>
      </c>
    </row>
    <row r="12">
      <c r="A12" s="2" t="s">
        <v>11</v>
      </c>
      <c r="B12" s="3">
        <v>78.0</v>
      </c>
      <c r="C12" s="3" t="s">
        <v>12</v>
      </c>
      <c r="D12" s="3">
        <f>VLOOKUP(C12,'soil NPK'!$A$2:$D$4,2,0)</f>
        <v>82</v>
      </c>
      <c r="E12" s="3">
        <f>VLOOKUP(C12,'soil NPK'!$A$2:$D$4,3,0)</f>
        <v>9</v>
      </c>
      <c r="F12" s="3">
        <f>VLOOKUP(C12,'soil NPK'!$A$2:$D$4,4,0)</f>
        <v>26</v>
      </c>
      <c r="G12" s="4">
        <f>VLOOKUP(C12,'soil NPK'!$A$2:$E$4,5,0)</f>
        <v>7.9</v>
      </c>
    </row>
    <row r="13">
      <c r="A13" s="2" t="s">
        <v>11</v>
      </c>
      <c r="B13" s="3">
        <v>89.0</v>
      </c>
      <c r="C13" s="3" t="s">
        <v>12</v>
      </c>
      <c r="D13" s="3">
        <f>VLOOKUP(C13,'soil NPK'!$A$2:$D$4,2,0)</f>
        <v>82</v>
      </c>
      <c r="E13" s="3">
        <f>VLOOKUP(C13,'soil NPK'!$A$2:$D$4,3,0)</f>
        <v>9</v>
      </c>
      <c r="F13" s="3">
        <f>VLOOKUP(C13,'soil NPK'!$A$2:$D$4,4,0)</f>
        <v>26</v>
      </c>
      <c r="G13" s="4">
        <f>VLOOKUP(C13,'soil NPK'!$A$2:$E$4,5,0)</f>
        <v>7.9</v>
      </c>
    </row>
    <row r="14">
      <c r="A14" s="2" t="s">
        <v>11</v>
      </c>
      <c r="B14" s="3">
        <v>33.0</v>
      </c>
      <c r="C14" s="3" t="s">
        <v>8</v>
      </c>
      <c r="D14" s="3">
        <f>VLOOKUP(C14,'soil NPK'!$A$2:$D$4,2,0)</f>
        <v>84</v>
      </c>
      <c r="E14" s="3">
        <f>VLOOKUP(C14,'soil NPK'!$A$2:$D$4,3,0)</f>
        <v>12</v>
      </c>
      <c r="F14" s="3">
        <f>VLOOKUP(C14,'soil NPK'!$A$2:$D$4,4,0)</f>
        <v>28</v>
      </c>
      <c r="G14" s="4">
        <f>VLOOKUP(C14,'soil NPK'!$A$2:$E$4,5,0)</f>
        <v>5.1</v>
      </c>
    </row>
    <row r="15">
      <c r="A15" s="2" t="s">
        <v>11</v>
      </c>
      <c r="B15" s="3">
        <v>29.0</v>
      </c>
      <c r="C15" s="3" t="s">
        <v>9</v>
      </c>
      <c r="D15" s="3">
        <f>VLOOKUP(C15,'soil NPK'!$A$2:$D$4,2,0)</f>
        <v>91</v>
      </c>
      <c r="E15" s="3">
        <f>VLOOKUP(C15,'soil NPK'!$A$2:$D$4,3,0)</f>
        <v>8</v>
      </c>
      <c r="F15" s="3">
        <f>VLOOKUP(C15,'soil NPK'!$A$2:$D$4,4,0)</f>
        <v>23</v>
      </c>
      <c r="G15" s="4">
        <f>VLOOKUP(C15,'soil NPK'!$A$2:$E$4,5,0)</f>
        <v>7.4</v>
      </c>
    </row>
    <row r="16">
      <c r="A16" s="2" t="s">
        <v>11</v>
      </c>
      <c r="B16" s="3">
        <v>99.0</v>
      </c>
      <c r="C16" s="3" t="s">
        <v>12</v>
      </c>
      <c r="D16" s="3">
        <f>VLOOKUP(C16,'soil NPK'!$A$2:$D$4,2,0)</f>
        <v>82</v>
      </c>
      <c r="E16" s="3">
        <f>VLOOKUP(C16,'soil NPK'!$A$2:$D$4,3,0)</f>
        <v>9</v>
      </c>
      <c r="F16" s="3">
        <f>VLOOKUP(C16,'soil NPK'!$A$2:$D$4,4,0)</f>
        <v>26</v>
      </c>
      <c r="G16" s="4">
        <f>VLOOKUP(C16,'soil NPK'!$A$2:$E$4,5,0)</f>
        <v>7.9</v>
      </c>
    </row>
    <row r="17">
      <c r="A17" s="2" t="s">
        <v>13</v>
      </c>
      <c r="B17" s="3">
        <v>27.0</v>
      </c>
      <c r="C17" s="3" t="s">
        <v>9</v>
      </c>
      <c r="D17" s="3">
        <f>VLOOKUP(C17,'soil NPK'!$A$2:$D$4,2,0)</f>
        <v>91</v>
      </c>
      <c r="E17" s="3">
        <f>VLOOKUP(C17,'soil NPK'!$A$2:$D$4,3,0)</f>
        <v>8</v>
      </c>
      <c r="F17" s="3">
        <f>VLOOKUP(C17,'soil NPK'!$A$2:$D$4,4,0)</f>
        <v>23</v>
      </c>
      <c r="G17" s="4">
        <f>VLOOKUP(C17,'soil NPK'!$A$2:$E$4,5,0)</f>
        <v>7.4</v>
      </c>
    </row>
    <row r="18">
      <c r="A18" s="2" t="s">
        <v>13</v>
      </c>
      <c r="B18" s="3">
        <v>17.0</v>
      </c>
      <c r="C18" s="3" t="s">
        <v>12</v>
      </c>
      <c r="D18" s="3">
        <f>VLOOKUP(C18,'soil NPK'!$A$2:$D$4,2,0)</f>
        <v>82</v>
      </c>
      <c r="E18" s="3">
        <f>VLOOKUP(C18,'soil NPK'!$A$2:$D$4,3,0)</f>
        <v>9</v>
      </c>
      <c r="F18" s="3">
        <f>VLOOKUP(C18,'soil NPK'!$A$2:$D$4,4,0)</f>
        <v>26</v>
      </c>
      <c r="G18" s="4">
        <f>VLOOKUP(C18,'soil NPK'!$A$2:$E$4,5,0)</f>
        <v>7.9</v>
      </c>
    </row>
    <row r="19">
      <c r="A19" s="2" t="s">
        <v>13</v>
      </c>
      <c r="B19" s="1">
        <v>28.0</v>
      </c>
      <c r="C19" s="3" t="s">
        <v>12</v>
      </c>
      <c r="D19" s="3">
        <f>VLOOKUP(C19,'soil NPK'!$A$2:$D$4,2,0)</f>
        <v>82</v>
      </c>
      <c r="E19" s="3">
        <f>VLOOKUP(C19,'soil NPK'!$A$2:$D$4,3,0)</f>
        <v>9</v>
      </c>
      <c r="F19" s="3">
        <f>VLOOKUP(C19,'soil NPK'!$A$2:$D$4,4,0)</f>
        <v>26</v>
      </c>
      <c r="G19" s="4">
        <f>VLOOKUP(C19,'soil NPK'!$A$2:$E$4,5,0)</f>
        <v>7.9</v>
      </c>
    </row>
    <row r="20">
      <c r="A20" s="2" t="s">
        <v>13</v>
      </c>
      <c r="B20" s="3">
        <v>90.0</v>
      </c>
      <c r="C20" s="3" t="s">
        <v>9</v>
      </c>
      <c r="D20" s="3">
        <f>VLOOKUP(C20,'soil NPK'!$A$2:$D$4,2,0)</f>
        <v>91</v>
      </c>
      <c r="E20" s="3">
        <f>VLOOKUP(C20,'soil NPK'!$A$2:$D$4,3,0)</f>
        <v>8</v>
      </c>
      <c r="F20" s="3">
        <f>VLOOKUP(C20,'soil NPK'!$A$2:$D$4,4,0)</f>
        <v>23</v>
      </c>
      <c r="G20" s="4">
        <f>VLOOKUP(C20,'soil NPK'!$A$2:$E$4,5,0)</f>
        <v>7.4</v>
      </c>
    </row>
    <row r="21">
      <c r="A21" s="2" t="s">
        <v>13</v>
      </c>
      <c r="B21" s="3">
        <v>21.0</v>
      </c>
      <c r="C21" s="3" t="s">
        <v>9</v>
      </c>
      <c r="D21" s="3">
        <f>VLOOKUP(C21,'soil NPK'!$A$2:$D$4,2,0)</f>
        <v>91</v>
      </c>
      <c r="E21" s="3">
        <f>VLOOKUP(C21,'soil NPK'!$A$2:$D$4,3,0)</f>
        <v>8</v>
      </c>
      <c r="F21" s="3">
        <f>VLOOKUP(C21,'soil NPK'!$A$2:$D$4,4,0)</f>
        <v>23</v>
      </c>
      <c r="G21" s="4">
        <f>VLOOKUP(C21,'soil NPK'!$A$2:$E$4,5,0)</f>
        <v>7.4</v>
      </c>
    </row>
    <row r="22">
      <c r="A22" s="2" t="s">
        <v>14</v>
      </c>
      <c r="B22" s="3">
        <v>59.0</v>
      </c>
      <c r="C22" s="3" t="s">
        <v>8</v>
      </c>
      <c r="D22" s="3">
        <f>VLOOKUP(C22,'soil NPK'!$A$2:$D$4,2,0)</f>
        <v>84</v>
      </c>
      <c r="E22" s="3">
        <f>VLOOKUP(C22,'soil NPK'!$A$2:$D$4,3,0)</f>
        <v>12</v>
      </c>
      <c r="F22" s="3">
        <f>VLOOKUP(C22,'soil NPK'!$A$2:$D$4,4,0)</f>
        <v>28</v>
      </c>
      <c r="G22" s="4">
        <f>VLOOKUP(C22,'soil NPK'!$A$2:$E$4,5,0)</f>
        <v>5.1</v>
      </c>
    </row>
    <row r="23">
      <c r="A23" s="2" t="s">
        <v>14</v>
      </c>
      <c r="B23" s="1">
        <v>57.0</v>
      </c>
      <c r="C23" s="3" t="s">
        <v>9</v>
      </c>
      <c r="D23" s="3">
        <f>VLOOKUP(C23,'soil NPK'!$A$2:$D$4,2,0)</f>
        <v>91</v>
      </c>
      <c r="E23" s="3">
        <f>VLOOKUP(C23,'soil NPK'!$A$2:$D$4,3,0)</f>
        <v>8</v>
      </c>
      <c r="F23" s="3">
        <f>VLOOKUP(C23,'soil NPK'!$A$2:$D$4,4,0)</f>
        <v>23</v>
      </c>
      <c r="G23" s="4">
        <f>VLOOKUP(C23,'soil NPK'!$A$2:$E$4,5,0)</f>
        <v>7.4</v>
      </c>
    </row>
    <row r="24">
      <c r="A24" s="2" t="s">
        <v>14</v>
      </c>
      <c r="B24" s="1">
        <v>71.0</v>
      </c>
      <c r="C24" s="3" t="s">
        <v>8</v>
      </c>
      <c r="D24" s="3">
        <f>VLOOKUP(C24,'soil NPK'!$A$2:$D$4,2,0)</f>
        <v>84</v>
      </c>
      <c r="E24" s="3">
        <f>VLOOKUP(C24,'soil NPK'!$A$2:$D$4,3,0)</f>
        <v>12</v>
      </c>
      <c r="F24" s="3">
        <f>VLOOKUP(C24,'soil NPK'!$A$2:$D$4,4,0)</f>
        <v>28</v>
      </c>
      <c r="G24" s="4">
        <f>VLOOKUP(C24,'soil NPK'!$A$2:$E$4,5,0)</f>
        <v>5.1</v>
      </c>
    </row>
    <row r="25">
      <c r="A25" s="2" t="s">
        <v>14</v>
      </c>
      <c r="B25" s="3">
        <v>24.0</v>
      </c>
      <c r="C25" s="3" t="s">
        <v>9</v>
      </c>
      <c r="D25" s="3">
        <f>VLOOKUP(C25,'soil NPK'!$A$2:$D$4,2,0)</f>
        <v>91</v>
      </c>
      <c r="E25" s="3">
        <f>VLOOKUP(C25,'soil NPK'!$A$2:$D$4,3,0)</f>
        <v>8</v>
      </c>
      <c r="F25" s="3">
        <f>VLOOKUP(C25,'soil NPK'!$A$2:$D$4,4,0)</f>
        <v>23</v>
      </c>
      <c r="G25" s="4">
        <f>VLOOKUP(C25,'soil NPK'!$A$2:$E$4,5,0)</f>
        <v>7.4</v>
      </c>
    </row>
    <row r="26">
      <c r="A26" s="2" t="s">
        <v>14</v>
      </c>
      <c r="B26" s="3">
        <v>84.0</v>
      </c>
      <c r="C26" s="3" t="s">
        <v>8</v>
      </c>
      <c r="D26" s="3">
        <f>VLOOKUP(C26,'soil NPK'!$A$2:$D$4,2,0)</f>
        <v>84</v>
      </c>
      <c r="E26" s="3">
        <f>VLOOKUP(C26,'soil NPK'!$A$2:$D$4,3,0)</f>
        <v>12</v>
      </c>
      <c r="F26" s="3">
        <f>VLOOKUP(C26,'soil NPK'!$A$2:$D$4,4,0)</f>
        <v>28</v>
      </c>
      <c r="G26" s="4">
        <f>VLOOKUP(C26,'soil NPK'!$A$2:$E$4,5,0)</f>
        <v>5.1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4" max="4" width="21.63"/>
  </cols>
  <sheetData>
    <row r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>
      <c r="A2" s="5" t="s">
        <v>7</v>
      </c>
      <c r="B2" s="1" t="s">
        <v>19</v>
      </c>
      <c r="C2" s="3">
        <f>AVERAGE(Sheet4!F8,Sheet4!F9,Sheet4!F10,Sheet4!F11)</f>
        <v>25.425</v>
      </c>
      <c r="D2" s="3">
        <f>AVERAGE(Sheet4!B8,Sheet4!B9,Sheet4!B10,Sheet4!B11)</f>
        <v>437.425</v>
      </c>
      <c r="E2" s="3">
        <f>AVERAGE(Sheet4!C8,Sheet4!C9,Sheet4!C10,Sheet4!C11)</f>
        <v>80.75</v>
      </c>
    </row>
    <row r="3">
      <c r="A3" s="5" t="s">
        <v>7</v>
      </c>
      <c r="B3" s="1" t="s">
        <v>20</v>
      </c>
      <c r="C3" s="3">
        <f>AVERAGE(Sheet4!F12,Sheet4!F13,Sheet4!F14,Sheet4!F3,Sheet4!F4,Sheet4!F5)</f>
        <v>14.98333333</v>
      </c>
      <c r="D3" s="4">
        <f>AVERAGE(Sheet4!B12,Sheet4!B13,Sheet4!B14,Sheet4!B3,Sheet4!B4,Sheet4!B5)</f>
        <v>33.31666667</v>
      </c>
      <c r="E3" s="4">
        <f>AVERAGE(Sheet4!C12,Sheet4!C13,Sheet4!C14,Sheet4!C3,Sheet4!C4,Sheet4!C5)</f>
        <v>81.33333333</v>
      </c>
    </row>
    <row r="4">
      <c r="A4" s="5" t="s">
        <v>10</v>
      </c>
      <c r="B4" s="1" t="s">
        <v>19</v>
      </c>
      <c r="C4" s="3">
        <v>25.425</v>
      </c>
      <c r="D4" s="3">
        <v>437.42500000000007</v>
      </c>
      <c r="E4" s="3">
        <v>80.75</v>
      </c>
    </row>
    <row r="5">
      <c r="A5" s="5" t="s">
        <v>10</v>
      </c>
      <c r="B5" s="1" t="s">
        <v>20</v>
      </c>
      <c r="C5" s="3">
        <v>14.983333333333334</v>
      </c>
      <c r="D5" s="3">
        <v>33.31666666666667</v>
      </c>
      <c r="E5" s="3">
        <v>81.33333333333333</v>
      </c>
    </row>
    <row r="6">
      <c r="A6" s="5" t="s">
        <v>11</v>
      </c>
      <c r="B6" s="1" t="s">
        <v>19</v>
      </c>
      <c r="C6" s="3">
        <v>25.425</v>
      </c>
      <c r="D6" s="3">
        <v>437.42500000000007</v>
      </c>
      <c r="E6" s="3">
        <v>80.75</v>
      </c>
    </row>
    <row r="7">
      <c r="A7" s="5" t="s">
        <v>11</v>
      </c>
      <c r="B7" s="1" t="s">
        <v>20</v>
      </c>
      <c r="C7" s="3">
        <v>14.983333333333334</v>
      </c>
      <c r="D7" s="3">
        <v>33.31666666666667</v>
      </c>
      <c r="E7" s="3">
        <v>81.33333333333333</v>
      </c>
    </row>
    <row r="8">
      <c r="A8" s="5" t="s">
        <v>13</v>
      </c>
      <c r="B8" s="1" t="s">
        <v>19</v>
      </c>
      <c r="C8" s="3">
        <v>25.425</v>
      </c>
      <c r="D8" s="3">
        <v>437.42500000000007</v>
      </c>
      <c r="E8" s="3">
        <v>80.75</v>
      </c>
    </row>
    <row r="9">
      <c r="A9" s="5" t="s">
        <v>13</v>
      </c>
      <c r="B9" s="1" t="s">
        <v>20</v>
      </c>
      <c r="C9" s="3">
        <v>14.983333333333334</v>
      </c>
      <c r="D9" s="3">
        <v>33.31666666666667</v>
      </c>
      <c r="E9" s="3">
        <v>81.33333333333333</v>
      </c>
    </row>
    <row r="10">
      <c r="A10" s="5" t="s">
        <v>14</v>
      </c>
      <c r="B10" s="1" t="s">
        <v>19</v>
      </c>
      <c r="C10" s="3">
        <v>25.425</v>
      </c>
      <c r="D10" s="3">
        <v>437.42500000000007</v>
      </c>
      <c r="E10" s="3">
        <v>80.75</v>
      </c>
    </row>
    <row r="11">
      <c r="A11" s="5" t="s">
        <v>14</v>
      </c>
      <c r="B11" s="1" t="s">
        <v>20</v>
      </c>
      <c r="C11" s="3">
        <v>14.983333333333334</v>
      </c>
      <c r="D11" s="3">
        <v>33.31666666666667</v>
      </c>
      <c r="E11" s="3">
        <v>81.33333333333333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1" t="s">
        <v>12</v>
      </c>
      <c r="B2" s="1">
        <v>82.0</v>
      </c>
      <c r="C2" s="1">
        <v>9.0</v>
      </c>
      <c r="D2" s="1">
        <v>26.0</v>
      </c>
      <c r="E2" s="1">
        <v>7.9</v>
      </c>
    </row>
    <row r="3">
      <c r="A3" s="1" t="s">
        <v>9</v>
      </c>
      <c r="B3" s="1">
        <v>91.0</v>
      </c>
      <c r="C3" s="1">
        <v>8.0</v>
      </c>
      <c r="D3" s="1">
        <v>23.0</v>
      </c>
      <c r="E3" s="1">
        <v>7.4</v>
      </c>
    </row>
    <row r="4">
      <c r="A4" s="1" t="s">
        <v>8</v>
      </c>
      <c r="B4" s="1">
        <v>84.0</v>
      </c>
      <c r="C4" s="1">
        <v>12.0</v>
      </c>
      <c r="D4" s="1">
        <v>28.0</v>
      </c>
      <c r="E4" s="1">
        <v>5.1</v>
      </c>
    </row>
    <row r="11">
      <c r="C11" s="1" t="s">
        <v>21</v>
      </c>
      <c r="D11" s="1" t="s">
        <v>22</v>
      </c>
    </row>
    <row r="12">
      <c r="B12" s="1" t="s">
        <v>3</v>
      </c>
      <c r="C12" s="1">
        <v>149.0</v>
      </c>
      <c r="D12" s="1">
        <v>390.0</v>
      </c>
    </row>
    <row r="13">
      <c r="B13" s="1" t="s">
        <v>4</v>
      </c>
      <c r="C13" s="1">
        <v>16.0</v>
      </c>
      <c r="D13" s="1">
        <v>20.0</v>
      </c>
    </row>
    <row r="14">
      <c r="B14" s="1" t="s">
        <v>5</v>
      </c>
      <c r="C14" s="1">
        <v>76.0</v>
      </c>
      <c r="D14" s="1">
        <v>184.0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15.13"/>
  </cols>
  <sheetData>
    <row r="1">
      <c r="A1" s="6" t="s">
        <v>23</v>
      </c>
      <c r="B1" s="6"/>
      <c r="C1" s="6"/>
      <c r="D1" s="6"/>
      <c r="E1" s="6"/>
      <c r="F1" s="6"/>
    </row>
    <row r="2">
      <c r="A2" s="7" t="s">
        <v>24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</row>
    <row r="3">
      <c r="A3" s="8" t="s">
        <v>30</v>
      </c>
      <c r="B3" s="8">
        <v>46.9</v>
      </c>
      <c r="C3" s="8">
        <v>91.0</v>
      </c>
      <c r="D3" s="8">
        <v>19.3</v>
      </c>
      <c r="E3" s="8">
        <v>3.6</v>
      </c>
      <c r="F3" s="8">
        <v>10.9</v>
      </c>
      <c r="G3" s="1" t="s">
        <v>20</v>
      </c>
    </row>
    <row r="4">
      <c r="A4" s="9" t="s">
        <v>31</v>
      </c>
      <c r="B4" s="9">
        <v>54.9</v>
      </c>
      <c r="C4" s="9">
        <v>83.0</v>
      </c>
      <c r="D4" s="9">
        <v>22.4</v>
      </c>
      <c r="E4" s="9">
        <v>5.6</v>
      </c>
      <c r="F4" s="9">
        <v>13.3</v>
      </c>
      <c r="G4" s="1" t="s">
        <v>20</v>
      </c>
    </row>
    <row r="5">
      <c r="A5" s="8" t="s">
        <v>32</v>
      </c>
      <c r="B5" s="8">
        <v>52.4</v>
      </c>
      <c r="C5" s="8">
        <v>69.0</v>
      </c>
      <c r="D5" s="8">
        <v>26.2</v>
      </c>
      <c r="E5" s="8">
        <v>9.1</v>
      </c>
      <c r="F5" s="8">
        <v>17.5</v>
      </c>
      <c r="G5" s="1" t="s">
        <v>20</v>
      </c>
    </row>
    <row r="6">
      <c r="A6" s="9" t="s">
        <v>33</v>
      </c>
      <c r="B6" s="9">
        <v>21.2</v>
      </c>
      <c r="C6" s="9">
        <v>53.0</v>
      </c>
      <c r="D6" s="9">
        <v>32.0</v>
      </c>
      <c r="E6" s="9">
        <v>13.3</v>
      </c>
      <c r="F6" s="9">
        <v>22.7</v>
      </c>
    </row>
    <row r="7">
      <c r="A7" s="8" t="s">
        <v>34</v>
      </c>
      <c r="B7" s="8">
        <v>54.2</v>
      </c>
      <c r="C7" s="8">
        <v>49.0</v>
      </c>
      <c r="D7" s="8">
        <v>35.3</v>
      </c>
      <c r="E7" s="8">
        <v>16.8</v>
      </c>
      <c r="F7" s="8">
        <v>25.4</v>
      </c>
    </row>
    <row r="8">
      <c r="A8" s="9" t="s">
        <v>35</v>
      </c>
      <c r="B8" s="9">
        <v>230.2</v>
      </c>
      <c r="C8" s="9">
        <v>65.0</v>
      </c>
      <c r="D8" s="9">
        <v>34.4</v>
      </c>
      <c r="E8" s="9">
        <v>29.4</v>
      </c>
      <c r="F8" s="9">
        <v>27.1</v>
      </c>
      <c r="G8" s="10" t="s">
        <v>19</v>
      </c>
    </row>
    <row r="9">
      <c r="A9" s="8" t="s">
        <v>36</v>
      </c>
      <c r="B9" s="8">
        <v>630.7</v>
      </c>
      <c r="C9" s="8">
        <v>86.0</v>
      </c>
      <c r="D9" s="8">
        <v>30.5</v>
      </c>
      <c r="E9" s="8">
        <v>22.6</v>
      </c>
      <c r="F9" s="8">
        <v>25.1</v>
      </c>
      <c r="G9" s="10" t="s">
        <v>19</v>
      </c>
    </row>
    <row r="10">
      <c r="A10" s="9" t="s">
        <v>37</v>
      </c>
      <c r="B10" s="9">
        <v>627.4</v>
      </c>
      <c r="C10" s="9">
        <v>89.0</v>
      </c>
      <c r="D10" s="9">
        <v>29.7</v>
      </c>
      <c r="E10" s="9">
        <v>22.3</v>
      </c>
      <c r="F10" s="9">
        <v>25.3</v>
      </c>
      <c r="G10" s="10" t="s">
        <v>19</v>
      </c>
    </row>
    <row r="11">
      <c r="A11" s="8" t="s">
        <v>38</v>
      </c>
      <c r="B11" s="8">
        <v>261.4</v>
      </c>
      <c r="C11" s="8">
        <v>83.0</v>
      </c>
      <c r="D11" s="8">
        <v>29.8</v>
      </c>
      <c r="E11" s="8">
        <v>19.7</v>
      </c>
      <c r="F11" s="8">
        <v>24.2</v>
      </c>
      <c r="G11" s="10" t="s">
        <v>19</v>
      </c>
    </row>
    <row r="12">
      <c r="A12" s="9" t="s">
        <v>39</v>
      </c>
      <c r="B12" s="9">
        <v>32.0</v>
      </c>
      <c r="C12" s="9">
        <v>74.0</v>
      </c>
      <c r="D12" s="9">
        <v>28.5</v>
      </c>
      <c r="E12" s="9">
        <v>13.3</v>
      </c>
      <c r="F12" s="9">
        <v>20.5</v>
      </c>
      <c r="G12" s="1" t="s">
        <v>20</v>
      </c>
    </row>
    <row r="13">
      <c r="A13" s="8" t="s">
        <v>40</v>
      </c>
      <c r="B13" s="8">
        <v>10.9</v>
      </c>
      <c r="C13" s="8">
        <v>82.0</v>
      </c>
      <c r="D13" s="8">
        <v>24.8</v>
      </c>
      <c r="E13" s="8">
        <v>7.6</v>
      </c>
      <c r="F13" s="8">
        <v>15.7</v>
      </c>
      <c r="G13" s="1" t="s">
        <v>20</v>
      </c>
    </row>
    <row r="14">
      <c r="A14" s="9" t="s">
        <v>41</v>
      </c>
      <c r="B14" s="9">
        <v>2.8</v>
      </c>
      <c r="C14" s="9">
        <v>89.0</v>
      </c>
      <c r="D14" s="9">
        <v>21.9</v>
      </c>
      <c r="E14" s="9">
        <v>4.0</v>
      </c>
      <c r="F14" s="9">
        <v>12.0</v>
      </c>
      <c r="G14" s="1" t="s">
        <v>20</v>
      </c>
    </row>
    <row r="15">
      <c r="A15" s="8" t="s">
        <v>42</v>
      </c>
      <c r="B15" s="8">
        <v>2051.4</v>
      </c>
      <c r="C15" s="8">
        <v>76.0</v>
      </c>
      <c r="D15" s="8">
        <v>27.8</v>
      </c>
      <c r="E15" s="8">
        <v>13.3</v>
      </c>
      <c r="F15" s="8">
        <v>20.0</v>
      </c>
    </row>
    <row r="19">
      <c r="A19" s="9"/>
      <c r="B19" s="9"/>
      <c r="C19" s="9"/>
      <c r="D19" s="9"/>
      <c r="E19" s="9"/>
      <c r="F19" s="9"/>
    </row>
    <row r="20">
      <c r="A20" s="8"/>
      <c r="B20" s="8"/>
      <c r="C20" s="8"/>
      <c r="D20" s="8"/>
      <c r="E20" s="8"/>
      <c r="F20" s="8"/>
    </row>
    <row r="21">
      <c r="A21" s="9"/>
      <c r="B21" s="9"/>
      <c r="C21" s="9"/>
      <c r="D21" s="9"/>
      <c r="E21" s="9"/>
      <c r="F21" s="9"/>
    </row>
    <row r="22">
      <c r="A22" s="8"/>
      <c r="B22" s="8"/>
      <c r="C22" s="8"/>
      <c r="D22" s="8"/>
      <c r="E22" s="8"/>
      <c r="F22" s="8"/>
    </row>
    <row r="23">
      <c r="A23" s="9"/>
      <c r="B23" s="9"/>
      <c r="C23" s="9"/>
      <c r="D23" s="9"/>
      <c r="E23" s="9"/>
      <c r="F23" s="9"/>
    </row>
    <row r="24">
      <c r="A24" s="8"/>
      <c r="B24" s="8"/>
      <c r="C24" s="8"/>
      <c r="D24" s="8"/>
      <c r="E24" s="8"/>
      <c r="F24" s="8"/>
    </row>
  </sheetData>
  <drawing r:id="rId1"/>
</worksheet>
</file>