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 - AMBIENCE MALL - GURUGRAM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4000444803</v>
      </c>
      <c r="C5" s="50" t="inlineStr">
        <is>
          <t>PT - AMBIENCE MALL - GURUGRAM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4000444803</v>
      </c>
      <c r="B6" s="48" t="n">
        <v>4000444803</v>
      </c>
      <c r="C6" s="49" t="n">
        <v>4000444803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7613108153016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7613108159339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7613108159346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2</v>
      </c>
      <c r="F16" s="47" t="n">
        <v>2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7613109479665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7613109951819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7613109951826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7613109951888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7613109951925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7613109951956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7613111258487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7613111258494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7613111259736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7613111259750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7613111259767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2</v>
      </c>
      <c r="F29" s="47" t="n">
        <v>2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7613111259774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2</v>
      </c>
      <c r="F30" s="47" t="n">
        <v>2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7613111321556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7613111321624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7613111324182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7613111324199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7613112085808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7613112085846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7613112448221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7613112448610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7613112448641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7613112448696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7613112448726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7613112448795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7613112448801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7613112449013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7613112449037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7613112449099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7613112449112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7613112449129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7613112449167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7613112449198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7613113513232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7613113513256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7613113513270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7613113513287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7613113513294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7613113513300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7613113513324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7613113513331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7613113513836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7613113513911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7613113513928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7613113513935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7613113513959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7613113513966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7613113644172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7613113644219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7613113644226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7613113644233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7613113644271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7613113644288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7613113644295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7613113644318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7613113644325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7613113644349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7613113644363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7613114289860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7613114289877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2</v>
      </c>
      <c r="F77" s="47" t="n">
        <v>2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7613114289884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7613114289921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7613114289938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7613114289945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7613114289952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2</v>
      </c>
      <c r="F82" s="47" t="n">
        <v>2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7613114289983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7613114290002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7613114290019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7613114290064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7613114290088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7613114293904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2</v>
      </c>
      <c r="F88" s="47" t="n">
        <v>2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7613114293911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7613114293928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7613114293935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7613114293966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7613114293973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2</v>
      </c>
      <c r="F93" s="47" t="n">
        <v>2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7613114293980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7613114293997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2</v>
      </c>
      <c r="F95" s="47" t="n">
        <v>2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7613114294024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2</v>
      </c>
      <c r="F96" s="47" t="n">
        <v>2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7613114294031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7613114294048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7613114294055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7613114294086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7613114294093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7613114294109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7613114294116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7613114294154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7613114294161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7613114294178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7613114356470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7613114356494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7613114356500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7613114356531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7613114356548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2</v>
      </c>
      <c r="F111" s="47" t="n">
        <v>2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7613114356555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2</v>
      </c>
      <c r="F112" s="47" t="n">
        <v>2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7613114356562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2</v>
      </c>
      <c r="F113" s="47" t="n">
        <v>2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7613114356593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2</v>
      </c>
      <c r="F114" s="47" t="n">
        <v>2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7613114356609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7613114356616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7613114356623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2</v>
      </c>
      <c r="F117" s="47" t="n">
        <v>2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7613114364918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7613114364925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7613114364963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7613114364970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7613114371978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2</v>
      </c>
      <c r="F122" s="47" t="n">
        <v>2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7613114371985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7613114376157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7613124361891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7613125338144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7613125338151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7613125338168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7613125338175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7613125338229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7613125338250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2</v>
      </c>
      <c r="F131" s="47" t="n">
        <v>2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7613125338328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7613125352232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7613125352249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7613125352263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7613125352294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7613125352300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7613125352324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2</v>
      </c>
      <c r="F138" s="47" t="n">
        <v>2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7613125352348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7613125352386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7613125575396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7613125575402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2</v>
      </c>
      <c r="F142" s="47" t="n">
        <v>2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7613125575419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7613125575440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7613125575457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7613125575464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7613125575471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7613125575488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2</v>
      </c>
      <c r="F148" s="47" t="n">
        <v>2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7613125575495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7613125575501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7613125575518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7613125575525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7613125575549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7613125575556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7613125576089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7613125576096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7613125576102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7613125576133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7613125576140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7613125576157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7613125576164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2</v>
      </c>
      <c r="F161" s="47" t="n">
        <v>2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7613125576171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7613125576188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7613125576195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7613125576201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7613125576218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7613125576225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7613125576232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7613125576249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7613125576256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7613125576294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7613125576300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7613125576317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7613126162618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7613126162656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7613126162694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7613126162939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7613126163059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7613126163332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7613136326482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2</v>
      </c>
      <c r="F180" s="47" t="n">
        <v>2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7613136326499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7613136326635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7613136326642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7613136327984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7613136327991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7613137011318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7613137011325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7613137011332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7613137011349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7613137011356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7613137011363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7613137011370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7613137011387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7613137011394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2</v>
      </c>
      <c r="F194" s="47" t="n">
        <v>2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7613137011400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7613137011417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7613137011424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7613137011455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7613137011462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7613137011479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7613137011486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7613137011509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2</v>
      </c>
      <c r="F202" s="47" t="n">
        <v>2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7613137364865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7613137364896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2</v>
      </c>
      <c r="F204" s="47" t="n">
        <v>2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7613137364902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7613137366081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7613137366098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7613137366111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7613137366128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7613137366135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2</v>
      </c>
      <c r="F210" s="47" t="n">
        <v>2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7613137366197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7613137366203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1</v>
      </c>
      <c r="F212" s="47" t="n">
        <v>1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7613137366210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1</v>
      </c>
      <c r="F213" s="47" t="n">
        <v>1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7613137366234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7613137366241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2</v>
      </c>
      <c r="F215" s="47" t="n">
        <v>2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7613137366258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2</v>
      </c>
      <c r="F216" s="47" t="n">
        <v>2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7613137841649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7613138257531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7613138257678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7613138257791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7613138338483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7613138338490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7613138338506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1</v>
      </c>
      <c r="F223" s="47" t="n">
        <v>1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7613138338513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2</v>
      </c>
      <c r="F224" s="47" t="n">
        <v>2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7613138338520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2</v>
      </c>
      <c r="F225" s="47" t="n">
        <v>2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7613138381663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7613138381670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1</v>
      </c>
      <c r="F227" s="47" t="n">
        <v>1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7613138381687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7613138382301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7613138382318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7613138382325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7613138521489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7613138626047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7613138927540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7613138933077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2</v>
      </c>
      <c r="F235" s="47" t="n">
        <v>2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7613138933084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2</v>
      </c>
      <c r="F236" s="47" t="n">
        <v>2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7613138933091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7613138933107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7613138934128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7613138934135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7613138934142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2</v>
      </c>
      <c r="F241" s="47" t="n">
        <v>2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7613138934159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7613139315049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7613139315056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7613139315063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7613139315100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7613139315117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>
        <f>VLOOKUP(B248,'C:\Users\HP\Desktop\TrimphPO\Week\Master Files\[Item Master.xlsx]Item Master'!$A:$S,19,FALSE)</f>
        <v/>
      </c>
      <c r="B248" s="46" t="n">
        <v>7613139315124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2</v>
      </c>
      <c r="F248" s="47" t="n">
        <v>2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7613141155664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2</v>
      </c>
      <c r="F249" s="47" t="n">
        <v>2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7613141155688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2</v>
      </c>
      <c r="F250" s="47" t="n">
        <v>2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7613141155701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2</v>
      </c>
      <c r="F251" s="47" t="n">
        <v>2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7613141155763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7613141155817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2</v>
      </c>
      <c r="F253" s="47" t="n">
        <v>2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7613141155848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2</v>
      </c>
      <c r="F254" s="47" t="n">
        <v>2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7613141155855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2</v>
      </c>
      <c r="F255" s="47" t="n">
        <v>2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7613141155862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7613141155886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2</v>
      </c>
      <c r="F257" s="47" t="n">
        <v>2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7613141155893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7613141155909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7613141155916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2</v>
      </c>
      <c r="F260" s="47" t="n">
        <v>2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7613141155923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7613141155930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7613141185265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7613141185289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7613141185326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7613141185333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7613141185340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7613141185357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7613141185388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7613141185395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7613141185401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7613141186149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7613141186156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7613141186163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7613141186200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7613141186217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7613141189140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2</v>
      </c>
      <c r="F277" s="47" t="n">
        <v>2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7613141189157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2</v>
      </c>
      <c r="F278" s="47" t="n">
        <v>2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7613141189201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2</v>
      </c>
      <c r="F279" s="47" t="n">
        <v>2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7613141189300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1</v>
      </c>
      <c r="F280" s="47" t="n">
        <v>1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7613141189317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1</v>
      </c>
      <c r="F281" s="47" t="n">
        <v>1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7613141189362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1</v>
      </c>
      <c r="F282" s="47" t="n">
        <v>1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7613141280601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1</v>
      </c>
      <c r="F283" s="47" t="n">
        <v>1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7613141280618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2</v>
      </c>
      <c r="F284" s="47" t="n">
        <v>2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7613141280625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1</v>
      </c>
      <c r="F285" s="47" t="n">
        <v>1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7613141280632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1</v>
      </c>
      <c r="F286" s="47" t="n">
        <v>1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7613141280656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1</v>
      </c>
      <c r="F287" s="47" t="n">
        <v>1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7613141280670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2</v>
      </c>
      <c r="F288" s="47" t="n">
        <v>2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7613141280694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2</v>
      </c>
      <c r="F289" s="47" t="n">
        <v>2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7613141280762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7613141280786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1</v>
      </c>
      <c r="F291" s="47" t="n">
        <v>1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7613141280809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1</v>
      </c>
      <c r="F292" s="47" t="n">
        <v>1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7613141280823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1</v>
      </c>
      <c r="F293" s="47" t="n">
        <v>1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7613141280830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1</v>
      </c>
      <c r="F294" s="47" t="n">
        <v>1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7613141280854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7613142658348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7613142658355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7613142658362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7613142658386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1</v>
      </c>
      <c r="F299" s="47" t="n">
        <v>1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7613142658393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2</v>
      </c>
      <c r="F300" s="47" t="n">
        <v>2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7613142658409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2</v>
      </c>
      <c r="F301" s="47" t="n">
        <v>2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7613142658416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1</v>
      </c>
      <c r="F302" s="47" t="n">
        <v>1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>
        <f>VLOOKUP(B303,'C:\Users\HP\Desktop\TrimphPO\Week\Master Files\[Item Master.xlsx]Item Master'!$A:$S,19,FALSE)</f>
        <v/>
      </c>
      <c r="B303" s="46" t="n">
        <v>7613142658430</v>
      </c>
      <c r="C303" s="4">
        <f>VLOOKUP(B303,'C:\Users\HP\Desktop\TrimphPO\Week\Master Files\[Item Master.xlsx]Item Master'!$A:$C,3,FALSE)</f>
        <v/>
      </c>
      <c r="D303" s="2">
        <f>VLOOKUP(B303,'C:\Users\HP\Desktop\TrimphPO\Week\Master Files\[Item Master.xlsx]Item Master'!$A:$B,2,FALSE)</f>
        <v/>
      </c>
      <c r="E303" s="47" t="n">
        <v>2</v>
      </c>
      <c r="F303" s="47" t="n">
        <v>2</v>
      </c>
      <c r="G303" s="9" t="n">
        <v>0</v>
      </c>
      <c r="H303" s="27">
        <f>VLOOKUP(B303,'C:\Users\HP\Desktop\TrimphPO\Week\Master Files\[Item Master.xlsx]Item Master'!$A:$M,13,FALSE)</f>
        <v/>
      </c>
      <c r="I303" s="27" t="n">
        <v>0</v>
      </c>
      <c r="J303" s="29">
        <f>VLOOKUP(B303,'C:\Users\HP\Desktop\TrimphPO\Week\PivotTable\[PivotTableoutput.xlsx]Sheet1'!$A:$X,24,FALSE)</f>
        <v/>
      </c>
      <c r="K303" s="27">
        <f>J303-G303</f>
        <v/>
      </c>
      <c r="L303" s="30">
        <f>VLOOKUP(B303,'C:\Users\HP\Desktop\TrimphPO\Week\Master Files\[Location 2 Master.xlsx]Sheet1'!$A:$C,3,FALSE)</f>
        <v/>
      </c>
      <c r="M303" s="30">
        <f>VLOOKUP(B303,'C:\Users\HP\Desktop\TrimphPO\Week\Master Files\[Location 2 Master.xlsx]Sheet1'!$A:$D,4,FALSE)</f>
        <v/>
      </c>
      <c r="N303" s="4">
        <f>VLOOKUP(B303,'C:\Users\HP\Desktop\TrimphPO\Week\Master Files\[Item Master.xlsx]Item Master'!$A:$M,13,FALSE)</f>
        <v/>
      </c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>
        <f>VLOOKUP(B304,'C:\Users\HP\Desktop\TrimphPO\Week\Master Files\[Item Master.xlsx]Item Master'!$A:$S,19,FALSE)</f>
        <v/>
      </c>
      <c r="B304" s="46" t="n">
        <v>7613142658447</v>
      </c>
      <c r="C304" s="4">
        <f>VLOOKUP(B304,'C:\Users\HP\Desktop\TrimphPO\Week\Master Files\[Item Master.xlsx]Item Master'!$A:$C,3,FALSE)</f>
        <v/>
      </c>
      <c r="D304" s="2">
        <f>VLOOKUP(B304,'C:\Users\HP\Desktop\TrimphPO\Week\Master Files\[Item Master.xlsx]Item Master'!$A:$B,2,FALSE)</f>
        <v/>
      </c>
      <c r="E304" s="47" t="n">
        <v>2</v>
      </c>
      <c r="F304" s="47" t="n">
        <v>2</v>
      </c>
      <c r="G304" s="9" t="n">
        <v>0</v>
      </c>
      <c r="H304" s="27">
        <f>VLOOKUP(B304,'C:\Users\HP\Desktop\TrimphPO\Week\Master Files\[Item Master.xlsx]Item Master'!$A:$M,13,FALSE)</f>
        <v/>
      </c>
      <c r="I304" s="27" t="n">
        <v>0</v>
      </c>
      <c r="J304" s="29">
        <f>VLOOKUP(B304,'C:\Users\HP\Desktop\TrimphPO\Week\PivotTable\[PivotTableoutput.xlsx]Sheet1'!$A:$X,24,FALSE)</f>
        <v/>
      </c>
      <c r="K304" s="27">
        <f>J304-G304</f>
        <v/>
      </c>
      <c r="L304" s="30">
        <f>VLOOKUP(B304,'C:\Users\HP\Desktop\TrimphPO\Week\Master Files\[Location 2 Master.xlsx]Sheet1'!$A:$C,3,FALSE)</f>
        <v/>
      </c>
      <c r="M304" s="30">
        <f>VLOOKUP(B304,'C:\Users\HP\Desktop\TrimphPO\Week\Master Files\[Location 2 Master.xlsx]Sheet1'!$A:$D,4,FALSE)</f>
        <v/>
      </c>
      <c r="N304" s="4">
        <f>VLOOKUP(B304,'C:\Users\HP\Desktop\TrimphPO\Week\Master Files\[Item Master.xlsx]Item Master'!$A:$M,13,FALSE)</f>
        <v/>
      </c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>
        <f>VLOOKUP(B305,'C:\Users\HP\Desktop\TrimphPO\Week\Master Files\[Item Master.xlsx]Item Master'!$A:$S,19,FALSE)</f>
        <v/>
      </c>
      <c r="B305" s="46" t="n">
        <v>7613142658812</v>
      </c>
      <c r="C305" s="4">
        <f>VLOOKUP(B305,'C:\Users\HP\Desktop\TrimphPO\Week\Master Files\[Item Master.xlsx]Item Master'!$A:$C,3,FALSE)</f>
        <v/>
      </c>
      <c r="D305" s="2">
        <f>VLOOKUP(B305,'C:\Users\HP\Desktop\TrimphPO\Week\Master Files\[Item Master.xlsx]Item Master'!$A:$B,2,FALSE)</f>
        <v/>
      </c>
      <c r="E305" s="47" t="n">
        <v>2</v>
      </c>
      <c r="F305" s="47" t="n">
        <v>2</v>
      </c>
      <c r="G305" s="9" t="n">
        <v>0</v>
      </c>
      <c r="H305" s="27">
        <f>VLOOKUP(B305,'C:\Users\HP\Desktop\TrimphPO\Week\Master Files\[Item Master.xlsx]Item Master'!$A:$M,13,FALSE)</f>
        <v/>
      </c>
      <c r="I305" s="27" t="n">
        <v>0</v>
      </c>
      <c r="J305" s="29">
        <f>VLOOKUP(B305,'C:\Users\HP\Desktop\TrimphPO\Week\PivotTable\[PivotTableoutput.xlsx]Sheet1'!$A:$X,24,FALSE)</f>
        <v/>
      </c>
      <c r="K305" s="27">
        <f>J305-G305</f>
        <v/>
      </c>
      <c r="L305" s="30">
        <f>VLOOKUP(B305,'C:\Users\HP\Desktop\TrimphPO\Week\Master Files\[Location 2 Master.xlsx]Sheet1'!$A:$C,3,FALSE)</f>
        <v/>
      </c>
      <c r="M305" s="30">
        <f>VLOOKUP(B305,'C:\Users\HP\Desktop\TrimphPO\Week\Master Files\[Location 2 Master.xlsx]Sheet1'!$A:$D,4,FALSE)</f>
        <v/>
      </c>
      <c r="N305" s="4">
        <f>VLOOKUP(B305,'C:\Users\HP\Desktop\TrimphPO\Week\Master Files\[Item Master.xlsx]Item Master'!$A:$M,13,FALSE)</f>
        <v/>
      </c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>
        <f>VLOOKUP(B306,'C:\Users\HP\Desktop\TrimphPO\Week\Master Files\[Item Master.xlsx]Item Master'!$A:$S,19,FALSE)</f>
        <v/>
      </c>
      <c r="B306" s="46" t="n">
        <v>7613142658829</v>
      </c>
      <c r="C306" s="4">
        <f>VLOOKUP(B306,'C:\Users\HP\Desktop\TrimphPO\Week\Master Files\[Item Master.xlsx]Item Master'!$A:$C,3,FALSE)</f>
        <v/>
      </c>
      <c r="D306" s="2">
        <f>VLOOKUP(B306,'C:\Users\HP\Desktop\TrimphPO\Week\Master Files\[Item Master.xlsx]Item Master'!$A:$B,2,FALSE)</f>
        <v/>
      </c>
      <c r="E306" s="47" t="n">
        <v>2</v>
      </c>
      <c r="F306" s="47" t="n">
        <v>2</v>
      </c>
      <c r="G306" s="9" t="n">
        <v>0</v>
      </c>
      <c r="H306" s="27">
        <f>VLOOKUP(B306,'C:\Users\HP\Desktop\TrimphPO\Week\Master Files\[Item Master.xlsx]Item Master'!$A:$M,13,FALSE)</f>
        <v/>
      </c>
      <c r="I306" s="27" t="n">
        <v>0</v>
      </c>
      <c r="J306" s="29">
        <f>VLOOKUP(B306,'C:\Users\HP\Desktop\TrimphPO\Week\PivotTable\[PivotTableoutput.xlsx]Sheet1'!$A:$X,24,FALSE)</f>
        <v/>
      </c>
      <c r="K306" s="27">
        <f>J306-G306</f>
        <v/>
      </c>
      <c r="L306" s="30">
        <f>VLOOKUP(B306,'C:\Users\HP\Desktop\TrimphPO\Week\Master Files\[Location 2 Master.xlsx]Sheet1'!$A:$C,3,FALSE)</f>
        <v/>
      </c>
      <c r="M306" s="30">
        <f>VLOOKUP(B306,'C:\Users\HP\Desktop\TrimphPO\Week\Master Files\[Location 2 Master.xlsx]Sheet1'!$A:$D,4,FALSE)</f>
        <v/>
      </c>
      <c r="N306" s="4">
        <f>VLOOKUP(B306,'C:\Users\HP\Desktop\TrimphPO\Week\Master Files\[Item Master.xlsx]Item Master'!$A:$M,13,FALSE)</f>
        <v/>
      </c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>
        <f>VLOOKUP(B307,'C:\Users\HP\Desktop\TrimphPO\Week\Master Files\[Item Master.xlsx]Item Master'!$A:$S,19,FALSE)</f>
        <v/>
      </c>
      <c r="B307" s="46" t="n">
        <v>7613142658836</v>
      </c>
      <c r="C307" s="4">
        <f>VLOOKUP(B307,'C:\Users\HP\Desktop\TrimphPO\Week\Master Files\[Item Master.xlsx]Item Master'!$A:$C,3,FALSE)</f>
        <v/>
      </c>
      <c r="D307" s="2">
        <f>VLOOKUP(B307,'C:\Users\HP\Desktop\TrimphPO\Week\Master Files\[Item Master.xlsx]Item Master'!$A:$B,2,FALSE)</f>
        <v/>
      </c>
      <c r="E307" s="47" t="n">
        <v>2</v>
      </c>
      <c r="F307" s="47" t="n">
        <v>2</v>
      </c>
      <c r="G307" s="9" t="n">
        <v>0</v>
      </c>
      <c r="H307" s="27">
        <f>VLOOKUP(B307,'C:\Users\HP\Desktop\TrimphPO\Week\Master Files\[Item Master.xlsx]Item Master'!$A:$M,13,FALSE)</f>
        <v/>
      </c>
      <c r="I307" s="27" t="n">
        <v>0</v>
      </c>
      <c r="J307" s="29">
        <f>VLOOKUP(B307,'C:\Users\HP\Desktop\TrimphPO\Week\PivotTable\[PivotTableoutput.xlsx]Sheet1'!$A:$X,24,FALSE)</f>
        <v/>
      </c>
      <c r="K307" s="27">
        <f>J307-G307</f>
        <v/>
      </c>
      <c r="L307" s="30">
        <f>VLOOKUP(B307,'C:\Users\HP\Desktop\TrimphPO\Week\Master Files\[Location 2 Master.xlsx]Sheet1'!$A:$C,3,FALSE)</f>
        <v/>
      </c>
      <c r="M307" s="30">
        <f>VLOOKUP(B307,'C:\Users\HP\Desktop\TrimphPO\Week\Master Files\[Location 2 Master.xlsx]Sheet1'!$A:$D,4,FALSE)</f>
        <v/>
      </c>
      <c r="N307" s="4">
        <f>VLOOKUP(B307,'C:\Users\HP\Desktop\TrimphPO\Week\Master Files\[Item Master.xlsx]Item Master'!$A:$M,13,FALSE)</f>
        <v/>
      </c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