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8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eetu.sardana\Desktop\COE\DWM Course Material\"/>
    </mc:Choice>
  </mc:AlternateContent>
  <xr:revisionPtr revIDLastSave="0" documentId="13_ncr:1_{1326CD23-452F-4954-9A07-D1851E05252D}" xr6:coauthVersionLast="36" xr6:coauthVersionMax="36" xr10:uidLastSave="{00000000-0000-0000-0000-000000000000}"/>
  <bookViews>
    <workbookView xWindow="-105" yWindow="-105" windowWidth="20730" windowHeight="11760" xr2:uid="{00000000-000D-0000-FFFF-FFFF00000000}"/>
  </bookViews>
  <sheets>
    <sheet name="T1 Theory" sheetId="1" r:id="rId1"/>
    <sheet name="T2" sheetId="15" r:id="rId2"/>
    <sheet name="T3" sheetId="16" r:id="rId3"/>
    <sheet name="Assignments" sheetId="17" r:id="rId4"/>
    <sheet name="CO-PO-PSO" sheetId="18" r:id="rId5"/>
  </sheets>
  <definedNames>
    <definedName name="_xlnm._FilterDatabase" localSheetId="0" hidden="1">'T1 Theory'!$A$12:$L$207</definedName>
    <definedName name="_xlnm._FilterDatabase" localSheetId="1" hidden="1" xml:space="preserve">  'T2'!$A$11:$L$206</definedName>
    <definedName name="_xlnm._FilterDatabase" localSheetId="2" hidden="1">'T3'!$A$10:$Y$10</definedName>
    <definedName name="_xlnm.Print_Area" localSheetId="1" xml:space="preserve">  'T2'!$A$1:$L$214</definedName>
  </definedNames>
  <calcPr calcId="191029"/>
</workbook>
</file>

<file path=xl/calcChain.xml><?xml version="1.0" encoding="utf-8"?>
<calcChain xmlns="http://schemas.openxmlformats.org/spreadsheetml/2006/main">
  <c r="I202" i="17" l="1"/>
  <c r="I201" i="17"/>
  <c r="I13" i="17"/>
  <c r="I14" i="17"/>
  <c r="I15" i="17"/>
  <c r="I16" i="17"/>
  <c r="I17" i="17"/>
  <c r="I18" i="17"/>
  <c r="I19" i="17"/>
  <c r="I20" i="17"/>
  <c r="I21" i="17"/>
  <c r="I22" i="17"/>
  <c r="I23" i="17"/>
  <c r="I24" i="17"/>
  <c r="I25" i="17"/>
  <c r="I26" i="17"/>
  <c r="I27" i="17"/>
  <c r="I28" i="17"/>
  <c r="I29" i="17"/>
  <c r="I30" i="17"/>
  <c r="I31" i="17"/>
  <c r="I32" i="17"/>
  <c r="I33" i="17"/>
  <c r="I34" i="17"/>
  <c r="I35" i="17"/>
  <c r="I36" i="17"/>
  <c r="I37" i="17"/>
  <c r="I38" i="17"/>
  <c r="I39" i="17"/>
  <c r="I40" i="17"/>
  <c r="I41" i="17"/>
  <c r="I42" i="17"/>
  <c r="I43" i="17"/>
  <c r="I44" i="17"/>
  <c r="I45" i="17"/>
  <c r="I46" i="17"/>
  <c r="I47" i="17"/>
  <c r="I48" i="17"/>
  <c r="I49" i="17"/>
  <c r="I50" i="17"/>
  <c r="I51" i="17"/>
  <c r="I52" i="17"/>
  <c r="I53" i="17"/>
  <c r="I54" i="17"/>
  <c r="I55" i="17"/>
  <c r="I56" i="17"/>
  <c r="I57" i="17"/>
  <c r="I58" i="17"/>
  <c r="I59" i="17"/>
  <c r="I60" i="17"/>
  <c r="I61" i="17"/>
  <c r="I62" i="17"/>
  <c r="I63" i="17"/>
  <c r="I64" i="17"/>
  <c r="I65" i="17"/>
  <c r="I66" i="17"/>
  <c r="I67" i="17"/>
  <c r="I68" i="17"/>
  <c r="I69" i="17"/>
  <c r="I70" i="17"/>
  <c r="I71" i="17"/>
  <c r="I72" i="17"/>
  <c r="I73" i="17"/>
  <c r="I74" i="17"/>
  <c r="I75" i="17"/>
  <c r="I76" i="17"/>
  <c r="I77" i="17"/>
  <c r="I78" i="17"/>
  <c r="I79" i="17"/>
  <c r="I80" i="17"/>
  <c r="I81" i="17"/>
  <c r="I82" i="17"/>
  <c r="I83" i="17"/>
  <c r="I84" i="17"/>
  <c r="I85" i="17"/>
  <c r="I86" i="17"/>
  <c r="I87" i="17"/>
  <c r="I88" i="17"/>
  <c r="I89" i="17"/>
  <c r="I90" i="17"/>
  <c r="I91" i="17"/>
  <c r="I92" i="17"/>
  <c r="I93" i="17"/>
  <c r="I94" i="17"/>
  <c r="I95" i="17"/>
  <c r="I96" i="17"/>
  <c r="I97" i="17"/>
  <c r="I98" i="17"/>
  <c r="I99" i="17"/>
  <c r="I100" i="17"/>
  <c r="I101" i="17"/>
  <c r="I102" i="17"/>
  <c r="I103" i="17"/>
  <c r="I104" i="17"/>
  <c r="I105" i="17"/>
  <c r="I106" i="17"/>
  <c r="I107" i="17"/>
  <c r="I108" i="17"/>
  <c r="I109" i="17"/>
  <c r="I110" i="17"/>
  <c r="I111" i="17"/>
  <c r="I112" i="17"/>
  <c r="I113" i="17"/>
  <c r="I114" i="17"/>
  <c r="I115" i="17"/>
  <c r="I116" i="17"/>
  <c r="I117" i="17"/>
  <c r="I118" i="17"/>
  <c r="I119" i="17"/>
  <c r="I120" i="17"/>
  <c r="I121" i="17"/>
  <c r="I122" i="17"/>
  <c r="I123" i="17"/>
  <c r="I124" i="17"/>
  <c r="I125" i="17"/>
  <c r="I126" i="17"/>
  <c r="I127" i="17"/>
  <c r="I128" i="17"/>
  <c r="I129" i="17"/>
  <c r="I130" i="17"/>
  <c r="I131" i="17"/>
  <c r="I132" i="17"/>
  <c r="I133" i="17"/>
  <c r="I134" i="17"/>
  <c r="I135" i="17"/>
  <c r="I136" i="17"/>
  <c r="I137" i="17"/>
  <c r="I138" i="17"/>
  <c r="I139" i="17"/>
  <c r="I140" i="17"/>
  <c r="I141" i="17"/>
  <c r="I142" i="17"/>
  <c r="I143" i="17"/>
  <c r="I144" i="17"/>
  <c r="I145" i="17"/>
  <c r="I146" i="17"/>
  <c r="I147" i="17"/>
  <c r="I148" i="17"/>
  <c r="I149" i="17"/>
  <c r="I150" i="17"/>
  <c r="I151" i="17"/>
  <c r="I152" i="17"/>
  <c r="I153" i="17"/>
  <c r="I154" i="17"/>
  <c r="I155" i="17"/>
  <c r="I156" i="17"/>
  <c r="I157" i="17"/>
  <c r="I158" i="17"/>
  <c r="I159" i="17"/>
  <c r="I160" i="17"/>
  <c r="I161" i="17"/>
  <c r="I162" i="17"/>
  <c r="I163" i="17"/>
  <c r="I164" i="17"/>
  <c r="I165" i="17"/>
  <c r="I166" i="17"/>
  <c r="I167" i="17"/>
  <c r="I168" i="17"/>
  <c r="I169" i="17"/>
  <c r="I170" i="17"/>
  <c r="I171" i="17"/>
  <c r="I172" i="17"/>
  <c r="I173" i="17"/>
  <c r="I174" i="17"/>
  <c r="I175" i="17"/>
  <c r="I176" i="17"/>
  <c r="I177" i="17"/>
  <c r="I178" i="17"/>
  <c r="I179" i="17"/>
  <c r="I180" i="17"/>
  <c r="I181" i="17"/>
  <c r="I182" i="17"/>
  <c r="I183" i="17"/>
  <c r="I184" i="17"/>
  <c r="I185" i="17"/>
  <c r="I186" i="17"/>
  <c r="I187" i="17"/>
  <c r="I188" i="17"/>
  <c r="I189" i="17"/>
  <c r="I190" i="17"/>
  <c r="I191" i="17"/>
  <c r="I192" i="17"/>
  <c r="I193" i="17"/>
  <c r="I194" i="17"/>
  <c r="I195" i="17"/>
  <c r="I196" i="17"/>
  <c r="I197" i="17"/>
  <c r="I198" i="17"/>
  <c r="I199" i="17"/>
  <c r="I200" i="17"/>
  <c r="H13" i="17"/>
  <c r="H203" i="17" s="1"/>
  <c r="H14" i="17"/>
  <c r="H15" i="17"/>
  <c r="H16" i="17"/>
  <c r="H17" i="17"/>
  <c r="H18" i="17"/>
  <c r="H19" i="17"/>
  <c r="H20" i="17"/>
  <c r="H21" i="17"/>
  <c r="H22" i="17"/>
  <c r="H23" i="17"/>
  <c r="H24" i="17"/>
  <c r="H25" i="17"/>
  <c r="H26" i="17"/>
  <c r="H27" i="17"/>
  <c r="H28" i="17"/>
  <c r="H29" i="17"/>
  <c r="H30" i="17"/>
  <c r="H31" i="17"/>
  <c r="H32" i="17"/>
  <c r="H33" i="17"/>
  <c r="H34" i="17"/>
  <c r="H35" i="17"/>
  <c r="H36" i="17"/>
  <c r="H37" i="17"/>
  <c r="H38" i="17"/>
  <c r="H39" i="17"/>
  <c r="H40" i="17"/>
  <c r="H41" i="17"/>
  <c r="H42" i="17"/>
  <c r="H43" i="17"/>
  <c r="H44" i="17"/>
  <c r="H45" i="17"/>
  <c r="H46" i="17"/>
  <c r="H47" i="17"/>
  <c r="H48" i="17"/>
  <c r="H49" i="17"/>
  <c r="H50" i="17"/>
  <c r="H51" i="17"/>
  <c r="H52" i="17"/>
  <c r="H53" i="17"/>
  <c r="H54" i="17"/>
  <c r="H55" i="17"/>
  <c r="H56" i="17"/>
  <c r="H57" i="17"/>
  <c r="H58" i="17"/>
  <c r="H59" i="17"/>
  <c r="H60" i="17"/>
  <c r="H61" i="17"/>
  <c r="H62" i="17"/>
  <c r="H63" i="17"/>
  <c r="H64" i="17"/>
  <c r="H65" i="17"/>
  <c r="H66" i="17"/>
  <c r="H67" i="17"/>
  <c r="H68" i="17"/>
  <c r="H69" i="17"/>
  <c r="H70" i="17"/>
  <c r="H71" i="17"/>
  <c r="H72" i="17"/>
  <c r="H73" i="17"/>
  <c r="H74" i="17"/>
  <c r="H75" i="17"/>
  <c r="H76" i="17"/>
  <c r="H77" i="17"/>
  <c r="H78" i="17"/>
  <c r="H79" i="17"/>
  <c r="H80" i="17"/>
  <c r="H81" i="17"/>
  <c r="H82" i="17"/>
  <c r="H83" i="17"/>
  <c r="H84" i="17"/>
  <c r="H85" i="17"/>
  <c r="H86" i="17"/>
  <c r="H87" i="17"/>
  <c r="H88" i="17"/>
  <c r="H89" i="17"/>
  <c r="H90" i="17"/>
  <c r="H91" i="17"/>
  <c r="H92" i="17"/>
  <c r="H93" i="17"/>
  <c r="H94" i="17"/>
  <c r="H95" i="17"/>
  <c r="H96" i="17"/>
  <c r="H97" i="17"/>
  <c r="H98" i="17"/>
  <c r="H99" i="17"/>
  <c r="H100" i="17"/>
  <c r="H101" i="17"/>
  <c r="H102" i="17"/>
  <c r="H103" i="17"/>
  <c r="H104" i="17"/>
  <c r="H105" i="17"/>
  <c r="H106" i="17"/>
  <c r="H107" i="17"/>
  <c r="H108" i="17"/>
  <c r="H109" i="17"/>
  <c r="H110" i="17"/>
  <c r="H111" i="17"/>
  <c r="H112" i="17"/>
  <c r="H113" i="17"/>
  <c r="H114" i="17"/>
  <c r="H115" i="17"/>
  <c r="H116" i="17"/>
  <c r="H117" i="17"/>
  <c r="H118" i="17"/>
  <c r="H119" i="17"/>
  <c r="H120" i="17"/>
  <c r="H121" i="17"/>
  <c r="H122" i="17"/>
  <c r="H123" i="17"/>
  <c r="H124" i="17"/>
  <c r="H125" i="17"/>
  <c r="H126" i="17"/>
  <c r="H127" i="17"/>
  <c r="H128" i="17"/>
  <c r="H129" i="17"/>
  <c r="H130" i="17"/>
  <c r="H131" i="17"/>
  <c r="H132" i="17"/>
  <c r="H133" i="17"/>
  <c r="H134" i="17"/>
  <c r="H135" i="17"/>
  <c r="H136" i="17"/>
  <c r="H137" i="17"/>
  <c r="H138" i="17"/>
  <c r="H139" i="17"/>
  <c r="H140" i="17"/>
  <c r="H141" i="17"/>
  <c r="H142" i="17"/>
  <c r="H143" i="17"/>
  <c r="H144" i="17"/>
  <c r="H145" i="17"/>
  <c r="H146" i="17"/>
  <c r="H147" i="17"/>
  <c r="H148" i="17"/>
  <c r="H149" i="17"/>
  <c r="H150" i="17"/>
  <c r="H151" i="17"/>
  <c r="H152" i="17"/>
  <c r="H153" i="17"/>
  <c r="H154" i="17"/>
  <c r="H155" i="17"/>
  <c r="H156" i="17"/>
  <c r="H157" i="17"/>
  <c r="H158" i="17"/>
  <c r="H159" i="17"/>
  <c r="H160" i="17"/>
  <c r="H161" i="17"/>
  <c r="H162" i="17"/>
  <c r="H163" i="17"/>
  <c r="H164" i="17"/>
  <c r="H165" i="17"/>
  <c r="H166" i="17"/>
  <c r="H167" i="17"/>
  <c r="H168" i="17"/>
  <c r="H169" i="17"/>
  <c r="H170" i="17"/>
  <c r="H171" i="17"/>
  <c r="H172" i="17"/>
  <c r="H173" i="17"/>
  <c r="H174" i="17"/>
  <c r="H175" i="17"/>
  <c r="H176" i="17"/>
  <c r="H177" i="17"/>
  <c r="H178" i="17"/>
  <c r="H179" i="17"/>
  <c r="H180" i="17"/>
  <c r="H181" i="17"/>
  <c r="H182" i="17"/>
  <c r="H183" i="17"/>
  <c r="H184" i="17"/>
  <c r="H185" i="17"/>
  <c r="H186" i="17"/>
  <c r="H187" i="17"/>
  <c r="H188" i="17"/>
  <c r="H189" i="17"/>
  <c r="H190" i="17"/>
  <c r="H191" i="17"/>
  <c r="H192" i="17"/>
  <c r="H193" i="17"/>
  <c r="H194" i="17"/>
  <c r="H195" i="17"/>
  <c r="H196" i="17"/>
  <c r="H197" i="17"/>
  <c r="H198" i="17"/>
  <c r="H199" i="17"/>
  <c r="H200" i="17"/>
  <c r="H201" i="17"/>
  <c r="H202" i="17"/>
  <c r="G13" i="17"/>
  <c r="G14" i="17"/>
  <c r="G15" i="17"/>
  <c r="G16" i="17"/>
  <c r="G17" i="17"/>
  <c r="G18" i="17"/>
  <c r="G19" i="17"/>
  <c r="G20" i="17"/>
  <c r="G21" i="17"/>
  <c r="G22" i="17"/>
  <c r="G23" i="17"/>
  <c r="G24" i="17"/>
  <c r="G25" i="17"/>
  <c r="G26" i="17"/>
  <c r="G27" i="17"/>
  <c r="G28" i="17"/>
  <c r="G29" i="17"/>
  <c r="G30" i="17"/>
  <c r="G31" i="17"/>
  <c r="G32" i="17"/>
  <c r="G33" i="17"/>
  <c r="G34" i="17"/>
  <c r="G35" i="17"/>
  <c r="G36" i="17"/>
  <c r="G37" i="17"/>
  <c r="G38" i="17"/>
  <c r="G39" i="17"/>
  <c r="G40" i="17"/>
  <c r="G41" i="17"/>
  <c r="G42" i="17"/>
  <c r="G43" i="17"/>
  <c r="G44" i="17"/>
  <c r="G45" i="17"/>
  <c r="G46" i="17"/>
  <c r="G47" i="17"/>
  <c r="G48" i="17"/>
  <c r="G49" i="17"/>
  <c r="G50" i="17"/>
  <c r="G51" i="17"/>
  <c r="G52" i="17"/>
  <c r="G53" i="17"/>
  <c r="G54" i="17"/>
  <c r="G55" i="17"/>
  <c r="G56" i="17"/>
  <c r="G57" i="17"/>
  <c r="G58" i="17"/>
  <c r="G59" i="17"/>
  <c r="G60" i="17"/>
  <c r="G61" i="17"/>
  <c r="G62" i="17"/>
  <c r="G63" i="17"/>
  <c r="G64" i="17"/>
  <c r="G65" i="17"/>
  <c r="G66" i="17"/>
  <c r="G67" i="17"/>
  <c r="G68" i="17"/>
  <c r="G69" i="17"/>
  <c r="G70" i="17"/>
  <c r="G71" i="17"/>
  <c r="G72" i="17"/>
  <c r="G73" i="17"/>
  <c r="G74" i="17"/>
  <c r="G75" i="17"/>
  <c r="G76" i="17"/>
  <c r="G77" i="17"/>
  <c r="G78" i="17"/>
  <c r="G79" i="17"/>
  <c r="G80" i="17"/>
  <c r="G81" i="17"/>
  <c r="G82" i="17"/>
  <c r="G83" i="17"/>
  <c r="G84" i="17"/>
  <c r="G85" i="17"/>
  <c r="G86" i="17"/>
  <c r="G87" i="17"/>
  <c r="G88" i="17"/>
  <c r="G89" i="17"/>
  <c r="G90" i="17"/>
  <c r="G91" i="17"/>
  <c r="G92" i="17"/>
  <c r="G93" i="17"/>
  <c r="G94" i="17"/>
  <c r="G95" i="17"/>
  <c r="G96" i="17"/>
  <c r="G97" i="17"/>
  <c r="G98" i="17"/>
  <c r="G99" i="17"/>
  <c r="G100" i="17"/>
  <c r="G101" i="17"/>
  <c r="G102" i="17"/>
  <c r="G103" i="17"/>
  <c r="G104" i="17"/>
  <c r="G105" i="17"/>
  <c r="G106" i="17"/>
  <c r="G107" i="17"/>
  <c r="G108" i="17"/>
  <c r="G109" i="17"/>
  <c r="G110" i="17"/>
  <c r="G111" i="17"/>
  <c r="G112" i="17"/>
  <c r="G113" i="17"/>
  <c r="G114" i="17"/>
  <c r="G115" i="17"/>
  <c r="G116" i="17"/>
  <c r="G117" i="17"/>
  <c r="G118" i="17"/>
  <c r="G119" i="17"/>
  <c r="G120" i="17"/>
  <c r="G121" i="17"/>
  <c r="G122" i="17"/>
  <c r="G123" i="17"/>
  <c r="G124" i="17"/>
  <c r="G125" i="17"/>
  <c r="G126" i="17"/>
  <c r="G127" i="17"/>
  <c r="G128" i="17"/>
  <c r="G129" i="17"/>
  <c r="G130" i="17"/>
  <c r="G131" i="17"/>
  <c r="G132" i="17"/>
  <c r="G133" i="17"/>
  <c r="G134" i="17"/>
  <c r="G135" i="17"/>
  <c r="G136" i="17"/>
  <c r="G137" i="17"/>
  <c r="G138" i="17"/>
  <c r="G139" i="17"/>
  <c r="G140" i="17"/>
  <c r="G141" i="17"/>
  <c r="G142" i="17"/>
  <c r="G143" i="17"/>
  <c r="G144" i="17"/>
  <c r="G145" i="17"/>
  <c r="G146" i="17"/>
  <c r="G147" i="17"/>
  <c r="G148" i="17"/>
  <c r="G149" i="17"/>
  <c r="G150" i="17"/>
  <c r="G151" i="17"/>
  <c r="G152" i="17"/>
  <c r="G153" i="17"/>
  <c r="G154" i="17"/>
  <c r="G155" i="17"/>
  <c r="G156" i="17"/>
  <c r="G157" i="17"/>
  <c r="G158" i="17"/>
  <c r="G159" i="17"/>
  <c r="G160" i="17"/>
  <c r="G161" i="17"/>
  <c r="G162" i="17"/>
  <c r="G163" i="17"/>
  <c r="G164" i="17"/>
  <c r="G165" i="17"/>
  <c r="G166" i="17"/>
  <c r="G167" i="17"/>
  <c r="G168" i="17"/>
  <c r="G169" i="17"/>
  <c r="G170" i="17"/>
  <c r="G171" i="17"/>
  <c r="G172" i="17"/>
  <c r="G173" i="17"/>
  <c r="G174" i="17"/>
  <c r="G175" i="17"/>
  <c r="G176" i="17"/>
  <c r="G177" i="17"/>
  <c r="G178" i="17"/>
  <c r="G179" i="17"/>
  <c r="G180" i="17"/>
  <c r="G181" i="17"/>
  <c r="G182" i="17"/>
  <c r="G183" i="17"/>
  <c r="G184" i="17"/>
  <c r="G185" i="17"/>
  <c r="G186" i="17"/>
  <c r="G187" i="17"/>
  <c r="G188" i="17"/>
  <c r="G189" i="17"/>
  <c r="G190" i="17"/>
  <c r="G191" i="17"/>
  <c r="G192" i="17"/>
  <c r="G193" i="17"/>
  <c r="G194" i="17"/>
  <c r="G195" i="17"/>
  <c r="G196" i="17"/>
  <c r="G197" i="17"/>
  <c r="G198" i="17"/>
  <c r="G199" i="17"/>
  <c r="G200" i="17"/>
  <c r="G201" i="17"/>
  <c r="G202" i="17"/>
  <c r="I12" i="17"/>
  <c r="H12" i="17"/>
  <c r="G12" i="17"/>
  <c r="G203" i="17" s="1"/>
  <c r="G204" i="17" s="1"/>
  <c r="P26" i="18"/>
  <c r="O26" i="18"/>
  <c r="H26" i="18"/>
  <c r="I203" i="17" l="1"/>
  <c r="I204" i="17" s="1"/>
  <c r="H204" i="17"/>
  <c r="G30" i="18"/>
  <c r="F30" i="18"/>
  <c r="E30" i="18"/>
  <c r="D30" i="18"/>
  <c r="C30" i="18"/>
  <c r="G26" i="18"/>
  <c r="F26" i="18"/>
  <c r="E26" i="18"/>
  <c r="D26" i="18"/>
  <c r="C26" i="18"/>
  <c r="E15" i="18"/>
  <c r="H15" i="18" s="1"/>
  <c r="J15" i="18" s="1"/>
  <c r="E14" i="18"/>
  <c r="G13" i="18"/>
  <c r="E13" i="18"/>
  <c r="G12" i="18"/>
  <c r="E12" i="18"/>
  <c r="G11" i="18"/>
  <c r="E11" i="18"/>
  <c r="E10" i="18"/>
  <c r="H10" i="18" s="1"/>
  <c r="J10" i="18" s="1"/>
  <c r="H12" i="18" l="1"/>
  <c r="J12" i="18" s="1"/>
  <c r="H14" i="18"/>
  <c r="J14" i="18" s="1"/>
  <c r="H11" i="18"/>
  <c r="J11" i="18" s="1"/>
  <c r="H13" i="18"/>
  <c r="J13" i="18" s="1"/>
  <c r="N13" i="16"/>
  <c r="N14" i="16"/>
  <c r="N15" i="16"/>
  <c r="N16" i="16"/>
  <c r="N17" i="16"/>
  <c r="N18" i="16"/>
  <c r="N19" i="16"/>
  <c r="N20" i="16"/>
  <c r="N21" i="16"/>
  <c r="N22" i="16"/>
  <c r="N23" i="16"/>
  <c r="N24" i="16"/>
  <c r="N25" i="16"/>
  <c r="N26" i="16"/>
  <c r="N27" i="16"/>
  <c r="N28" i="16"/>
  <c r="N29" i="16"/>
  <c r="N30" i="16"/>
  <c r="N31" i="16"/>
  <c r="N32" i="16"/>
  <c r="N33" i="16"/>
  <c r="N34" i="16"/>
  <c r="N35" i="16"/>
  <c r="N36" i="16"/>
  <c r="N37" i="16"/>
  <c r="N38" i="16"/>
  <c r="N39" i="16"/>
  <c r="N40" i="16"/>
  <c r="N41" i="16"/>
  <c r="N42" i="16"/>
  <c r="N43" i="16"/>
  <c r="N44" i="16"/>
  <c r="N45" i="16"/>
  <c r="N46" i="16"/>
  <c r="N47" i="16"/>
  <c r="N48" i="16"/>
  <c r="N49" i="16"/>
  <c r="N50" i="16"/>
  <c r="N51" i="16"/>
  <c r="N52" i="16"/>
  <c r="N53" i="16"/>
  <c r="N54" i="16"/>
  <c r="N55" i="16"/>
  <c r="N56" i="16"/>
  <c r="N57" i="16"/>
  <c r="N58" i="16"/>
  <c r="N59" i="16"/>
  <c r="N60" i="16"/>
  <c r="N61" i="16"/>
  <c r="N62" i="16"/>
  <c r="N63" i="16"/>
  <c r="N64" i="16"/>
  <c r="N65" i="16"/>
  <c r="N66" i="16"/>
  <c r="N67" i="16"/>
  <c r="N68" i="16"/>
  <c r="N69" i="16"/>
  <c r="N70" i="16"/>
  <c r="N71" i="16"/>
  <c r="N72" i="16"/>
  <c r="N73" i="16"/>
  <c r="N74" i="16"/>
  <c r="N75" i="16"/>
  <c r="N76" i="16"/>
  <c r="N77" i="16"/>
  <c r="N78" i="16"/>
  <c r="N79" i="16"/>
  <c r="N80" i="16"/>
  <c r="N81" i="16"/>
  <c r="N82" i="16"/>
  <c r="N83" i="16"/>
  <c r="N84" i="16"/>
  <c r="N85" i="16"/>
  <c r="N86" i="16"/>
  <c r="N87" i="16"/>
  <c r="N88" i="16"/>
  <c r="N89" i="16"/>
  <c r="N90" i="16"/>
  <c r="N91" i="16"/>
  <c r="N92" i="16"/>
  <c r="N93" i="16"/>
  <c r="N94" i="16"/>
  <c r="N95" i="16"/>
  <c r="N96" i="16"/>
  <c r="N97" i="16"/>
  <c r="N98" i="16"/>
  <c r="N99" i="16"/>
  <c r="N100" i="16"/>
  <c r="N101" i="16"/>
  <c r="N102" i="16"/>
  <c r="N103" i="16"/>
  <c r="N104" i="16"/>
  <c r="N105" i="16"/>
  <c r="N106" i="16"/>
  <c r="N107" i="16"/>
  <c r="N108" i="16"/>
  <c r="N109" i="16"/>
  <c r="N110" i="16"/>
  <c r="N111" i="16"/>
  <c r="N112" i="16"/>
  <c r="N113" i="16"/>
  <c r="N114" i="16"/>
  <c r="N115" i="16"/>
  <c r="N116" i="16"/>
  <c r="N117" i="16"/>
  <c r="N118" i="16"/>
  <c r="N119" i="16"/>
  <c r="N120" i="16"/>
  <c r="N121" i="16"/>
  <c r="N122" i="16"/>
  <c r="N123" i="16"/>
  <c r="N124" i="16"/>
  <c r="N125" i="16"/>
  <c r="N126" i="16"/>
  <c r="N127" i="16"/>
  <c r="N128" i="16"/>
  <c r="N129" i="16"/>
  <c r="N130" i="16"/>
  <c r="N131" i="16"/>
  <c r="N132" i="16"/>
  <c r="N133" i="16"/>
  <c r="N134" i="16"/>
  <c r="N135" i="16"/>
  <c r="N136" i="16"/>
  <c r="N137" i="16"/>
  <c r="N138" i="16"/>
  <c r="N139" i="16"/>
  <c r="N140" i="16"/>
  <c r="N141" i="16"/>
  <c r="N142" i="16"/>
  <c r="N143" i="16"/>
  <c r="N144" i="16"/>
  <c r="N145" i="16"/>
  <c r="N146" i="16"/>
  <c r="N147" i="16"/>
  <c r="N148" i="16"/>
  <c r="N149" i="16"/>
  <c r="N150" i="16"/>
  <c r="N151" i="16"/>
  <c r="N152" i="16"/>
  <c r="N153" i="16"/>
  <c r="N154" i="16"/>
  <c r="N155" i="16"/>
  <c r="N156" i="16"/>
  <c r="N157" i="16"/>
  <c r="N158" i="16"/>
  <c r="N159" i="16"/>
  <c r="N160" i="16"/>
  <c r="N161" i="16"/>
  <c r="N162" i="16"/>
  <c r="N163" i="16"/>
  <c r="N164" i="16"/>
  <c r="N165" i="16"/>
  <c r="N166" i="16"/>
  <c r="N167" i="16"/>
  <c r="N168" i="16"/>
  <c r="N169" i="16"/>
  <c r="N170" i="16"/>
  <c r="N171" i="16"/>
  <c r="N172" i="16"/>
  <c r="N173" i="16"/>
  <c r="N174" i="16"/>
  <c r="N175" i="16"/>
  <c r="N176" i="16"/>
  <c r="N177" i="16"/>
  <c r="N178" i="16"/>
  <c r="N179" i="16"/>
  <c r="N180" i="16"/>
  <c r="N181" i="16"/>
  <c r="N182" i="16"/>
  <c r="N183" i="16"/>
  <c r="N184" i="16"/>
  <c r="N185" i="16"/>
  <c r="N186" i="16"/>
  <c r="N187" i="16"/>
  <c r="N188" i="16"/>
  <c r="N189" i="16"/>
  <c r="N190" i="16"/>
  <c r="N191" i="16"/>
  <c r="N192" i="16"/>
  <c r="N193" i="16"/>
  <c r="N194" i="16"/>
  <c r="N195" i="16"/>
  <c r="N196" i="16"/>
  <c r="N197" i="16"/>
  <c r="N198" i="16"/>
  <c r="N199" i="16"/>
  <c r="N200" i="16"/>
  <c r="N201" i="16"/>
  <c r="N202" i="16"/>
  <c r="M13" i="16"/>
  <c r="M14" i="16"/>
  <c r="M15" i="16"/>
  <c r="M16" i="16"/>
  <c r="M17" i="16"/>
  <c r="M18" i="16"/>
  <c r="M19" i="16"/>
  <c r="M20" i="16"/>
  <c r="M21" i="16"/>
  <c r="M22" i="16"/>
  <c r="M23" i="16"/>
  <c r="M24" i="16"/>
  <c r="M25" i="16"/>
  <c r="M26" i="16"/>
  <c r="M27" i="16"/>
  <c r="M28" i="16"/>
  <c r="M29" i="16"/>
  <c r="M30" i="16"/>
  <c r="M31" i="16"/>
  <c r="M32" i="16"/>
  <c r="M33" i="16"/>
  <c r="M34" i="16"/>
  <c r="M35" i="16"/>
  <c r="M36" i="16"/>
  <c r="M37" i="16"/>
  <c r="M38" i="16"/>
  <c r="M39" i="16"/>
  <c r="M40" i="16"/>
  <c r="M41" i="16"/>
  <c r="M42" i="16"/>
  <c r="M43" i="16"/>
  <c r="M44" i="16"/>
  <c r="M45" i="16"/>
  <c r="M46" i="16"/>
  <c r="M47" i="16"/>
  <c r="M48" i="16"/>
  <c r="M49" i="16"/>
  <c r="M50" i="16"/>
  <c r="M51" i="16"/>
  <c r="M52" i="16"/>
  <c r="M53" i="16"/>
  <c r="M54" i="16"/>
  <c r="M55" i="16"/>
  <c r="M56" i="16"/>
  <c r="M57" i="16"/>
  <c r="M58" i="16"/>
  <c r="M59" i="16"/>
  <c r="M60" i="16"/>
  <c r="M61" i="16"/>
  <c r="M62" i="16"/>
  <c r="M63" i="16"/>
  <c r="M64" i="16"/>
  <c r="M65" i="16"/>
  <c r="M66" i="16"/>
  <c r="M67" i="16"/>
  <c r="M68" i="16"/>
  <c r="M69" i="16"/>
  <c r="M70" i="16"/>
  <c r="M71" i="16"/>
  <c r="M72" i="16"/>
  <c r="M73" i="16"/>
  <c r="M74" i="16"/>
  <c r="M75" i="16"/>
  <c r="M76" i="16"/>
  <c r="M77" i="16"/>
  <c r="M78" i="16"/>
  <c r="M79" i="16"/>
  <c r="M80" i="16"/>
  <c r="M81" i="16"/>
  <c r="M82" i="16"/>
  <c r="M83" i="16"/>
  <c r="M84" i="16"/>
  <c r="M85" i="16"/>
  <c r="M86" i="16"/>
  <c r="M87" i="16"/>
  <c r="M88" i="16"/>
  <c r="M89" i="16"/>
  <c r="M90" i="16"/>
  <c r="M91" i="16"/>
  <c r="M92" i="16"/>
  <c r="M93" i="16"/>
  <c r="M94" i="16"/>
  <c r="M95" i="16"/>
  <c r="M96" i="16"/>
  <c r="M97" i="16"/>
  <c r="M98" i="16"/>
  <c r="M99" i="16"/>
  <c r="M100" i="16"/>
  <c r="M101" i="16"/>
  <c r="M102" i="16"/>
  <c r="M103" i="16"/>
  <c r="M104" i="16"/>
  <c r="M105" i="16"/>
  <c r="M106" i="16"/>
  <c r="M107" i="16"/>
  <c r="M108" i="16"/>
  <c r="M109" i="16"/>
  <c r="M110" i="16"/>
  <c r="M112" i="16"/>
  <c r="M113" i="16"/>
  <c r="M114" i="16"/>
  <c r="M115" i="16"/>
  <c r="M116" i="16"/>
  <c r="M117" i="16"/>
  <c r="M118" i="16"/>
  <c r="M119" i="16"/>
  <c r="M120" i="16"/>
  <c r="M121" i="16"/>
  <c r="M122" i="16"/>
  <c r="M123" i="16"/>
  <c r="M124" i="16"/>
  <c r="M125" i="16"/>
  <c r="M126" i="16"/>
  <c r="M127" i="16"/>
  <c r="M128" i="16"/>
  <c r="M129" i="16"/>
  <c r="M130" i="16"/>
  <c r="M131" i="16"/>
  <c r="M132" i="16"/>
  <c r="M133" i="16"/>
  <c r="M134" i="16"/>
  <c r="M135" i="16"/>
  <c r="M136" i="16"/>
  <c r="M137" i="16"/>
  <c r="M138" i="16"/>
  <c r="M139" i="16"/>
  <c r="M140" i="16"/>
  <c r="M141" i="16"/>
  <c r="M142" i="16"/>
  <c r="M143" i="16"/>
  <c r="M144" i="16"/>
  <c r="M145" i="16"/>
  <c r="M146" i="16"/>
  <c r="M147" i="16"/>
  <c r="M148" i="16"/>
  <c r="M149" i="16"/>
  <c r="M150" i="16"/>
  <c r="M151" i="16"/>
  <c r="M152" i="16"/>
  <c r="M153" i="16"/>
  <c r="M154" i="16"/>
  <c r="M155" i="16"/>
  <c r="M156" i="16"/>
  <c r="M157" i="16"/>
  <c r="M158" i="16"/>
  <c r="M159" i="16"/>
  <c r="M160" i="16"/>
  <c r="M161" i="16"/>
  <c r="M162" i="16"/>
  <c r="M163" i="16"/>
  <c r="M164" i="16"/>
  <c r="M165" i="16"/>
  <c r="M166" i="16"/>
  <c r="M167" i="16"/>
  <c r="M168" i="16"/>
  <c r="M169" i="16"/>
  <c r="M170" i="16"/>
  <c r="M171" i="16"/>
  <c r="M172" i="16"/>
  <c r="M173" i="16"/>
  <c r="M174" i="16"/>
  <c r="M175" i="16"/>
  <c r="M176" i="16"/>
  <c r="M177" i="16"/>
  <c r="M178" i="16"/>
  <c r="M179" i="16"/>
  <c r="M180" i="16"/>
  <c r="M181" i="16"/>
  <c r="M182" i="16"/>
  <c r="M183" i="16"/>
  <c r="M184" i="16"/>
  <c r="M185" i="16"/>
  <c r="M186" i="16"/>
  <c r="M187" i="16"/>
  <c r="M188" i="16"/>
  <c r="M189" i="16"/>
  <c r="M190" i="16"/>
  <c r="M191" i="16"/>
  <c r="M192" i="16"/>
  <c r="M193" i="16"/>
  <c r="M194" i="16"/>
  <c r="M195" i="16"/>
  <c r="M196" i="16"/>
  <c r="M197" i="16"/>
  <c r="M198" i="16"/>
  <c r="M199" i="16"/>
  <c r="M200" i="16"/>
  <c r="M201" i="16"/>
  <c r="M202" i="16"/>
  <c r="L13" i="16"/>
  <c r="L14" i="16"/>
  <c r="L15" i="16"/>
  <c r="L16" i="16"/>
  <c r="L17" i="16"/>
  <c r="L18" i="16"/>
  <c r="L19" i="16"/>
  <c r="L20" i="16"/>
  <c r="L21" i="16"/>
  <c r="L22" i="16"/>
  <c r="L23" i="16"/>
  <c r="L24" i="16"/>
  <c r="L25" i="16"/>
  <c r="L26" i="16"/>
  <c r="L27" i="16"/>
  <c r="L28" i="16"/>
  <c r="L29" i="16"/>
  <c r="L30" i="16"/>
  <c r="L31" i="16"/>
  <c r="L32" i="16"/>
  <c r="L33" i="16"/>
  <c r="L34" i="16"/>
  <c r="L35" i="16"/>
  <c r="L36" i="16"/>
  <c r="L37" i="16"/>
  <c r="L38" i="16"/>
  <c r="L39" i="16"/>
  <c r="L40" i="16"/>
  <c r="L41" i="16"/>
  <c r="L42" i="16"/>
  <c r="L43" i="16"/>
  <c r="L44" i="16"/>
  <c r="L45" i="16"/>
  <c r="L46" i="16"/>
  <c r="L47" i="16"/>
  <c r="L48" i="16"/>
  <c r="L49" i="16"/>
  <c r="L50" i="16"/>
  <c r="L51" i="16"/>
  <c r="L52" i="16"/>
  <c r="L53" i="16"/>
  <c r="L54" i="16"/>
  <c r="L55" i="16"/>
  <c r="L56" i="16"/>
  <c r="L57" i="16"/>
  <c r="L58" i="16"/>
  <c r="L59" i="16"/>
  <c r="L60" i="16"/>
  <c r="L61" i="16"/>
  <c r="L62" i="16"/>
  <c r="L63" i="16"/>
  <c r="L64" i="16"/>
  <c r="L65" i="16"/>
  <c r="L66" i="16"/>
  <c r="L67" i="16"/>
  <c r="L68" i="16"/>
  <c r="L69" i="16"/>
  <c r="L70" i="16"/>
  <c r="L71" i="16"/>
  <c r="L72" i="16"/>
  <c r="L73" i="16"/>
  <c r="L74" i="16"/>
  <c r="L75" i="16"/>
  <c r="L76" i="16"/>
  <c r="L77" i="16"/>
  <c r="L78" i="16"/>
  <c r="L79" i="16"/>
  <c r="L80" i="16"/>
  <c r="L81" i="16"/>
  <c r="L82" i="16"/>
  <c r="L83" i="16"/>
  <c r="L84" i="16"/>
  <c r="L85" i="16"/>
  <c r="L86" i="16"/>
  <c r="L87" i="16"/>
  <c r="L88" i="16"/>
  <c r="L89" i="16"/>
  <c r="L90" i="16"/>
  <c r="L91" i="16"/>
  <c r="L92" i="16"/>
  <c r="L93" i="16"/>
  <c r="L94" i="16"/>
  <c r="L95" i="16"/>
  <c r="L96" i="16"/>
  <c r="L97" i="16"/>
  <c r="L98" i="16"/>
  <c r="L99" i="16"/>
  <c r="L100" i="16"/>
  <c r="L101" i="16"/>
  <c r="L102" i="16"/>
  <c r="L103" i="16"/>
  <c r="L104" i="16"/>
  <c r="L105" i="16"/>
  <c r="L106" i="16"/>
  <c r="L107" i="16"/>
  <c r="L108" i="16"/>
  <c r="L109" i="16"/>
  <c r="L110" i="16"/>
  <c r="L112" i="16"/>
  <c r="L113" i="16"/>
  <c r="L114" i="16"/>
  <c r="L115" i="16"/>
  <c r="L116" i="16"/>
  <c r="L117" i="16"/>
  <c r="L118" i="16"/>
  <c r="L119" i="16"/>
  <c r="L120" i="16"/>
  <c r="L121" i="16"/>
  <c r="L122" i="16"/>
  <c r="L123" i="16"/>
  <c r="L124" i="16"/>
  <c r="L125" i="16"/>
  <c r="L126" i="16"/>
  <c r="L127" i="16"/>
  <c r="L128" i="16"/>
  <c r="L129" i="16"/>
  <c r="L130" i="16"/>
  <c r="L131" i="16"/>
  <c r="L132" i="16"/>
  <c r="L133" i="16"/>
  <c r="L134" i="16"/>
  <c r="L135" i="16"/>
  <c r="L136" i="16"/>
  <c r="L137" i="16"/>
  <c r="L138" i="16"/>
  <c r="L139" i="16"/>
  <c r="L140" i="16"/>
  <c r="L141" i="16"/>
  <c r="L142" i="16"/>
  <c r="L143" i="16"/>
  <c r="L144" i="16"/>
  <c r="L145" i="16"/>
  <c r="L146" i="16"/>
  <c r="L147" i="16"/>
  <c r="L148" i="16"/>
  <c r="L149" i="16"/>
  <c r="L150" i="16"/>
  <c r="L151" i="16"/>
  <c r="L152" i="16"/>
  <c r="L153" i="16"/>
  <c r="L154" i="16"/>
  <c r="L155" i="16"/>
  <c r="L156" i="16"/>
  <c r="L157" i="16"/>
  <c r="L158" i="16"/>
  <c r="L159" i="16"/>
  <c r="L160" i="16"/>
  <c r="L161" i="16"/>
  <c r="L162" i="16"/>
  <c r="L163" i="16"/>
  <c r="L164" i="16"/>
  <c r="L165" i="16"/>
  <c r="L166" i="16"/>
  <c r="L167" i="16"/>
  <c r="L168" i="16"/>
  <c r="L169" i="16"/>
  <c r="L170" i="16"/>
  <c r="L171" i="16"/>
  <c r="L172" i="16"/>
  <c r="L173" i="16"/>
  <c r="L174" i="16"/>
  <c r="L175" i="16"/>
  <c r="L176" i="16"/>
  <c r="L177" i="16"/>
  <c r="L178" i="16"/>
  <c r="L179" i="16"/>
  <c r="L180" i="16"/>
  <c r="L181" i="16"/>
  <c r="L182" i="16"/>
  <c r="L183" i="16"/>
  <c r="L184" i="16"/>
  <c r="L185" i="16"/>
  <c r="L186" i="16"/>
  <c r="L187" i="16"/>
  <c r="L188" i="16"/>
  <c r="L189" i="16"/>
  <c r="L190" i="16"/>
  <c r="L191" i="16"/>
  <c r="L192" i="16"/>
  <c r="L193" i="16"/>
  <c r="L194" i="16"/>
  <c r="L195" i="16"/>
  <c r="L196" i="16"/>
  <c r="L197" i="16"/>
  <c r="L198" i="16"/>
  <c r="L199" i="16"/>
  <c r="L200" i="16"/>
  <c r="L201" i="16"/>
  <c r="L202" i="16"/>
  <c r="K13" i="16"/>
  <c r="K14" i="16"/>
  <c r="K15" i="16"/>
  <c r="K16" i="16"/>
  <c r="K17" i="16"/>
  <c r="K18" i="16"/>
  <c r="K19" i="16"/>
  <c r="K20" i="16"/>
  <c r="K21" i="16"/>
  <c r="K22" i="16"/>
  <c r="K23" i="16"/>
  <c r="K24" i="16"/>
  <c r="K25" i="16"/>
  <c r="K26" i="16"/>
  <c r="K27" i="16"/>
  <c r="K28" i="16"/>
  <c r="K29" i="16"/>
  <c r="K30" i="16"/>
  <c r="K31" i="16"/>
  <c r="K32" i="16"/>
  <c r="K33" i="16"/>
  <c r="K34" i="16"/>
  <c r="K35" i="16"/>
  <c r="K36" i="16"/>
  <c r="K37" i="16"/>
  <c r="K38" i="16"/>
  <c r="K39" i="16"/>
  <c r="K40" i="16"/>
  <c r="K41" i="16"/>
  <c r="K42" i="16"/>
  <c r="K43" i="16"/>
  <c r="K44" i="16"/>
  <c r="K45" i="16"/>
  <c r="K46" i="16"/>
  <c r="K47" i="16"/>
  <c r="K48" i="16"/>
  <c r="K49" i="16"/>
  <c r="K50" i="16"/>
  <c r="K51" i="16"/>
  <c r="K52" i="16"/>
  <c r="K53" i="16"/>
  <c r="K54" i="16"/>
  <c r="K55" i="16"/>
  <c r="K56" i="16"/>
  <c r="K57" i="16"/>
  <c r="K58" i="16"/>
  <c r="K59" i="16"/>
  <c r="K60" i="16"/>
  <c r="K61" i="16"/>
  <c r="K62" i="16"/>
  <c r="K63" i="16"/>
  <c r="K64" i="16"/>
  <c r="K65" i="16"/>
  <c r="K66" i="16"/>
  <c r="K67" i="16"/>
  <c r="K68" i="16"/>
  <c r="K69" i="16"/>
  <c r="K70" i="16"/>
  <c r="K71" i="16"/>
  <c r="K72" i="16"/>
  <c r="K73" i="16"/>
  <c r="K74" i="16"/>
  <c r="K75" i="16"/>
  <c r="K76" i="16"/>
  <c r="K77" i="16"/>
  <c r="K78" i="16"/>
  <c r="K79" i="16"/>
  <c r="K80" i="16"/>
  <c r="K81" i="16"/>
  <c r="K82" i="16"/>
  <c r="K83" i="16"/>
  <c r="K84" i="16"/>
  <c r="K85" i="16"/>
  <c r="K86" i="16"/>
  <c r="K87" i="16"/>
  <c r="K88" i="16"/>
  <c r="K89" i="16"/>
  <c r="K90" i="16"/>
  <c r="K91" i="16"/>
  <c r="K92" i="16"/>
  <c r="K93" i="16"/>
  <c r="K94" i="16"/>
  <c r="K95" i="16"/>
  <c r="K96" i="16"/>
  <c r="K97" i="16"/>
  <c r="K98" i="16"/>
  <c r="K99" i="16"/>
  <c r="K100" i="16"/>
  <c r="K101" i="16"/>
  <c r="K102" i="16"/>
  <c r="K103" i="16"/>
  <c r="K104" i="16"/>
  <c r="K105" i="16"/>
  <c r="K106" i="16"/>
  <c r="K107" i="16"/>
  <c r="K108" i="16"/>
  <c r="K109" i="16"/>
  <c r="K110" i="16"/>
  <c r="K112" i="16"/>
  <c r="K113" i="16"/>
  <c r="K114" i="16"/>
  <c r="K115" i="16"/>
  <c r="K116" i="16"/>
  <c r="K117" i="16"/>
  <c r="K118" i="16"/>
  <c r="K119" i="16"/>
  <c r="K120" i="16"/>
  <c r="K121" i="16"/>
  <c r="K122" i="16"/>
  <c r="K123" i="16"/>
  <c r="K124" i="16"/>
  <c r="K125" i="16"/>
  <c r="K126" i="16"/>
  <c r="K127" i="16"/>
  <c r="K128" i="16"/>
  <c r="K129" i="16"/>
  <c r="K130" i="16"/>
  <c r="K131" i="16"/>
  <c r="K132" i="16"/>
  <c r="K133" i="16"/>
  <c r="K134" i="16"/>
  <c r="K135" i="16"/>
  <c r="K136" i="16"/>
  <c r="K137" i="16"/>
  <c r="K138" i="16"/>
  <c r="K139" i="16"/>
  <c r="K140" i="16"/>
  <c r="K141" i="16"/>
  <c r="K142" i="16"/>
  <c r="K143" i="16"/>
  <c r="K144" i="16"/>
  <c r="K145" i="16"/>
  <c r="K146" i="16"/>
  <c r="K147" i="16"/>
  <c r="K148" i="16"/>
  <c r="K149" i="16"/>
  <c r="K150" i="16"/>
  <c r="K151" i="16"/>
  <c r="K152" i="16"/>
  <c r="K153" i="16"/>
  <c r="K154" i="16"/>
  <c r="K155" i="16"/>
  <c r="K156" i="16"/>
  <c r="K157" i="16"/>
  <c r="K158" i="16"/>
  <c r="K159" i="16"/>
  <c r="K160" i="16"/>
  <c r="K161" i="16"/>
  <c r="K162" i="16"/>
  <c r="K163" i="16"/>
  <c r="K164" i="16"/>
  <c r="K165" i="16"/>
  <c r="K166" i="16"/>
  <c r="K167" i="16"/>
  <c r="K168" i="16"/>
  <c r="K169" i="16"/>
  <c r="K170" i="16"/>
  <c r="K171" i="16"/>
  <c r="K172" i="16"/>
  <c r="K173" i="16"/>
  <c r="K174" i="16"/>
  <c r="K175" i="16"/>
  <c r="K176" i="16"/>
  <c r="K177" i="16"/>
  <c r="K178" i="16"/>
  <c r="K179" i="16"/>
  <c r="K180" i="16"/>
  <c r="K181" i="16"/>
  <c r="K182" i="16"/>
  <c r="K183" i="16"/>
  <c r="K184" i="16"/>
  <c r="K185" i="16"/>
  <c r="K186" i="16"/>
  <c r="K187" i="16"/>
  <c r="K188" i="16"/>
  <c r="K189" i="16"/>
  <c r="K190" i="16"/>
  <c r="K191" i="16"/>
  <c r="K192" i="16"/>
  <c r="K193" i="16"/>
  <c r="K194" i="16"/>
  <c r="K195" i="16"/>
  <c r="K196" i="16"/>
  <c r="K197" i="16"/>
  <c r="K198" i="16"/>
  <c r="K199" i="16"/>
  <c r="K200" i="16"/>
  <c r="K201" i="16"/>
  <c r="K202" i="16"/>
  <c r="N12" i="16"/>
  <c r="M12" i="16"/>
  <c r="L12" i="16"/>
  <c r="K12" i="16"/>
  <c r="L203" i="16" l="1"/>
  <c r="L204" i="16" s="1"/>
  <c r="K203" i="16"/>
  <c r="K204" i="16" s="1"/>
  <c r="N203" i="16"/>
  <c r="N204" i="16" s="1"/>
  <c r="M203" i="16"/>
  <c r="M204" i="16" s="1"/>
  <c r="J33" i="16"/>
  <c r="J157" i="16"/>
  <c r="J12" i="16" l="1"/>
  <c r="J13" i="16"/>
  <c r="J14" i="16"/>
  <c r="J15" i="16"/>
  <c r="J16" i="16"/>
  <c r="J17" i="16"/>
  <c r="J18" i="16"/>
  <c r="J19" i="16"/>
  <c r="J20" i="16"/>
  <c r="J21" i="16"/>
  <c r="J22" i="16"/>
  <c r="J23" i="16"/>
  <c r="J24" i="16"/>
  <c r="J25" i="16"/>
  <c r="J26" i="16"/>
  <c r="J27" i="16"/>
  <c r="J28" i="16"/>
  <c r="J29" i="16"/>
  <c r="J30" i="16"/>
  <c r="J31" i="16"/>
  <c r="J32" i="16"/>
  <c r="J36" i="16"/>
  <c r="J34" i="16"/>
  <c r="J35" i="16"/>
  <c r="J37" i="16"/>
  <c r="J38" i="16"/>
  <c r="J39" i="16"/>
  <c r="J40" i="16"/>
  <c r="J41" i="16"/>
  <c r="J42" i="16"/>
  <c r="J43" i="16"/>
  <c r="J44" i="16"/>
  <c r="J45" i="16"/>
  <c r="J46" i="16"/>
  <c r="J47" i="16"/>
  <c r="J48" i="16"/>
  <c r="J49" i="16"/>
  <c r="J50" i="16"/>
  <c r="J51" i="16"/>
  <c r="J52" i="16"/>
  <c r="J53" i="16"/>
  <c r="J54" i="16"/>
  <c r="J55" i="16"/>
  <c r="J56" i="16"/>
  <c r="J57" i="16"/>
  <c r="J58" i="16"/>
  <c r="J59" i="16"/>
  <c r="J60" i="16"/>
  <c r="J61" i="16"/>
  <c r="J62" i="16"/>
  <c r="J63" i="16"/>
  <c r="J64" i="16"/>
  <c r="J65" i="16"/>
  <c r="J66" i="16"/>
  <c r="J67" i="16"/>
  <c r="J68" i="16"/>
  <c r="J69" i="16"/>
  <c r="J70" i="16"/>
  <c r="J71" i="16"/>
  <c r="J72" i="16"/>
  <c r="J73" i="16"/>
  <c r="J74" i="16"/>
  <c r="J75" i="16"/>
  <c r="J76" i="16"/>
  <c r="J77" i="16"/>
  <c r="J78" i="16"/>
  <c r="J79" i="16"/>
  <c r="J80" i="16"/>
  <c r="J81" i="16"/>
  <c r="J82" i="16"/>
  <c r="J83" i="16"/>
  <c r="J84" i="16"/>
  <c r="J85" i="16"/>
  <c r="J86" i="16"/>
  <c r="J87" i="16"/>
  <c r="J88" i="16"/>
  <c r="J89" i="16"/>
  <c r="J90" i="16"/>
  <c r="J91" i="16"/>
  <c r="J92" i="16"/>
  <c r="J93" i="16"/>
  <c r="J94" i="16"/>
  <c r="J95" i="16"/>
  <c r="J96" i="16"/>
  <c r="J97" i="16"/>
  <c r="J98" i="16"/>
  <c r="J99" i="16"/>
  <c r="J100" i="16"/>
  <c r="J101" i="16"/>
  <c r="J102" i="16"/>
  <c r="J103" i="16"/>
  <c r="J104" i="16"/>
  <c r="J105" i="16"/>
  <c r="J106" i="16"/>
  <c r="J107" i="16"/>
  <c r="J108" i="16"/>
  <c r="J109" i="16"/>
  <c r="J110" i="16"/>
  <c r="J111" i="16"/>
  <c r="J112" i="16"/>
  <c r="J113" i="16"/>
  <c r="J114" i="16"/>
  <c r="J115" i="16"/>
  <c r="J116" i="16"/>
  <c r="J117" i="16"/>
  <c r="J118" i="16"/>
  <c r="J119" i="16"/>
  <c r="J120" i="16"/>
  <c r="J121" i="16"/>
  <c r="J122" i="16"/>
  <c r="J123" i="16"/>
  <c r="J124" i="16"/>
  <c r="J125" i="16"/>
  <c r="J126" i="16"/>
  <c r="J127" i="16"/>
  <c r="J128" i="16"/>
  <c r="J129" i="16"/>
  <c r="J130" i="16"/>
  <c r="J131" i="16"/>
  <c r="J132" i="16"/>
  <c r="J133" i="16"/>
  <c r="J134" i="16"/>
  <c r="J135" i="16"/>
  <c r="J136" i="16"/>
  <c r="J137" i="16"/>
  <c r="J138" i="16"/>
  <c r="J139" i="16"/>
  <c r="J140" i="16"/>
  <c r="J141" i="16"/>
  <c r="J142" i="16"/>
  <c r="J143" i="16"/>
  <c r="J144" i="16"/>
  <c r="J145" i="16"/>
  <c r="J146" i="16"/>
  <c r="J147" i="16"/>
  <c r="J148" i="16"/>
  <c r="J149" i="16"/>
  <c r="J150" i="16"/>
  <c r="J151" i="16"/>
  <c r="J152" i="16"/>
  <c r="J153" i="16"/>
  <c r="J154" i="16"/>
  <c r="J155" i="16"/>
  <c r="J156" i="16"/>
  <c r="J158" i="16"/>
  <c r="J159" i="16"/>
  <c r="J160" i="16"/>
  <c r="J161" i="16"/>
  <c r="J162" i="16"/>
  <c r="J163" i="16"/>
  <c r="J164" i="16"/>
  <c r="J165" i="16"/>
  <c r="J166" i="16"/>
  <c r="J167" i="16"/>
  <c r="J168" i="16"/>
  <c r="J169" i="16"/>
  <c r="J170" i="16"/>
  <c r="J171" i="16"/>
  <c r="J172" i="16"/>
  <c r="J173" i="16"/>
  <c r="J174" i="16"/>
  <c r="J175" i="16"/>
  <c r="J176" i="16"/>
  <c r="J177" i="16"/>
  <c r="J178" i="16"/>
  <c r="J179" i="16"/>
  <c r="J180" i="16"/>
  <c r="J181" i="16"/>
  <c r="J182" i="16"/>
  <c r="J183" i="16"/>
  <c r="J184" i="16"/>
  <c r="J185" i="16"/>
  <c r="J186" i="16"/>
  <c r="J187" i="16"/>
  <c r="J188" i="16"/>
  <c r="J189" i="16"/>
  <c r="J190" i="16"/>
  <c r="J191" i="16"/>
  <c r="J192" i="16"/>
  <c r="J193" i="16"/>
  <c r="J194" i="16"/>
  <c r="J195" i="16"/>
  <c r="J196" i="16"/>
  <c r="J197" i="16"/>
  <c r="J198" i="16"/>
  <c r="J199" i="16"/>
  <c r="J200" i="16"/>
  <c r="J201" i="16"/>
  <c r="J202" i="16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J14" i="1"/>
  <c r="J15" i="1"/>
  <c r="J16" i="1"/>
  <c r="J17" i="1"/>
  <c r="J204" i="1" s="1"/>
  <c r="J205" i="1" s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M13" i="1"/>
  <c r="M204" i="1" s="1"/>
  <c r="M205" i="1" s="1"/>
  <c r="K13" i="1"/>
  <c r="K204" i="1" s="1"/>
  <c r="K205" i="1" s="1"/>
  <c r="J13" i="1"/>
  <c r="I13" i="15" l="1"/>
  <c r="I14" i="15"/>
  <c r="I15" i="15"/>
  <c r="I16" i="15"/>
  <c r="I17" i="15"/>
  <c r="I18" i="15"/>
  <c r="I19" i="15"/>
  <c r="I20" i="15"/>
  <c r="I21" i="15"/>
  <c r="I22" i="15"/>
  <c r="I23" i="15"/>
  <c r="I24" i="15"/>
  <c r="I25" i="15"/>
  <c r="I26" i="15"/>
  <c r="I27" i="15"/>
  <c r="I28" i="15"/>
  <c r="I29" i="15"/>
  <c r="I30" i="15"/>
  <c r="I31" i="15"/>
  <c r="I32" i="15"/>
  <c r="I33" i="15"/>
  <c r="I34" i="15"/>
  <c r="I35" i="15"/>
  <c r="I36" i="15"/>
  <c r="I37" i="15"/>
  <c r="I38" i="15"/>
  <c r="I39" i="15"/>
  <c r="I40" i="15"/>
  <c r="I41" i="15"/>
  <c r="I42" i="15"/>
  <c r="I43" i="15"/>
  <c r="I44" i="15"/>
  <c r="I45" i="15"/>
  <c r="I46" i="15"/>
  <c r="I47" i="15"/>
  <c r="I48" i="15"/>
  <c r="I49" i="15"/>
  <c r="I50" i="15"/>
  <c r="I51" i="15"/>
  <c r="I52" i="15"/>
  <c r="I53" i="15"/>
  <c r="I54" i="15"/>
  <c r="I55" i="15"/>
  <c r="I56" i="15"/>
  <c r="I57" i="15"/>
  <c r="I58" i="15"/>
  <c r="I59" i="15"/>
  <c r="I60" i="15"/>
  <c r="I61" i="15"/>
  <c r="I62" i="15"/>
  <c r="I63" i="15"/>
  <c r="I64" i="15"/>
  <c r="I65" i="15"/>
  <c r="I66" i="15"/>
  <c r="I67" i="15"/>
  <c r="I68" i="15"/>
  <c r="I69" i="15"/>
  <c r="I70" i="15"/>
  <c r="I71" i="15"/>
  <c r="I72" i="15"/>
  <c r="I73" i="15"/>
  <c r="I74" i="15"/>
  <c r="I75" i="15"/>
  <c r="I76" i="15"/>
  <c r="I77" i="15"/>
  <c r="I78" i="15"/>
  <c r="I79" i="15"/>
  <c r="I80" i="15"/>
  <c r="I81" i="15"/>
  <c r="I82" i="15"/>
  <c r="I83" i="15"/>
  <c r="I84" i="15"/>
  <c r="I85" i="15"/>
  <c r="I86" i="15"/>
  <c r="I87" i="15"/>
  <c r="I88" i="15"/>
  <c r="I89" i="15"/>
  <c r="I90" i="15"/>
  <c r="I91" i="15"/>
  <c r="I92" i="15"/>
  <c r="I93" i="15"/>
  <c r="I94" i="15"/>
  <c r="I95" i="15"/>
  <c r="I96" i="15"/>
  <c r="I97" i="15"/>
  <c r="I98" i="15"/>
  <c r="I99" i="15"/>
  <c r="I100" i="15"/>
  <c r="I101" i="15"/>
  <c r="I102" i="15"/>
  <c r="I103" i="15"/>
  <c r="I104" i="15"/>
  <c r="I105" i="15"/>
  <c r="I106" i="15"/>
  <c r="I107" i="15"/>
  <c r="I108" i="15"/>
  <c r="I109" i="15"/>
  <c r="I110" i="15"/>
  <c r="I111" i="15"/>
  <c r="I112" i="15"/>
  <c r="I113" i="15"/>
  <c r="I114" i="15"/>
  <c r="I115" i="15"/>
  <c r="I116" i="15"/>
  <c r="I117" i="15"/>
  <c r="I118" i="15"/>
  <c r="I119" i="15"/>
  <c r="I120" i="15"/>
  <c r="I121" i="15"/>
  <c r="I122" i="15"/>
  <c r="I123" i="15"/>
  <c r="I124" i="15"/>
  <c r="I125" i="15"/>
  <c r="I126" i="15"/>
  <c r="I127" i="15"/>
  <c r="I128" i="15"/>
  <c r="I129" i="15"/>
  <c r="I130" i="15"/>
  <c r="I131" i="15"/>
  <c r="I132" i="15"/>
  <c r="I133" i="15"/>
  <c r="I134" i="15"/>
  <c r="I135" i="15"/>
  <c r="I136" i="15"/>
  <c r="I137" i="15"/>
  <c r="I138" i="15"/>
  <c r="I139" i="15"/>
  <c r="I140" i="15"/>
  <c r="I141" i="15"/>
  <c r="I142" i="15"/>
  <c r="I143" i="15"/>
  <c r="I144" i="15"/>
  <c r="I145" i="15"/>
  <c r="I146" i="15"/>
  <c r="I147" i="15"/>
  <c r="I148" i="15"/>
  <c r="I149" i="15"/>
  <c r="I150" i="15"/>
  <c r="I151" i="15"/>
  <c r="I152" i="15"/>
  <c r="I153" i="15"/>
  <c r="I154" i="15"/>
  <c r="I155" i="15"/>
  <c r="I156" i="15"/>
  <c r="I157" i="15"/>
  <c r="I158" i="15"/>
  <c r="I159" i="15"/>
  <c r="I160" i="15"/>
  <c r="I161" i="15"/>
  <c r="I162" i="15"/>
  <c r="I163" i="15"/>
  <c r="I164" i="15"/>
  <c r="I165" i="15"/>
  <c r="I166" i="15"/>
  <c r="I167" i="15"/>
  <c r="I168" i="15"/>
  <c r="I169" i="15"/>
  <c r="I170" i="15"/>
  <c r="I171" i="15"/>
  <c r="I172" i="15"/>
  <c r="I173" i="15"/>
  <c r="I174" i="15"/>
  <c r="I175" i="15"/>
  <c r="I176" i="15"/>
  <c r="I177" i="15"/>
  <c r="I178" i="15"/>
  <c r="I179" i="15"/>
  <c r="I180" i="15"/>
  <c r="I181" i="15"/>
  <c r="I182" i="15"/>
  <c r="I183" i="15"/>
  <c r="I184" i="15"/>
  <c r="I185" i="15"/>
  <c r="I186" i="15"/>
  <c r="I187" i="15"/>
  <c r="I188" i="15"/>
  <c r="I189" i="15"/>
  <c r="I190" i="15"/>
  <c r="I191" i="15"/>
  <c r="I192" i="15"/>
  <c r="I193" i="15"/>
  <c r="I194" i="15"/>
  <c r="I195" i="15"/>
  <c r="I196" i="15"/>
  <c r="I197" i="15"/>
  <c r="I198" i="15"/>
  <c r="I199" i="15"/>
  <c r="I200" i="15"/>
  <c r="I201" i="15"/>
  <c r="I202" i="15"/>
  <c r="I12" i="15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13" i="1"/>
  <c r="K13" i="15" l="1"/>
  <c r="K14" i="15"/>
  <c r="K15" i="15"/>
  <c r="K16" i="15"/>
  <c r="K17" i="15"/>
  <c r="K18" i="15"/>
  <c r="K19" i="15"/>
  <c r="K20" i="15"/>
  <c r="K21" i="15"/>
  <c r="K22" i="15"/>
  <c r="K23" i="15"/>
  <c r="K24" i="15"/>
  <c r="K25" i="15"/>
  <c r="K26" i="15"/>
  <c r="K27" i="15"/>
  <c r="K28" i="15"/>
  <c r="K29" i="15"/>
  <c r="K30" i="15"/>
  <c r="K31" i="15"/>
  <c r="K32" i="15"/>
  <c r="K33" i="15"/>
  <c r="K34" i="15"/>
  <c r="K35" i="15"/>
  <c r="K36" i="15"/>
  <c r="K37" i="15"/>
  <c r="K38" i="15"/>
  <c r="K39" i="15"/>
  <c r="K40" i="15"/>
  <c r="K41" i="15"/>
  <c r="K42" i="15"/>
  <c r="K43" i="15"/>
  <c r="K44" i="15"/>
  <c r="K45" i="15"/>
  <c r="K46" i="15"/>
  <c r="K47" i="15"/>
  <c r="K48" i="15"/>
  <c r="K49" i="15"/>
  <c r="K50" i="15"/>
  <c r="K51" i="15"/>
  <c r="K52" i="15"/>
  <c r="K53" i="15"/>
  <c r="K54" i="15"/>
  <c r="K55" i="15"/>
  <c r="K56" i="15"/>
  <c r="K57" i="15"/>
  <c r="K58" i="15"/>
  <c r="K59" i="15"/>
  <c r="K60" i="15"/>
  <c r="K61" i="15"/>
  <c r="K62" i="15"/>
  <c r="K63" i="15"/>
  <c r="K64" i="15"/>
  <c r="K65" i="15"/>
  <c r="K66" i="15"/>
  <c r="K67" i="15"/>
  <c r="K68" i="15"/>
  <c r="K69" i="15"/>
  <c r="K70" i="15"/>
  <c r="K71" i="15"/>
  <c r="K72" i="15"/>
  <c r="K73" i="15"/>
  <c r="K74" i="15"/>
  <c r="K75" i="15"/>
  <c r="K76" i="15"/>
  <c r="K77" i="15"/>
  <c r="K78" i="15"/>
  <c r="K79" i="15"/>
  <c r="K80" i="15"/>
  <c r="K81" i="15"/>
  <c r="K82" i="15"/>
  <c r="K83" i="15"/>
  <c r="K84" i="15"/>
  <c r="K85" i="15"/>
  <c r="K86" i="15"/>
  <c r="K87" i="15"/>
  <c r="K88" i="15"/>
  <c r="K89" i="15"/>
  <c r="K90" i="15"/>
  <c r="K91" i="15"/>
  <c r="K92" i="15"/>
  <c r="K93" i="15"/>
  <c r="K94" i="15"/>
  <c r="K95" i="15"/>
  <c r="K96" i="15"/>
  <c r="K97" i="15"/>
  <c r="K98" i="15"/>
  <c r="K99" i="15"/>
  <c r="K100" i="15"/>
  <c r="K101" i="15"/>
  <c r="K102" i="15"/>
  <c r="K103" i="15"/>
  <c r="K104" i="15"/>
  <c r="K105" i="15"/>
  <c r="K106" i="15"/>
  <c r="K107" i="15"/>
  <c r="K108" i="15"/>
  <c r="K109" i="15"/>
  <c r="K110" i="15"/>
  <c r="K111" i="15"/>
  <c r="K112" i="15"/>
  <c r="K113" i="15"/>
  <c r="K114" i="15"/>
  <c r="K115" i="15"/>
  <c r="K116" i="15"/>
  <c r="K117" i="15"/>
  <c r="K118" i="15"/>
  <c r="K119" i="15"/>
  <c r="K120" i="15"/>
  <c r="K121" i="15"/>
  <c r="K122" i="15"/>
  <c r="K123" i="15"/>
  <c r="K124" i="15"/>
  <c r="K125" i="15"/>
  <c r="K126" i="15"/>
  <c r="K127" i="15"/>
  <c r="K128" i="15"/>
  <c r="K129" i="15"/>
  <c r="K130" i="15"/>
  <c r="K131" i="15"/>
  <c r="K132" i="15"/>
  <c r="K133" i="15"/>
  <c r="K134" i="15"/>
  <c r="K135" i="15"/>
  <c r="K136" i="15"/>
  <c r="K137" i="15"/>
  <c r="K138" i="15"/>
  <c r="K139" i="15"/>
  <c r="K140" i="15"/>
  <c r="K141" i="15"/>
  <c r="K142" i="15"/>
  <c r="K143" i="15"/>
  <c r="K144" i="15"/>
  <c r="K145" i="15"/>
  <c r="K146" i="15"/>
  <c r="K147" i="15"/>
  <c r="K148" i="15"/>
  <c r="K149" i="15"/>
  <c r="K150" i="15"/>
  <c r="K151" i="15"/>
  <c r="K152" i="15"/>
  <c r="K153" i="15"/>
  <c r="K154" i="15"/>
  <c r="K155" i="15"/>
  <c r="K156" i="15"/>
  <c r="K157" i="15"/>
  <c r="K158" i="15"/>
  <c r="K159" i="15"/>
  <c r="K160" i="15"/>
  <c r="K161" i="15"/>
  <c r="K162" i="15"/>
  <c r="K163" i="15"/>
  <c r="K164" i="15"/>
  <c r="K165" i="15"/>
  <c r="K166" i="15"/>
  <c r="K167" i="15"/>
  <c r="K168" i="15"/>
  <c r="K169" i="15"/>
  <c r="K170" i="15"/>
  <c r="K171" i="15"/>
  <c r="K172" i="15"/>
  <c r="K173" i="15"/>
  <c r="K174" i="15"/>
  <c r="K175" i="15"/>
  <c r="K176" i="15"/>
  <c r="K177" i="15"/>
  <c r="K178" i="15"/>
  <c r="K179" i="15"/>
  <c r="K180" i="15"/>
  <c r="K181" i="15"/>
  <c r="K182" i="15"/>
  <c r="K183" i="15"/>
  <c r="K184" i="15"/>
  <c r="K185" i="15"/>
  <c r="K186" i="15"/>
  <c r="K187" i="15"/>
  <c r="K188" i="15"/>
  <c r="K189" i="15"/>
  <c r="K190" i="15"/>
  <c r="K191" i="15"/>
  <c r="K192" i="15"/>
  <c r="K193" i="15"/>
  <c r="K194" i="15"/>
  <c r="K195" i="15"/>
  <c r="K196" i="15"/>
  <c r="K197" i="15"/>
  <c r="K198" i="15"/>
  <c r="K199" i="15"/>
  <c r="K200" i="15"/>
  <c r="K201" i="15"/>
  <c r="K202" i="15"/>
  <c r="J13" i="15"/>
  <c r="J14" i="15"/>
  <c r="J15" i="15"/>
  <c r="J16" i="15"/>
  <c r="J17" i="15"/>
  <c r="J18" i="15"/>
  <c r="J19" i="15"/>
  <c r="J20" i="15"/>
  <c r="J21" i="15"/>
  <c r="J22" i="15"/>
  <c r="J23" i="15"/>
  <c r="J24" i="15"/>
  <c r="J25" i="15"/>
  <c r="J26" i="15"/>
  <c r="J27" i="15"/>
  <c r="J28" i="15"/>
  <c r="J29" i="15"/>
  <c r="J30" i="15"/>
  <c r="J31" i="15"/>
  <c r="J32" i="15"/>
  <c r="J33" i="15"/>
  <c r="J34" i="15"/>
  <c r="J35" i="15"/>
  <c r="J36" i="15"/>
  <c r="J37" i="15"/>
  <c r="J38" i="15"/>
  <c r="J39" i="15"/>
  <c r="J40" i="15"/>
  <c r="J41" i="15"/>
  <c r="J42" i="15"/>
  <c r="J43" i="15"/>
  <c r="J44" i="15"/>
  <c r="J45" i="15"/>
  <c r="J46" i="15"/>
  <c r="J47" i="15"/>
  <c r="J48" i="15"/>
  <c r="J49" i="15"/>
  <c r="J50" i="15"/>
  <c r="J51" i="15"/>
  <c r="J52" i="15"/>
  <c r="J53" i="15"/>
  <c r="J54" i="15"/>
  <c r="J55" i="15"/>
  <c r="J56" i="15"/>
  <c r="J57" i="15"/>
  <c r="J58" i="15"/>
  <c r="J59" i="15"/>
  <c r="J60" i="15"/>
  <c r="J61" i="15"/>
  <c r="J62" i="15"/>
  <c r="J63" i="15"/>
  <c r="J64" i="15"/>
  <c r="J65" i="15"/>
  <c r="J66" i="15"/>
  <c r="J67" i="15"/>
  <c r="J68" i="15"/>
  <c r="J69" i="15"/>
  <c r="J70" i="15"/>
  <c r="J71" i="15"/>
  <c r="J72" i="15"/>
  <c r="J73" i="15"/>
  <c r="J74" i="15"/>
  <c r="J75" i="15"/>
  <c r="J76" i="15"/>
  <c r="J78" i="15"/>
  <c r="J79" i="15"/>
  <c r="J80" i="15"/>
  <c r="J81" i="15"/>
  <c r="J82" i="15"/>
  <c r="J83" i="15"/>
  <c r="J84" i="15"/>
  <c r="J85" i="15"/>
  <c r="J86" i="15"/>
  <c r="J87" i="15"/>
  <c r="J88" i="15"/>
  <c r="J89" i="15"/>
  <c r="J90" i="15"/>
  <c r="J91" i="15"/>
  <c r="J92" i="15"/>
  <c r="J93" i="15"/>
  <c r="J94" i="15"/>
  <c r="J95" i="15"/>
  <c r="J96" i="15"/>
  <c r="J97" i="15"/>
  <c r="J98" i="15"/>
  <c r="J99" i="15"/>
  <c r="J100" i="15"/>
  <c r="J101" i="15"/>
  <c r="J102" i="15"/>
  <c r="J103" i="15"/>
  <c r="J104" i="15"/>
  <c r="J105" i="15"/>
  <c r="J106" i="15"/>
  <c r="J107" i="15"/>
  <c r="J108" i="15"/>
  <c r="J109" i="15"/>
  <c r="J110" i="15"/>
  <c r="J111" i="15"/>
  <c r="J112" i="15"/>
  <c r="J113" i="15"/>
  <c r="J114" i="15"/>
  <c r="J115" i="15"/>
  <c r="J116" i="15"/>
  <c r="J117" i="15"/>
  <c r="J118" i="15"/>
  <c r="J119" i="15"/>
  <c r="J120" i="15"/>
  <c r="J121" i="15"/>
  <c r="J122" i="15"/>
  <c r="J123" i="15"/>
  <c r="J124" i="15"/>
  <c r="J125" i="15"/>
  <c r="J126" i="15"/>
  <c r="J127" i="15"/>
  <c r="J128" i="15"/>
  <c r="J129" i="15"/>
  <c r="J130" i="15"/>
  <c r="J131" i="15"/>
  <c r="J132" i="15"/>
  <c r="J133" i="15"/>
  <c r="J134" i="15"/>
  <c r="J135" i="15"/>
  <c r="J136" i="15"/>
  <c r="J137" i="15"/>
  <c r="J138" i="15"/>
  <c r="J139" i="15"/>
  <c r="J140" i="15"/>
  <c r="J141" i="15"/>
  <c r="J142" i="15"/>
  <c r="J143" i="15"/>
  <c r="J144" i="15"/>
  <c r="J145" i="15"/>
  <c r="J146" i="15"/>
  <c r="J147" i="15"/>
  <c r="J148" i="15"/>
  <c r="J149" i="15"/>
  <c r="J150" i="15"/>
  <c r="J151" i="15"/>
  <c r="J152" i="15"/>
  <c r="J153" i="15"/>
  <c r="J154" i="15"/>
  <c r="J155" i="15"/>
  <c r="J156" i="15"/>
  <c r="J157" i="15"/>
  <c r="J158" i="15"/>
  <c r="J159" i="15"/>
  <c r="J160" i="15"/>
  <c r="J161" i="15"/>
  <c r="J162" i="15"/>
  <c r="J163" i="15"/>
  <c r="J164" i="15"/>
  <c r="J165" i="15"/>
  <c r="J166" i="15"/>
  <c r="J167" i="15"/>
  <c r="J168" i="15"/>
  <c r="J169" i="15"/>
  <c r="J170" i="15"/>
  <c r="J171" i="15"/>
  <c r="J172" i="15"/>
  <c r="J173" i="15"/>
  <c r="J174" i="15"/>
  <c r="J175" i="15"/>
  <c r="J176" i="15"/>
  <c r="J177" i="15"/>
  <c r="J178" i="15"/>
  <c r="J179" i="15"/>
  <c r="J180" i="15"/>
  <c r="J181" i="15"/>
  <c r="J182" i="15"/>
  <c r="J183" i="15"/>
  <c r="J184" i="15"/>
  <c r="J185" i="15"/>
  <c r="J186" i="15"/>
  <c r="J187" i="15"/>
  <c r="J188" i="15"/>
  <c r="J189" i="15"/>
  <c r="J190" i="15"/>
  <c r="J191" i="15"/>
  <c r="J192" i="15"/>
  <c r="J193" i="15"/>
  <c r="J194" i="15"/>
  <c r="J195" i="15"/>
  <c r="J196" i="15"/>
  <c r="J197" i="15"/>
  <c r="J198" i="15"/>
  <c r="J199" i="15"/>
  <c r="J200" i="15"/>
  <c r="J201" i="15"/>
  <c r="J202" i="15"/>
  <c r="K12" i="15"/>
  <c r="J12" i="15"/>
  <c r="J203" i="15" l="1"/>
  <c r="J204" i="15" s="1"/>
  <c r="K203" i="15"/>
  <c r="K204" i="15" s="1"/>
  <c r="L14" i="1" l="1"/>
  <c r="L16" i="1"/>
  <c r="L17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13" i="1"/>
  <c r="L12" i="1"/>
</calcChain>
</file>

<file path=xl/sharedStrings.xml><?xml version="1.0" encoding="utf-8"?>
<sst xmlns="http://schemas.openxmlformats.org/spreadsheetml/2006/main" count="1213" uniqueCount="298">
  <si>
    <t>Course Outcome:</t>
  </si>
  <si>
    <t>SN.</t>
  </si>
  <si>
    <t>Roll No.</t>
  </si>
  <si>
    <t>Student Name</t>
  </si>
  <si>
    <t>Q1</t>
  </si>
  <si>
    <t>Q2</t>
  </si>
  <si>
    <t>Q3</t>
  </si>
  <si>
    <t>A</t>
  </si>
  <si>
    <t>CO1</t>
  </si>
  <si>
    <t>CO2</t>
  </si>
  <si>
    <t>CO3</t>
  </si>
  <si>
    <t>CO1(5)</t>
  </si>
  <si>
    <t>Ritik Gupta</t>
  </si>
  <si>
    <t>Vaibhav Kumar Sharma</t>
  </si>
  <si>
    <t>Iti Jain</t>
  </si>
  <si>
    <t>Rishabh Jain</t>
  </si>
  <si>
    <t>Ritik Jain</t>
  </si>
  <si>
    <t>Hardik Sharma</t>
  </si>
  <si>
    <t>Ojas Singh Thakur</t>
  </si>
  <si>
    <t>Prakhar Saxena</t>
  </si>
  <si>
    <t>Neha Rastogi</t>
  </si>
  <si>
    <t>Tarushi Agrawal</t>
  </si>
  <si>
    <t>Kanishk</t>
  </si>
  <si>
    <t>Rishabh Jaiswal</t>
  </si>
  <si>
    <t>Yashwant Wardhan</t>
  </si>
  <si>
    <t>Divyansh Dubey</t>
  </si>
  <si>
    <t>Nikhil Ojha</t>
  </si>
  <si>
    <t>Anjali Sharma</t>
  </si>
  <si>
    <t>Ayush Jain</t>
  </si>
  <si>
    <t>Adarsh Srivastava</t>
  </si>
  <si>
    <t>Naman Datta</t>
  </si>
  <si>
    <t>Rishab Arya</t>
  </si>
  <si>
    <t>Shubham Dwivedi</t>
  </si>
  <si>
    <t>Prashant Rathi</t>
  </si>
  <si>
    <t>Karishma Agarwal</t>
  </si>
  <si>
    <t>Himanshu Gupta</t>
  </si>
  <si>
    <t>Ayush Gupta</t>
  </si>
  <si>
    <t>Shubham Kumar Singh</t>
  </si>
  <si>
    <t>Apurva Aggarwal</t>
  </si>
  <si>
    <t>Rakshit Goel</t>
  </si>
  <si>
    <t>Rozel Agrawal</t>
  </si>
  <si>
    <t>Navya Singh</t>
  </si>
  <si>
    <t>Tarun Kumar Trehan</t>
  </si>
  <si>
    <t>Ayush Kumar Verma</t>
  </si>
  <si>
    <t>Arjun Soota</t>
  </si>
  <si>
    <t>Lipika Tiwari</t>
  </si>
  <si>
    <t>Prakhar Dev Singh</t>
  </si>
  <si>
    <t>Sarthak Gupta</t>
  </si>
  <si>
    <t>Palak Arora</t>
  </si>
  <si>
    <t>Maulishri Agrawal</t>
  </si>
  <si>
    <t>Ankur Haritosh</t>
  </si>
  <si>
    <t>Saurabh Gangal</t>
  </si>
  <si>
    <t>Rakshit Singh</t>
  </si>
  <si>
    <t>Adish Agarwal</t>
  </si>
  <si>
    <t>Pranab Sharma</t>
  </si>
  <si>
    <t>Deepanshu Goel</t>
  </si>
  <si>
    <t>Shelly Gupta</t>
  </si>
  <si>
    <t>Ekam Singh Chahal</t>
  </si>
  <si>
    <t>Karan Singh Negi</t>
  </si>
  <si>
    <t>Shivam Kumar Singh</t>
  </si>
  <si>
    <t>Ishita Kalsi</t>
  </si>
  <si>
    <t>Utkarsh Raghav</t>
  </si>
  <si>
    <t>Divyansh Dahiya</t>
  </si>
  <si>
    <t>Mukul Agarwal</t>
  </si>
  <si>
    <t>Shreya Madaan</t>
  </si>
  <si>
    <t>Anmol Monga</t>
  </si>
  <si>
    <t>Vyom Dutt Sharma</t>
  </si>
  <si>
    <t>Kaustubh Chakravarty</t>
  </si>
  <si>
    <t>Ravi Ranjan</t>
  </si>
  <si>
    <t>Sonu Khandelwal</t>
  </si>
  <si>
    <t>Tanishk Bansal</t>
  </si>
  <si>
    <t>Rishabh Bhandari</t>
  </si>
  <si>
    <t>Rajat Bishnoi</t>
  </si>
  <si>
    <t>Mahendra Patel</t>
  </si>
  <si>
    <t>Hrishav Kumar</t>
  </si>
  <si>
    <t>Ratik Puri</t>
  </si>
  <si>
    <t>Mansi Mehta</t>
  </si>
  <si>
    <t>Aviral Sharma</t>
  </si>
  <si>
    <t>Shivam Aggarwal</t>
  </si>
  <si>
    <t>Shiva Gupta</t>
  </si>
  <si>
    <t>Himanish Kaul</t>
  </si>
  <si>
    <t>Mayank Gupta</t>
  </si>
  <si>
    <t>Deepak Parashar</t>
  </si>
  <si>
    <t>Saksham Garg</t>
  </si>
  <si>
    <t>Saurabh Vaish</t>
  </si>
  <si>
    <t>Aruvansh Nigam</t>
  </si>
  <si>
    <t>Satyendra Kumar</t>
  </si>
  <si>
    <t>Vaishnavi Agarwal</t>
  </si>
  <si>
    <t>Shresth Pandey</t>
  </si>
  <si>
    <t>Anirban Dutta</t>
  </si>
  <si>
    <t>Jatin Sharma</t>
  </si>
  <si>
    <t>Karan Verma</t>
  </si>
  <si>
    <t>Utkrisht Sharma</t>
  </si>
  <si>
    <t>Shivam Agrawal</t>
  </si>
  <si>
    <t>Sankalp Kalra</t>
  </si>
  <si>
    <t>Paluck Deep</t>
  </si>
  <si>
    <t>Abhinna Arjun</t>
  </si>
  <si>
    <t>Shubhangi</t>
  </si>
  <si>
    <t>Rajat Jain</t>
  </si>
  <si>
    <t>Aakash Suryan</t>
  </si>
  <si>
    <t>Prakhar Mittal</t>
  </si>
  <si>
    <t>Anushka Mittal</t>
  </si>
  <si>
    <t>Priya Bist</t>
  </si>
  <si>
    <t>Japteg Singh</t>
  </si>
  <si>
    <t>Bendapudi Aditya</t>
  </si>
  <si>
    <t>Shaurya Pratap Singh</t>
  </si>
  <si>
    <t>Priyanshu Sehgal</t>
  </si>
  <si>
    <t>Ishita Gupta</t>
  </si>
  <si>
    <t>Rashi Dixit</t>
  </si>
  <si>
    <t>Manan Thakral</t>
  </si>
  <si>
    <t>Rhythm Malhotra</t>
  </si>
  <si>
    <t>Archit Agarwal</t>
  </si>
  <si>
    <t>Tanay Mishra</t>
  </si>
  <si>
    <t>Shagun Verma</t>
  </si>
  <si>
    <t>Ashutosh Singh</t>
  </si>
  <si>
    <t>Aayushi</t>
  </si>
  <si>
    <t>Shreya Garg</t>
  </si>
  <si>
    <t>Yasharth Pathak</t>
  </si>
  <si>
    <t>Naman Saxena</t>
  </si>
  <si>
    <t>Vidhi Agarwal</t>
  </si>
  <si>
    <t>Archita Mittal</t>
  </si>
  <si>
    <t>Somil Rastogi</t>
  </si>
  <si>
    <t>Shadan Ali</t>
  </si>
  <si>
    <t>Dhruv Gupta</t>
  </si>
  <si>
    <t>Gopal Gupta</t>
  </si>
  <si>
    <t>Udit Balyan</t>
  </si>
  <si>
    <t>Akash Gupta</t>
  </si>
  <si>
    <t>Shradha Agarwal</t>
  </si>
  <si>
    <t>Sakeena Rizvi</t>
  </si>
  <si>
    <t>Deeksha Agarwal</t>
  </si>
  <si>
    <t>Nimesh Aggarwal</t>
  </si>
  <si>
    <t>S Vishvesh</t>
  </si>
  <si>
    <t>Rachit Gupta</t>
  </si>
  <si>
    <t>Shivanshu Chourasia</t>
  </si>
  <si>
    <t>Saransh Barua</t>
  </si>
  <si>
    <t>Divyansh Jain</t>
  </si>
  <si>
    <t>Aman Parmar</t>
  </si>
  <si>
    <t>Divyam Raj</t>
  </si>
  <si>
    <t>Ujjwal Alreja</t>
  </si>
  <si>
    <t>Simran Sharma</t>
  </si>
  <si>
    <t>Sparsh Shukla</t>
  </si>
  <si>
    <t>Shruti Pandey</t>
  </si>
  <si>
    <t>Shubham Garg</t>
  </si>
  <si>
    <t>Shorya Kaushik</t>
  </si>
  <si>
    <t>Aman Singh Chauhan</t>
  </si>
  <si>
    <t>Udbhav Gambhir</t>
  </si>
  <si>
    <t>Abhishek Verma</t>
  </si>
  <si>
    <t>Jagriti Bhandari</t>
  </si>
  <si>
    <t>Satyam Saini</t>
  </si>
  <si>
    <t>Ishan Agarwal</t>
  </si>
  <si>
    <t>Neelu Gupta</t>
  </si>
  <si>
    <t>Chaitanya Kumar</t>
  </si>
  <si>
    <t>Sachin Bansal</t>
  </si>
  <si>
    <t>Yash Kumar Agrawal</t>
  </si>
  <si>
    <t>Vidushi Tripathi</t>
  </si>
  <si>
    <t>Nimit Jain</t>
  </si>
  <si>
    <t>Pulkit Taneja</t>
  </si>
  <si>
    <t>Manish Yadav</t>
  </si>
  <si>
    <t>Akash Mishra</t>
  </si>
  <si>
    <t>Devansh Alok</t>
  </si>
  <si>
    <t>Rohit Singh</t>
  </si>
  <si>
    <t>Yachint</t>
  </si>
  <si>
    <t>Jahnavi</t>
  </si>
  <si>
    <t>Paras Chaudhary</t>
  </si>
  <si>
    <t>Suramya Sharma</t>
  </si>
  <si>
    <t>Sonu Kumar Gupta</t>
  </si>
  <si>
    <t>Nishant Agrawal</t>
  </si>
  <si>
    <t>Vaibhav Mittal</t>
  </si>
  <si>
    <t>Ayush Raj</t>
  </si>
  <si>
    <t>Aastha Bhat</t>
  </si>
  <si>
    <t>Akash Goel</t>
  </si>
  <si>
    <t>Bhavika Bhutani</t>
  </si>
  <si>
    <t>Shivam Bang</t>
  </si>
  <si>
    <t>Amartya Aishwarya</t>
  </si>
  <si>
    <t>Ankur</t>
  </si>
  <si>
    <t>Adarsh Singh</t>
  </si>
  <si>
    <t>Neha Sharma</t>
  </si>
  <si>
    <t>Akshara Agarwal</t>
  </si>
  <si>
    <t>Shorya Khanna</t>
  </si>
  <si>
    <t>Urvashi Gupta</t>
  </si>
  <si>
    <t>Tushar Mishra</t>
  </si>
  <si>
    <t>Deepanshu Reddu</t>
  </si>
  <si>
    <t>Easha Pandey</t>
  </si>
  <si>
    <t>Sakshi Mishra</t>
  </si>
  <si>
    <t>Rohit Sharma</t>
  </si>
  <si>
    <t>Manya Agrawal</t>
  </si>
  <si>
    <t>Ayush Varshney</t>
  </si>
  <si>
    <t>Raman Sharma</t>
  </si>
  <si>
    <t>Vidisha Nainwal</t>
  </si>
  <si>
    <t>Shrey Garg</t>
  </si>
  <si>
    <t>Prapti Miglani</t>
  </si>
  <si>
    <t>Himanshu Tomar</t>
  </si>
  <si>
    <t>Aman Jain</t>
  </si>
  <si>
    <t>Abhinav Garg</t>
  </si>
  <si>
    <t>Arushi Mishra</t>
  </si>
  <si>
    <t>Gunja Sharma</t>
  </si>
  <si>
    <t>Arpit Pathak</t>
  </si>
  <si>
    <t>Nirali Jain</t>
  </si>
  <si>
    <t>Nikita Gupta</t>
  </si>
  <si>
    <t>Kirti Godani</t>
  </si>
  <si>
    <t>Deepshi Sharma</t>
  </si>
  <si>
    <t>Prakhar Vaish</t>
  </si>
  <si>
    <t>Ashray Dubey</t>
  </si>
  <si>
    <t>Q4</t>
  </si>
  <si>
    <t>Q5</t>
  </si>
  <si>
    <t>CO3(6)</t>
  </si>
  <si>
    <t>CO2(3)</t>
  </si>
  <si>
    <t>CO1(4)</t>
  </si>
  <si>
    <t>CO1(2)</t>
  </si>
  <si>
    <t>Rajat Juneja</t>
  </si>
  <si>
    <t>CO3(3)</t>
  </si>
  <si>
    <t>CO4(4)</t>
  </si>
  <si>
    <t>CO3(8)</t>
  </si>
  <si>
    <t>CO4(2)</t>
  </si>
  <si>
    <t>CO4(3)</t>
  </si>
  <si>
    <t>CO4</t>
  </si>
  <si>
    <t>JAYPEE INSTITUTE OF INFORMATION TECHNOLOGY</t>
  </si>
  <si>
    <t>Examination – T1</t>
  </si>
  <si>
    <t xml:space="preserve">NBA Code: </t>
  </si>
  <si>
    <t xml:space="preserve">Course Coordinator: Dr. Neetu Sardana </t>
  </si>
  <si>
    <t>Total (20)</t>
  </si>
  <si>
    <t>Course Name and Code: Data and Web Mining(16B1NCI635)</t>
  </si>
  <si>
    <t>Attainment%</t>
  </si>
  <si>
    <t>C330-3</t>
  </si>
  <si>
    <t>Semester/Branch: B.Tech.VI-CSE</t>
  </si>
  <si>
    <t>Academic Year : 2018-19 (Even Semester)</t>
  </si>
  <si>
    <t xml:space="preserve">No. of Students Scored &gt; = Target % </t>
  </si>
  <si>
    <t xml:space="preserve">% of Students Scored &gt; = Target % </t>
  </si>
  <si>
    <t xml:space="preserve">CO Attainment Level </t>
  </si>
  <si>
    <t xml:space="preserve">Total Students </t>
  </si>
  <si>
    <t xml:space="preserve">No. of Students Appeared in T1 </t>
  </si>
  <si>
    <t>% of Students Scored &gt;= Target %</t>
  </si>
  <si>
    <t>&gt;= 80%</t>
  </si>
  <si>
    <t xml:space="preserve">&lt; 80% and &gt;= 70% </t>
  </si>
  <si>
    <t>&lt;70% and &gt;= 60%</t>
  </si>
  <si>
    <t>&lt;60%</t>
  </si>
  <si>
    <t>Examination – T2</t>
  </si>
  <si>
    <t>Date of examination: 04-04-2019</t>
  </si>
  <si>
    <t>Date of examination: 12-02-2019</t>
  </si>
  <si>
    <t>CO6(8)</t>
  </si>
  <si>
    <t>CO5(10)</t>
  </si>
  <si>
    <t>CO6(6)</t>
  </si>
  <si>
    <t>Q4(a,c,d)</t>
  </si>
  <si>
    <t>CO4(5)</t>
  </si>
  <si>
    <t>Q4(b)</t>
  </si>
  <si>
    <t>Total (30)</t>
  </si>
  <si>
    <t>CO5</t>
  </si>
  <si>
    <t>CO6</t>
  </si>
  <si>
    <t>Examination – T3</t>
  </si>
  <si>
    <t>Date of examination: 20-05-2019</t>
  </si>
  <si>
    <t>Average CO-Attainment</t>
  </si>
  <si>
    <t>COs</t>
  </si>
  <si>
    <t>T1</t>
  </si>
  <si>
    <t>T2</t>
  </si>
  <si>
    <t>T3</t>
  </si>
  <si>
    <t>T-AVG (Avg. of T1, T2 and T3)</t>
  </si>
  <si>
    <t>Assgn</t>
  </si>
  <si>
    <t>Assgn-AVG 
(Avg. of Assignments/ Quiz/ Class Test)</t>
  </si>
  <si>
    <t>Direct Attainment (60% T-AVG + 20% Assgn-AVG)</t>
  </si>
  <si>
    <t>Student Feedback (Indirect Assessment)</t>
  </si>
  <si>
    <t>Final (Direct + 20% Indirect)</t>
  </si>
  <si>
    <t>CO-PO-PSO Mapping</t>
  </si>
  <si>
    <t>CO Attainments</t>
  </si>
  <si>
    <t>PO1</t>
  </si>
  <si>
    <t>PO2</t>
  </si>
  <si>
    <t>PO3</t>
  </si>
  <si>
    <t>PO4</t>
  </si>
  <si>
    <t>PO5</t>
  </si>
  <si>
    <t>PO6</t>
  </si>
  <si>
    <t>PO7</t>
  </si>
  <si>
    <t>PO8</t>
  </si>
  <si>
    <t>PO9</t>
  </si>
  <si>
    <t>PO10</t>
  </si>
  <si>
    <t>PO11</t>
  </si>
  <si>
    <t>PO12</t>
  </si>
  <si>
    <t>-</t>
  </si>
  <si>
    <t>NBA Code</t>
  </si>
  <si>
    <t>PO-PSO-Attainment</t>
  </si>
  <si>
    <t>Course</t>
  </si>
  <si>
    <t>Assignment 1</t>
  </si>
  <si>
    <t>Assignment 2</t>
  </si>
  <si>
    <t>CO2(5)</t>
  </si>
  <si>
    <t>CO3(5)</t>
  </si>
  <si>
    <t>PSO1</t>
  </si>
  <si>
    <t>PSO2</t>
  </si>
  <si>
    <t>B.T (CSE - B3)</t>
  </si>
  <si>
    <t>B.T (CSE - B6)</t>
  </si>
  <si>
    <t>B.T (CSE - B10)</t>
  </si>
  <si>
    <t>B.T (CSE - B5)</t>
  </si>
  <si>
    <t>B.T (CSE - B15)</t>
  </si>
  <si>
    <t>B.T (CSE - B8)</t>
  </si>
  <si>
    <t>B.T (CSE - B1)</t>
  </si>
  <si>
    <t>B.T (CSE - B9)</t>
  </si>
  <si>
    <t>B.T (CSE - B7)</t>
  </si>
  <si>
    <t>B.T (CSE - B4)</t>
  </si>
  <si>
    <t>B.T (CSE - B2)</t>
  </si>
  <si>
    <t>INTGT (CSE - B13)</t>
  </si>
  <si>
    <t>Batches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</si>
</sst>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9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b/>
      <sz val="11"/>
      <color rgb="FF000000"/>
      <name val="Calibri"/>
      <family val="2"/>
    </font>
    <font>
      <sz val="11"/>
      <name val="Calibri"/>
      <family val="2"/>
      <charset val="1"/>
    </font>
    <font>
      <sz val="11"/>
      <color rgb="FF000000"/>
      <name val="Times New Roman"/>
      <family val="1"/>
    </font>
    <font>
      <sz val="8"/>
      <color rgb="FF000000"/>
      <name val="Calibri"/>
      <family val="2"/>
      <charset val="1"/>
    </font>
    <font>
      <b/>
      <sz val="11"/>
      <color rgb="FF000000"/>
      <name val="Times New Roman"/>
      <family val="1"/>
    </font>
    <font>
      <sz val="10"/>
      <name val="Arial"/>
      <family val="2"/>
    </font>
    <font>
      <b/>
      <sz val="11"/>
      <color theme="1"/>
      <name val="Times New Roman"/>
      <family val="1"/>
    </font>
    <font>
      <b/>
      <sz val="11"/>
      <name val="Calibri"/>
      <family val="2"/>
    </font>
    <font>
      <b/>
      <sz val="11"/>
      <color rgb="FF3F3F3F"/>
      <name val="Calibri"/>
      <family val="2"/>
      <scheme val="minor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sz val="9"/>
      <color rgb="FF000000"/>
      <name val="Times New Roman"/>
      <family val="1"/>
    </font>
    <font>
      <b/>
      <i/>
      <sz val="12"/>
      <color rgb="FF3F3F3F"/>
      <name val="Calibri"/>
      <family val="2"/>
      <scheme val="minor"/>
    </font>
    <font>
      <b/>
      <sz val="11"/>
      <name val="Calibri"/>
      <family val="2"/>
      <charset val="1"/>
    </font>
    <font>
      <b/>
      <sz val="10"/>
      <name val="MS Sans Serif"/>
      <family val="2"/>
      <charset val="1"/>
    </font>
    <font>
      <b/>
      <sz val="10"/>
      <color rgb="FF000000"/>
      <name val="MS Sans Serif"/>
      <family val="2"/>
      <charset val="1"/>
    </font>
    <font>
      <b/>
      <sz val="14"/>
      <color rgb="FF000000"/>
      <name val="Calibri"/>
      <family val="2"/>
    </font>
    <font>
      <b/>
      <sz val="9"/>
      <color rgb="FF000000"/>
      <name val="Times New Roman"/>
      <family val="1"/>
    </font>
    <font>
      <b/>
      <sz val="10"/>
      <color rgb="FF000000"/>
      <name val="Times New Roman"/>
      <family val="1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</font>
  </fonts>
  <fills count="1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8F8F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B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/>
        <bgColor indexed="64"/>
      </patternFill>
    </fill>
  </fills>
  <borders count="4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3F3F3F"/>
      </right>
      <top style="medium">
        <color indexed="64"/>
      </top>
      <bottom style="medium">
        <color indexed="64"/>
      </bottom>
      <diagonal/>
    </border>
    <border>
      <left style="thin">
        <color rgb="FF3F3F3F"/>
      </left>
      <right style="thin">
        <color rgb="FF3F3F3F"/>
      </right>
      <top style="medium">
        <color indexed="64"/>
      </top>
      <bottom style="medium">
        <color indexed="64"/>
      </bottom>
      <diagonal/>
    </border>
    <border>
      <left style="thin">
        <color rgb="FF3F3F3F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3F3F3F"/>
      </right>
      <top/>
      <bottom style="medium">
        <color indexed="64"/>
      </bottom>
      <diagonal/>
    </border>
    <border>
      <left style="thin">
        <color rgb="FF3F3F3F"/>
      </left>
      <right style="thin">
        <color rgb="FF3F3F3F"/>
      </right>
      <top/>
      <bottom style="medium">
        <color indexed="64"/>
      </bottom>
      <diagonal/>
    </border>
    <border>
      <left style="thin">
        <color rgb="FF3F3F3F"/>
      </left>
      <right/>
      <top/>
      <bottom style="medium">
        <color indexed="64"/>
      </bottom>
      <diagonal/>
    </border>
    <border>
      <left style="thin">
        <color rgb="FF3F3F3F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</borders>
  <cellStyleXfs count="2">
    <xf numFmtId="0" fontId="0" fillId="0" borderId="0"/>
    <xf numFmtId="0" fontId="11" fillId="5" borderId="14" applyNumberFormat="0" applyAlignment="0" applyProtection="0"/>
  </cellStyleXfs>
  <cellXfs count="22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2" fillId="0" borderId="0" xfId="0" applyFont="1"/>
    <xf numFmtId="0" fontId="4" fillId="0" borderId="0" xfId="0" applyFont="1" applyAlignment="1">
      <alignment horizontal="center"/>
    </xf>
    <xf numFmtId="0" fontId="6" fillId="0" borderId="0" xfId="0" applyFont="1"/>
    <xf numFmtId="0" fontId="0" fillId="2" borderId="0" xfId="0" applyFill="1"/>
    <xf numFmtId="164" fontId="4" fillId="0" borderId="1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1" fontId="7" fillId="2" borderId="1" xfId="0" applyNumberFormat="1" applyFont="1" applyFill="1" applyBorder="1" applyAlignment="1">
      <alignment horizontal="center" vertical="center"/>
    </xf>
    <xf numFmtId="1" fontId="9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Border="1"/>
    <xf numFmtId="0" fontId="8" fillId="4" borderId="0" xfId="0" applyFont="1" applyFill="1" applyBorder="1" applyAlignment="1">
      <alignment wrapText="1"/>
    </xf>
    <xf numFmtId="0" fontId="8" fillId="4" borderId="0" xfId="0" applyFont="1" applyFill="1" applyBorder="1"/>
    <xf numFmtId="0" fontId="2" fillId="0" borderId="0" xfId="0" applyFont="1" applyBorder="1"/>
    <xf numFmtId="0" fontId="6" fillId="0" borderId="0" xfId="0" applyFont="1" applyBorder="1"/>
    <xf numFmtId="1" fontId="7" fillId="2" borderId="4" xfId="0" applyNumberFormat="1" applyFont="1" applyFill="1" applyBorder="1" applyAlignment="1">
      <alignment horizontal="center" vertical="center"/>
    </xf>
    <xf numFmtId="1" fontId="9" fillId="2" borderId="4" xfId="0" applyNumberFormat="1" applyFont="1" applyFill="1" applyBorder="1" applyAlignment="1">
      <alignment horizontal="center" vertical="center"/>
    </xf>
    <xf numFmtId="1" fontId="7" fillId="2" borderId="10" xfId="0" applyNumberFormat="1" applyFont="1" applyFill="1" applyBorder="1" applyAlignment="1">
      <alignment horizontal="center" vertical="center"/>
    </xf>
    <xf numFmtId="1" fontId="7" fillId="2" borderId="11" xfId="0" applyNumberFormat="1" applyFont="1" applyFill="1" applyBorder="1" applyAlignment="1">
      <alignment horizontal="center" vertical="center"/>
    </xf>
    <xf numFmtId="1" fontId="7" fillId="2" borderId="2" xfId="0" applyNumberFormat="1" applyFont="1" applyFill="1" applyBorder="1" applyAlignment="1">
      <alignment horizontal="center" vertical="center"/>
    </xf>
    <xf numFmtId="0" fontId="5" fillId="0" borderId="0" xfId="0" applyFont="1"/>
    <xf numFmtId="0" fontId="5" fillId="0" borderId="0" xfId="0" applyFont="1" applyFill="1"/>
    <xf numFmtId="0" fontId="12" fillId="0" borderId="0" xfId="0" applyFont="1" applyBorder="1" applyAlignment="1">
      <alignment horizontal="left" vertical="center"/>
    </xf>
    <xf numFmtId="0" fontId="12" fillId="0" borderId="0" xfId="0" applyFont="1" applyBorder="1" applyAlignment="1">
      <alignment horizontal="center" vertical="center"/>
    </xf>
    <xf numFmtId="0" fontId="12" fillId="0" borderId="0" xfId="0" applyFont="1" applyBorder="1" applyAlignment="1">
      <alignment horizontal="left"/>
    </xf>
    <xf numFmtId="0" fontId="7" fillId="0" borderId="0" xfId="0" applyFont="1"/>
    <xf numFmtId="0" fontId="1" fillId="0" borderId="0" xfId="0" applyFont="1"/>
    <xf numFmtId="0" fontId="0" fillId="0" borderId="0" xfId="0" applyFill="1"/>
    <xf numFmtId="14" fontId="12" fillId="0" borderId="0" xfId="0" applyNumberFormat="1" applyFont="1" applyBorder="1" applyAlignment="1">
      <alignment horizontal="left"/>
    </xf>
    <xf numFmtId="0" fontId="12" fillId="0" borderId="0" xfId="0" applyFont="1" applyBorder="1" applyAlignment="1"/>
    <xf numFmtId="0" fontId="13" fillId="0" borderId="0" xfId="0" applyFont="1" applyBorder="1" applyAlignment="1">
      <alignment horizontal="left"/>
    </xf>
    <xf numFmtId="0" fontId="14" fillId="0" borderId="0" xfId="0" applyFont="1" applyAlignment="1">
      <alignment horizontal="center"/>
    </xf>
    <xf numFmtId="0" fontId="15" fillId="7" borderId="18" xfId="1" applyFont="1" applyFill="1" applyBorder="1" applyAlignment="1">
      <alignment horizontal="center"/>
    </xf>
    <xf numFmtId="0" fontId="15" fillId="7" borderId="19" xfId="1" applyFont="1" applyFill="1" applyBorder="1" applyAlignment="1">
      <alignment horizontal="center"/>
    </xf>
    <xf numFmtId="0" fontId="15" fillId="7" borderId="20" xfId="1" applyFont="1" applyFill="1" applyBorder="1" applyAlignment="1">
      <alignment horizontal="center"/>
    </xf>
    <xf numFmtId="0" fontId="15" fillId="6" borderId="21" xfId="1" applyFont="1" applyFill="1" applyBorder="1" applyAlignment="1">
      <alignment horizontal="center" wrapText="1"/>
    </xf>
    <xf numFmtId="0" fontId="15" fillId="6" borderId="22" xfId="1" applyFont="1" applyFill="1" applyBorder="1" applyAlignment="1">
      <alignment horizontal="center" wrapText="1"/>
    </xf>
    <xf numFmtId="0" fontId="15" fillId="6" borderId="23" xfId="1" applyFont="1" applyFill="1" applyBorder="1" applyAlignment="1">
      <alignment horizontal="center" wrapText="1"/>
    </xf>
    <xf numFmtId="0" fontId="15" fillId="7" borderId="21" xfId="1" applyFont="1" applyFill="1" applyBorder="1" applyAlignment="1">
      <alignment horizontal="center"/>
    </xf>
    <xf numFmtId="0" fontId="15" fillId="7" borderId="22" xfId="1" applyFont="1" applyFill="1" applyBorder="1" applyAlignment="1">
      <alignment horizontal="center"/>
    </xf>
    <xf numFmtId="0" fontId="15" fillId="7" borderId="24" xfId="1" applyFont="1" applyFill="1" applyBorder="1" applyAlignment="1">
      <alignment horizontal="center"/>
    </xf>
    <xf numFmtId="0" fontId="0" fillId="0" borderId="1" xfId="0" applyBorder="1"/>
    <xf numFmtId="0" fontId="11" fillId="8" borderId="11" xfId="1" applyFill="1" applyBorder="1" applyAlignment="1">
      <alignment horizontal="center"/>
    </xf>
    <xf numFmtId="0" fontId="11" fillId="8" borderId="13" xfId="1" applyFill="1" applyBorder="1" applyAlignment="1">
      <alignment horizontal="center"/>
    </xf>
    <xf numFmtId="164" fontId="16" fillId="2" borderId="1" xfId="0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164" fontId="16" fillId="0" borderId="1" xfId="0" applyNumberFormat="1" applyFont="1" applyBorder="1" applyAlignment="1">
      <alignment horizontal="center"/>
    </xf>
    <xf numFmtId="164" fontId="16" fillId="0" borderId="2" xfId="0" applyNumberFormat="1" applyFont="1" applyBorder="1" applyAlignment="1">
      <alignment horizontal="center"/>
    </xf>
    <xf numFmtId="0" fontId="16" fillId="3" borderId="6" xfId="0" applyFont="1" applyFill="1" applyBorder="1" applyAlignment="1">
      <alignment horizontal="center" wrapText="1"/>
    </xf>
    <xf numFmtId="0" fontId="16" fillId="2" borderId="6" xfId="0" applyFont="1" applyFill="1" applyBorder="1" applyAlignment="1">
      <alignment horizontal="center" wrapText="1"/>
    </xf>
    <xf numFmtId="0" fontId="17" fillId="2" borderId="1" xfId="0" applyFont="1" applyFill="1" applyBorder="1" applyAlignment="1">
      <alignment horizontal="center"/>
    </xf>
    <xf numFmtId="0" fontId="16" fillId="4" borderId="6" xfId="0" applyFont="1" applyFill="1" applyBorder="1" applyAlignment="1">
      <alignment horizontal="center" wrapText="1"/>
    </xf>
    <xf numFmtId="0" fontId="18" fillId="0" borderId="1" xfId="0" applyFont="1" applyBorder="1" applyAlignment="1">
      <alignment horizontal="center"/>
    </xf>
    <xf numFmtId="0" fontId="18" fillId="0" borderId="5" xfId="0" applyFont="1" applyBorder="1" applyAlignment="1">
      <alignment horizontal="center"/>
    </xf>
    <xf numFmtId="0" fontId="18" fillId="0" borderId="3" xfId="0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18" fillId="2" borderId="5" xfId="0" applyFont="1" applyFill="1" applyBorder="1" applyAlignment="1">
      <alignment horizontal="center"/>
    </xf>
    <xf numFmtId="0" fontId="18" fillId="2" borderId="3" xfId="0" applyFont="1" applyFill="1" applyBorder="1" applyAlignment="1">
      <alignment horizontal="center"/>
    </xf>
    <xf numFmtId="0" fontId="18" fillId="0" borderId="4" xfId="0" applyFont="1" applyBorder="1" applyAlignment="1">
      <alignment horizontal="center"/>
    </xf>
    <xf numFmtId="0" fontId="16" fillId="2" borderId="8" xfId="0" applyFont="1" applyFill="1" applyBorder="1" applyAlignment="1">
      <alignment horizontal="center" wrapText="1"/>
    </xf>
    <xf numFmtId="1" fontId="18" fillId="0" borderId="1" xfId="0" applyNumberFormat="1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6" fillId="4" borderId="7" xfId="0" applyFont="1" applyFill="1" applyBorder="1" applyAlignment="1">
      <alignment horizontal="center" wrapText="1"/>
    </xf>
    <xf numFmtId="0" fontId="1" fillId="0" borderId="2" xfId="0" applyFont="1" applyBorder="1" applyAlignment="1">
      <alignment horizontal="center"/>
    </xf>
    <xf numFmtId="0" fontId="16" fillId="3" borderId="1" xfId="0" applyFont="1" applyFill="1" applyBorder="1" applyAlignment="1">
      <alignment horizontal="center" wrapText="1"/>
    </xf>
    <xf numFmtId="0" fontId="16" fillId="4" borderId="12" xfId="0" applyFont="1" applyFill="1" applyBorder="1" applyAlignment="1">
      <alignment horizontal="center" wrapText="1"/>
    </xf>
    <xf numFmtId="0" fontId="16" fillId="0" borderId="1" xfId="0" applyFont="1" applyBorder="1" applyAlignment="1">
      <alignment horizontal="center"/>
    </xf>
    <xf numFmtId="0" fontId="16" fillId="2" borderId="1" xfId="0" applyFont="1" applyFill="1" applyBorder="1" applyAlignment="1">
      <alignment horizontal="center"/>
    </xf>
    <xf numFmtId="0" fontId="18" fillId="2" borderId="1" xfId="0" applyFont="1" applyFill="1" applyBorder="1" applyAlignment="1">
      <alignment horizontal="center"/>
    </xf>
    <xf numFmtId="0" fontId="16" fillId="0" borderId="2" xfId="0" applyFont="1" applyBorder="1" applyAlignment="1">
      <alignment horizontal="center"/>
    </xf>
    <xf numFmtId="0" fontId="16" fillId="3" borderId="7" xfId="0" applyFont="1" applyFill="1" applyBorder="1" applyAlignment="1">
      <alignment horizontal="center" wrapText="1"/>
    </xf>
    <xf numFmtId="0" fontId="16" fillId="4" borderId="1" xfId="0" applyFont="1" applyFill="1" applyBorder="1" applyAlignment="1">
      <alignment horizontal="center" wrapText="1"/>
    </xf>
    <xf numFmtId="0" fontId="15" fillId="2" borderId="18" xfId="1" applyFont="1" applyFill="1" applyBorder="1" applyAlignment="1">
      <alignment horizontal="center"/>
    </xf>
    <xf numFmtId="0" fontId="15" fillId="2" borderId="19" xfId="1" applyFont="1" applyFill="1" applyBorder="1" applyAlignment="1">
      <alignment horizontal="center"/>
    </xf>
    <xf numFmtId="0" fontId="15" fillId="2" borderId="20" xfId="1" applyFont="1" applyFill="1" applyBorder="1" applyAlignment="1">
      <alignment horizontal="center"/>
    </xf>
    <xf numFmtId="0" fontId="15" fillId="2" borderId="21" xfId="1" applyFont="1" applyFill="1" applyBorder="1" applyAlignment="1">
      <alignment horizontal="center" wrapText="1"/>
    </xf>
    <xf numFmtId="0" fontId="15" fillId="2" borderId="22" xfId="1" applyFont="1" applyFill="1" applyBorder="1" applyAlignment="1">
      <alignment horizontal="center" wrapText="1"/>
    </xf>
    <xf numFmtId="0" fontId="15" fillId="2" borderId="23" xfId="1" applyFont="1" applyFill="1" applyBorder="1" applyAlignment="1">
      <alignment horizontal="center" wrapText="1"/>
    </xf>
    <xf numFmtId="0" fontId="15" fillId="2" borderId="21" xfId="1" applyFont="1" applyFill="1" applyBorder="1" applyAlignment="1">
      <alignment horizontal="center"/>
    </xf>
    <xf numFmtId="0" fontId="15" fillId="2" borderId="22" xfId="1" applyFont="1" applyFill="1" applyBorder="1" applyAlignment="1">
      <alignment horizontal="center"/>
    </xf>
    <xf numFmtId="0" fontId="15" fillId="2" borderId="24" xfId="1" applyFont="1" applyFill="1" applyBorder="1" applyAlignment="1">
      <alignment horizontal="center"/>
    </xf>
    <xf numFmtId="0" fontId="11" fillId="2" borderId="11" xfId="1" applyFont="1" applyFill="1" applyBorder="1" applyAlignment="1">
      <alignment horizontal="center"/>
    </xf>
    <xf numFmtId="0" fontId="11" fillId="2" borderId="12" xfId="1" applyFont="1" applyFill="1" applyBorder="1" applyAlignment="1">
      <alignment horizontal="center"/>
    </xf>
    <xf numFmtId="0" fontId="11" fillId="2" borderId="13" xfId="1" applyFont="1" applyFill="1" applyBorder="1" applyAlignment="1">
      <alignment horizontal="center"/>
    </xf>
    <xf numFmtId="0" fontId="0" fillId="0" borderId="0" xfId="0" applyAlignment="1"/>
    <xf numFmtId="0" fontId="11" fillId="5" borderId="1" xfId="1" applyBorder="1" applyAlignment="1">
      <alignment horizontal="center" vertical="center"/>
    </xf>
    <xf numFmtId="164" fontId="10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2" fillId="0" borderId="0" xfId="0" applyFont="1" applyBorder="1" applyAlignment="1">
      <alignment horizontal="center" vertical="center"/>
    </xf>
    <xf numFmtId="0" fontId="12" fillId="0" borderId="0" xfId="0" applyFont="1" applyBorder="1" applyAlignment="1">
      <alignment horizontal="left"/>
    </xf>
    <xf numFmtId="0" fontId="11" fillId="8" borderId="31" xfId="1" applyFill="1" applyBorder="1" applyAlignment="1">
      <alignment horizontal="center"/>
    </xf>
    <xf numFmtId="0" fontId="11" fillId="8" borderId="32" xfId="1" applyFill="1" applyBorder="1" applyAlignment="1">
      <alignment horizontal="center"/>
    </xf>
    <xf numFmtId="0" fontId="11" fillId="8" borderId="33" xfId="1" applyFill="1" applyBorder="1" applyAlignment="1">
      <alignment horizontal="center"/>
    </xf>
    <xf numFmtId="0" fontId="11" fillId="8" borderId="34" xfId="1" applyFill="1" applyBorder="1" applyAlignment="1">
      <alignment horizontal="center"/>
    </xf>
    <xf numFmtId="0" fontId="12" fillId="0" borderId="0" xfId="0" applyFont="1" applyBorder="1" applyAlignment="1">
      <alignment horizontal="left"/>
    </xf>
    <xf numFmtId="0" fontId="17" fillId="2" borderId="1" xfId="0" applyFont="1" applyFill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8" fillId="2" borderId="5" xfId="0" applyFont="1" applyFill="1" applyBorder="1" applyAlignment="1">
      <alignment horizontal="center" vertical="center"/>
    </xf>
    <xf numFmtId="0" fontId="18" fillId="2" borderId="3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1" fontId="18" fillId="0" borderId="1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1" fontId="7" fillId="2" borderId="5" xfId="0" applyNumberFormat="1" applyFont="1" applyFill="1" applyBorder="1" applyAlignment="1">
      <alignment horizontal="center" vertical="center"/>
    </xf>
    <xf numFmtId="0" fontId="16" fillId="3" borderId="35" xfId="0" applyFont="1" applyFill="1" applyBorder="1" applyAlignment="1">
      <alignment horizontal="center" wrapText="1"/>
    </xf>
    <xf numFmtId="0" fontId="18" fillId="2" borderId="1" xfId="0" applyFont="1" applyFill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12" fillId="0" borderId="0" xfId="0" applyFont="1" applyBorder="1" applyAlignment="1">
      <alignment horizontal="left"/>
    </xf>
    <xf numFmtId="0" fontId="12" fillId="0" borderId="0" xfId="0" applyFont="1" applyBorder="1" applyAlignment="1">
      <alignment horizontal="center" vertical="center"/>
    </xf>
    <xf numFmtId="0" fontId="0" fillId="0" borderId="1" xfId="0" applyBorder="1"/>
    <xf numFmtId="0" fontId="12" fillId="0" borderId="0" xfId="0" applyFont="1" applyBorder="1" applyAlignment="1">
      <alignment horizontal="left"/>
    </xf>
    <xf numFmtId="0" fontId="1" fillId="0" borderId="3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5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20" fillId="2" borderId="1" xfId="0" applyFont="1" applyFill="1" applyBorder="1" applyAlignment="1">
      <alignment horizontal="center" vertical="center" wrapText="1"/>
    </xf>
    <xf numFmtId="0" fontId="21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164" fontId="0" fillId="9" borderId="1" xfId="0" applyNumberFormat="1" applyFill="1" applyBorder="1" applyAlignment="1">
      <alignment horizontal="center" vertical="center"/>
    </xf>
    <xf numFmtId="164" fontId="5" fillId="10" borderId="1" xfId="0" applyNumberFormat="1" applyFont="1" applyFill="1" applyBorder="1" applyAlignment="1">
      <alignment horizontal="center" vertical="center" wrapText="1"/>
    </xf>
    <xf numFmtId="164" fontId="5" fillId="11" borderId="1" xfId="0" applyNumberFormat="1" applyFont="1" applyFill="1" applyBorder="1" applyAlignment="1">
      <alignment horizontal="center" vertical="center" wrapText="1"/>
    </xf>
    <xf numFmtId="0" fontId="0" fillId="12" borderId="1" xfId="0" applyFill="1" applyBorder="1" applyAlignment="1">
      <alignment horizontal="center" vertical="center"/>
    </xf>
    <xf numFmtId="164" fontId="0" fillId="13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2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7" fillId="14" borderId="1" xfId="0" applyFont="1" applyFill="1" applyBorder="1" applyAlignment="1">
      <alignment horizontal="center" vertical="center" wrapText="1"/>
    </xf>
    <xf numFmtId="0" fontId="21" fillId="2" borderId="0" xfId="0" applyFont="1" applyFill="1" applyAlignment="1">
      <alignment horizontal="center" vertical="center" wrapText="1"/>
    </xf>
    <xf numFmtId="0" fontId="13" fillId="2" borderId="0" xfId="0" applyFont="1" applyFill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3" fillId="14" borderId="1" xfId="0" applyFont="1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164" fontId="0" fillId="14" borderId="1" xfId="0" applyNumberFormat="1" applyFill="1" applyBorder="1" applyAlignment="1">
      <alignment horizontal="center" vertical="center"/>
    </xf>
    <xf numFmtId="0" fontId="16" fillId="4" borderId="8" xfId="0" applyFont="1" applyFill="1" applyBorder="1" applyAlignment="1">
      <alignment horizontal="center" wrapText="1"/>
    </xf>
    <xf numFmtId="0" fontId="16" fillId="3" borderId="8" xfId="0" applyFont="1" applyFill="1" applyBorder="1" applyAlignment="1">
      <alignment horizontal="center" wrapText="1"/>
    </xf>
    <xf numFmtId="0" fontId="16" fillId="4" borderId="41" xfId="0" applyFont="1" applyFill="1" applyBorder="1" applyAlignment="1">
      <alignment horizontal="center" wrapText="1"/>
    </xf>
    <xf numFmtId="0" fontId="16" fillId="3" borderId="39" xfId="0" applyFont="1" applyFill="1" applyBorder="1" applyAlignment="1">
      <alignment horizontal="center" wrapText="1"/>
    </xf>
    <xf numFmtId="0" fontId="15" fillId="7" borderId="17" xfId="1" applyFont="1" applyFill="1" applyBorder="1" applyAlignment="1">
      <alignment horizontal="center"/>
    </xf>
    <xf numFmtId="0" fontId="17" fillId="2" borderId="4" xfId="0" applyFont="1" applyFill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3" fillId="0" borderId="36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24" fillId="15" borderId="1" xfId="0" applyFont="1" applyFill="1" applyBorder="1" applyAlignment="1">
      <alignment horizontal="center" vertical="center"/>
    </xf>
    <xf numFmtId="0" fontId="23" fillId="0" borderId="1" xfId="0" applyFont="1" applyBorder="1" applyAlignment="1">
      <alignment horizontal="center" vertical="center" wrapText="1"/>
    </xf>
    <xf numFmtId="0" fontId="23" fillId="11" borderId="1" xfId="0" applyFont="1" applyFill="1" applyBorder="1" applyAlignment="1">
      <alignment horizontal="center" vertical="center" wrapText="1"/>
    </xf>
    <xf numFmtId="0" fontId="24" fillId="11" borderId="1" xfId="0" applyFont="1" applyFill="1" applyBorder="1" applyAlignment="1">
      <alignment horizontal="center" vertical="center"/>
    </xf>
    <xf numFmtId="1" fontId="24" fillId="16" borderId="1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15" fillId="7" borderId="43" xfId="1" applyFont="1" applyFill="1" applyBorder="1" applyAlignment="1">
      <alignment horizontal="center"/>
    </xf>
    <xf numFmtId="0" fontId="0" fillId="0" borderId="3" xfId="0" applyBorder="1"/>
    <xf numFmtId="164" fontId="16" fillId="2" borderId="3" xfId="0" applyNumberFormat="1" applyFont="1" applyFill="1" applyBorder="1" applyAlignment="1">
      <alignment horizontal="center"/>
    </xf>
    <xf numFmtId="0" fontId="15" fillId="7" borderId="33" xfId="1" applyFont="1" applyFill="1" applyBorder="1" applyAlignment="1">
      <alignment horizontal="center"/>
    </xf>
    <xf numFmtId="0" fontId="11" fillId="8" borderId="45" xfId="1" applyFill="1" applyBorder="1" applyAlignment="1">
      <alignment horizontal="center"/>
    </xf>
    <xf numFmtId="0" fontId="0" fillId="2" borderId="1" xfId="0" applyFill="1" applyBorder="1"/>
    <xf numFmtId="0" fontId="16" fillId="4" borderId="46" xfId="0" applyFont="1" applyFill="1" applyBorder="1" applyAlignment="1">
      <alignment horizontal="center" wrapText="1"/>
    </xf>
    <xf numFmtId="0" fontId="0" fillId="0" borderId="2" xfId="0" applyBorder="1"/>
    <xf numFmtId="0" fontId="5" fillId="0" borderId="0" xfId="0" applyFont="1" applyFill="1" applyBorder="1"/>
    <xf numFmtId="0" fontId="0" fillId="0" borderId="0" xfId="0" applyFill="1" applyBorder="1"/>
    <xf numFmtId="0" fontId="1" fillId="0" borderId="0" xfId="0" applyFont="1" applyBorder="1" applyAlignment="1">
      <alignment horizontal="center"/>
    </xf>
    <xf numFmtId="0" fontId="15" fillId="7" borderId="0" xfId="1" applyFont="1" applyFill="1" applyBorder="1" applyAlignment="1">
      <alignment horizontal="center"/>
    </xf>
    <xf numFmtId="0" fontId="0" fillId="2" borderId="0" xfId="0" applyFill="1" applyBorder="1"/>
    <xf numFmtId="0" fontId="12" fillId="0" borderId="0" xfId="0" applyFont="1" applyBorder="1" applyAlignment="1">
      <alignment horizontal="left"/>
    </xf>
    <xf numFmtId="0" fontId="15" fillId="6" borderId="16" xfId="1" applyFont="1" applyFill="1" applyBorder="1" applyAlignment="1">
      <alignment horizontal="center"/>
    </xf>
    <xf numFmtId="0" fontId="12" fillId="0" borderId="0" xfId="0" applyFont="1" applyBorder="1" applyAlignment="1">
      <alignment horizontal="left"/>
    </xf>
    <xf numFmtId="0" fontId="11" fillId="5" borderId="1" xfId="1" applyFont="1" applyBorder="1" applyAlignment="1">
      <alignment horizontal="center" vertical="center"/>
    </xf>
    <xf numFmtId="0" fontId="25" fillId="0" borderId="1" xfId="0" applyFont="1" applyBorder="1"/>
    <xf numFmtId="0" fontId="26" fillId="6" borderId="43" xfId="1" applyFont="1" applyFill="1" applyBorder="1" applyAlignment="1">
      <alignment horizontal="center" wrapText="1"/>
    </xf>
    <xf numFmtId="0" fontId="27" fillId="5" borderId="1" xfId="1" applyFont="1" applyBorder="1" applyAlignment="1">
      <alignment horizontal="center" vertical="center"/>
    </xf>
    <xf numFmtId="0" fontId="11" fillId="2" borderId="1" xfId="1" applyFont="1" applyFill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1" xfId="0" applyFont="1" applyBorder="1"/>
    <xf numFmtId="0" fontId="11" fillId="5" borderId="1" xfId="1" applyFont="1" applyBorder="1" applyAlignment="1">
      <alignment vertical="center"/>
    </xf>
    <xf numFmtId="0" fontId="3" fillId="0" borderId="0" xfId="0" applyFont="1" applyBorder="1" applyAlignment="1"/>
    <xf numFmtId="0" fontId="25" fillId="17" borderId="1" xfId="0" applyFont="1" applyFill="1" applyBorder="1"/>
    <xf numFmtId="0" fontId="15" fillId="2" borderId="26" xfId="1" applyFont="1" applyFill="1" applyBorder="1" applyAlignment="1">
      <alignment horizontal="center"/>
    </xf>
    <xf numFmtId="0" fontId="15" fillId="2" borderId="27" xfId="1" applyFont="1" applyFill="1" applyBorder="1" applyAlignment="1">
      <alignment horizontal="center"/>
    </xf>
    <xf numFmtId="0" fontId="15" fillId="2" borderId="28" xfId="1" applyFont="1" applyFill="1" applyBorder="1" applyAlignment="1">
      <alignment horizontal="center"/>
    </xf>
    <xf numFmtId="0" fontId="12" fillId="0" borderId="0" xfId="0" applyFont="1" applyBorder="1" applyAlignment="1">
      <alignment horizontal="center" vertical="center"/>
    </xf>
    <xf numFmtId="0" fontId="15" fillId="2" borderId="15" xfId="1" applyFont="1" applyFill="1" applyBorder="1" applyAlignment="1">
      <alignment horizontal="center"/>
    </xf>
    <xf numFmtId="0" fontId="15" fillId="2" borderId="16" xfId="1" applyFont="1" applyFill="1" applyBorder="1" applyAlignment="1">
      <alignment horizontal="center"/>
    </xf>
    <xf numFmtId="0" fontId="15" fillId="2" borderId="17" xfId="1" applyFont="1" applyFill="1" applyBorder="1" applyAlignment="1">
      <alignment horizontal="center"/>
    </xf>
    <xf numFmtId="0" fontId="15" fillId="2" borderId="9" xfId="1" applyFont="1" applyFill="1" applyBorder="1" applyAlignment="1">
      <alignment horizontal="center" vertical="center" wrapText="1"/>
    </xf>
    <xf numFmtId="0" fontId="15" fillId="2" borderId="25" xfId="1" applyFont="1" applyFill="1" applyBorder="1" applyAlignment="1">
      <alignment horizontal="center" vertical="center" wrapText="1"/>
    </xf>
    <xf numFmtId="0" fontId="11" fillId="5" borderId="1" xfId="1" applyBorder="1" applyAlignment="1">
      <alignment horizontal="center" vertical="center"/>
    </xf>
    <xf numFmtId="0" fontId="0" fillId="0" borderId="1" xfId="0" applyBorder="1"/>
    <xf numFmtId="0" fontId="11" fillId="5" borderId="14" xfId="1" applyAlignment="1">
      <alignment horizontal="center" vertical="center"/>
    </xf>
    <xf numFmtId="0" fontId="11" fillId="5" borderId="29" xfId="1" applyBorder="1" applyAlignment="1">
      <alignment horizontal="center" vertical="center"/>
    </xf>
    <xf numFmtId="0" fontId="11" fillId="5" borderId="30" xfId="1" applyBorder="1" applyAlignment="1">
      <alignment horizontal="center" vertical="center"/>
    </xf>
    <xf numFmtId="0" fontId="12" fillId="0" borderId="0" xfId="0" applyFont="1" applyBorder="1" applyAlignment="1">
      <alignment horizontal="left"/>
    </xf>
    <xf numFmtId="0" fontId="15" fillId="6" borderId="15" xfId="1" applyFont="1" applyFill="1" applyBorder="1" applyAlignment="1">
      <alignment horizontal="center"/>
    </xf>
    <xf numFmtId="0" fontId="15" fillId="6" borderId="16" xfId="1" applyFont="1" applyFill="1" applyBorder="1" applyAlignment="1">
      <alignment horizontal="center"/>
    </xf>
    <xf numFmtId="0" fontId="15" fillId="6" borderId="17" xfId="1" applyFont="1" applyFill="1" applyBorder="1" applyAlignment="1">
      <alignment horizontal="center"/>
    </xf>
    <xf numFmtId="0" fontId="15" fillId="7" borderId="9" xfId="1" applyFont="1" applyFill="1" applyBorder="1" applyAlignment="1">
      <alignment horizontal="center" vertical="center" wrapText="1"/>
    </xf>
    <xf numFmtId="0" fontId="15" fillId="7" borderId="25" xfId="1" applyFont="1" applyFill="1" applyBorder="1" applyAlignment="1">
      <alignment horizontal="center" vertical="center" wrapText="1"/>
    </xf>
    <xf numFmtId="0" fontId="15" fillId="8" borderId="26" xfId="1" applyFont="1" applyFill="1" applyBorder="1" applyAlignment="1">
      <alignment horizontal="center"/>
    </xf>
    <xf numFmtId="0" fontId="15" fillId="8" borderId="28" xfId="1" applyFont="1" applyFill="1" applyBorder="1" applyAlignment="1">
      <alignment horizontal="center"/>
    </xf>
    <xf numFmtId="0" fontId="15" fillId="8" borderId="9" xfId="1" applyFont="1" applyFill="1" applyBorder="1" applyAlignment="1">
      <alignment horizontal="center"/>
    </xf>
    <xf numFmtId="0" fontId="15" fillId="8" borderId="42" xfId="1" applyFont="1" applyFill="1" applyBorder="1" applyAlignment="1">
      <alignment horizontal="center"/>
    </xf>
    <xf numFmtId="0" fontId="15" fillId="8" borderId="44" xfId="1" applyFont="1" applyFill="1" applyBorder="1" applyAlignment="1">
      <alignment horizontal="center"/>
    </xf>
    <xf numFmtId="0" fontId="27" fillId="5" borderId="1" xfId="1" applyFont="1" applyBorder="1" applyAlignment="1">
      <alignment horizontal="center" vertical="center"/>
    </xf>
    <xf numFmtId="0" fontId="28" fillId="0" borderId="1" xfId="0" applyFont="1" applyBorder="1"/>
    <xf numFmtId="0" fontId="3" fillId="0" borderId="15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19" fillId="2" borderId="1" xfId="0" applyFont="1" applyFill="1" applyBorder="1" applyAlignment="1">
      <alignment horizontal="center" vertical="center"/>
    </xf>
    <xf numFmtId="0" fontId="19" fillId="2" borderId="0" xfId="0" applyFont="1" applyFill="1" applyAlignment="1">
      <alignment horizontal="center" vertical="center"/>
    </xf>
    <xf numFmtId="0" fontId="21" fillId="14" borderId="39" xfId="0" applyFont="1" applyFill="1" applyBorder="1" applyAlignment="1">
      <alignment horizontal="center" vertical="center" wrapText="1"/>
    </xf>
    <xf numFmtId="0" fontId="21" fillId="14" borderId="40" xfId="0" applyFont="1" applyFill="1" applyBorder="1" applyAlignment="1">
      <alignment horizontal="center" vertical="center" wrapText="1"/>
    </xf>
    <xf numFmtId="0" fontId="15" fillId="8" borderId="15" xfId="1" applyFont="1" applyFill="1" applyBorder="1" applyAlignment="1">
      <alignment horizontal="center"/>
    </xf>
    <xf numFmtId="0" fontId="15" fillId="8" borderId="16" xfId="1" applyFont="1" applyFill="1" applyBorder="1" applyAlignment="1">
      <alignment horizontal="center"/>
    </xf>
    <xf numFmtId="0" fontId="15" fillId="8" borderId="17" xfId="1" applyFont="1" applyFill="1" applyBorder="1" applyAlignment="1">
      <alignment horizontal="center"/>
    </xf>
    <xf numFmtId="0" fontId="15" fillId="7" borderId="37" xfId="1" applyFont="1" applyFill="1" applyBorder="1" applyAlignment="1">
      <alignment horizontal="center" vertical="center" wrapText="1"/>
    </xf>
    <xf numFmtId="0" fontId="15" fillId="7" borderId="38" xfId="1" applyFont="1" applyFill="1" applyBorder="1" applyAlignment="1">
      <alignment horizontal="center" vertical="center" wrapText="1"/>
    </xf>
  </cellXfs>
  <cellStyles count="2">
    <cellStyle name="Normal" xfId="0" builtinId="0"/>
    <cellStyle name="Output" xfId="1" builtinId="21"/>
  </cellStyles>
  <dxfs count="0"/>
  <tableStyles count="0" defaultTableStyle="TableStyleMedium9" defaultPivotStyle="PivotStyleLight16"/>
  <colors>
    <mruColors>
      <color rgb="FF00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13"/>
  <sheetViews>
    <sheetView tabSelected="1" workbookViewId="0">
      <selection activeCell="V20" sqref="V20"/>
    </sheetView>
  </sheetViews>
  <sheetFormatPr defaultRowHeight="15" x14ac:dyDescent="0.25"/>
  <cols>
    <col min="1" max="1" width="4.85546875"/>
    <col min="2" max="2" width="13.85546875" style="3" customWidth="1"/>
    <col min="3" max="3" width="21.42578125" style="5" bestFit="1" customWidth="1"/>
    <col min="4" max="8" width="7.7109375" style="1" customWidth="1"/>
    <col min="9" max="9" width="7.7109375" style="11" customWidth="1"/>
    <col min="10" max="11" width="6.140625" style="1" customWidth="1"/>
    <col min="12" max="12" width="0" hidden="1" customWidth="1"/>
    <col min="13" max="207" width="8.5703125"/>
    <col min="208" max="208" width="4.85546875"/>
    <col min="209" max="209" width="13.42578125"/>
    <col min="210" max="210" width="31.28515625"/>
    <col min="211" max="224" width="5.7109375"/>
    <col min="225" max="463" width="8.5703125"/>
    <col min="464" max="464" width="4.85546875"/>
    <col min="465" max="465" width="13.42578125"/>
    <col min="466" max="466" width="31.28515625"/>
    <col min="467" max="480" width="5.7109375"/>
    <col min="481" max="719" width="8.5703125"/>
    <col min="720" max="720" width="4.85546875"/>
    <col min="721" max="721" width="13.42578125"/>
    <col min="722" max="722" width="31.28515625"/>
    <col min="723" max="736" width="5.7109375"/>
    <col min="737" max="975" width="8.5703125"/>
    <col min="976" max="976" width="4.85546875"/>
    <col min="977" max="977" width="13.42578125"/>
    <col min="978" max="979" width="31.28515625"/>
  </cols>
  <sheetData>
    <row r="1" spans="1:27" s="23" customFormat="1" ht="24" customHeight="1" x14ac:dyDescent="0.25">
      <c r="A1" s="188" t="s">
        <v>216</v>
      </c>
      <c r="B1" s="188"/>
      <c r="C1" s="188"/>
      <c r="D1" s="188"/>
      <c r="E1" s="188"/>
      <c r="F1" s="188"/>
      <c r="G1" s="188"/>
      <c r="H1" s="188"/>
      <c r="I1" s="188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</row>
    <row r="2" spans="1:27" s="23" customFormat="1" ht="19.5" customHeight="1" x14ac:dyDescent="0.25">
      <c r="A2" s="25" t="s">
        <v>225</v>
      </c>
      <c r="B2" s="26"/>
      <c r="C2" s="25"/>
      <c r="D2" s="26"/>
      <c r="E2" s="26"/>
      <c r="F2" s="26"/>
      <c r="G2" s="27" t="s">
        <v>217</v>
      </c>
      <c r="H2" s="28"/>
      <c r="I2" s="27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</row>
    <row r="3" spans="1:27" s="23" customFormat="1" ht="15.75" x14ac:dyDescent="0.25">
      <c r="A3" s="27" t="s">
        <v>224</v>
      </c>
      <c r="B3" s="27"/>
      <c r="C3" s="27"/>
      <c r="D3" s="27"/>
      <c r="E3" s="27"/>
      <c r="G3" s="27"/>
      <c r="H3" s="27"/>
      <c r="I3" s="29"/>
      <c r="J3" s="28"/>
      <c r="K3" s="27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</row>
    <row r="4" spans="1:27" ht="15.75" x14ac:dyDescent="0.25">
      <c r="A4" s="27" t="s">
        <v>218</v>
      </c>
      <c r="B4" s="29"/>
      <c r="C4" s="27" t="s">
        <v>223</v>
      </c>
      <c r="D4" s="27"/>
      <c r="E4" s="27"/>
      <c r="G4" s="32" t="s">
        <v>238</v>
      </c>
      <c r="H4" s="32"/>
      <c r="I4" s="32"/>
      <c r="J4" s="32"/>
      <c r="K4" s="32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</row>
    <row r="5" spans="1:27" s="23" customFormat="1" ht="15.75" x14ac:dyDescent="0.25">
      <c r="A5" s="27" t="s">
        <v>221</v>
      </c>
      <c r="B5" s="27"/>
      <c r="C5" s="27"/>
      <c r="D5" s="27"/>
      <c r="E5" s="27"/>
      <c r="J5" s="28"/>
      <c r="K5" s="31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</row>
    <row r="6" spans="1:27" ht="15.75" x14ac:dyDescent="0.25">
      <c r="A6" s="32" t="s">
        <v>219</v>
      </c>
      <c r="B6" s="32"/>
      <c r="C6" s="32"/>
      <c r="D6" s="32"/>
      <c r="E6" s="27"/>
      <c r="F6" s="27"/>
      <c r="G6" s="27"/>
      <c r="H6" s="27"/>
      <c r="I6" s="27"/>
      <c r="J6" s="33"/>
      <c r="K6" s="33"/>
      <c r="L6" s="33"/>
      <c r="M6" s="33"/>
      <c r="N6" s="33"/>
    </row>
    <row r="7" spans="1:27" ht="15.75" x14ac:dyDescent="0.25">
      <c r="A7" s="33"/>
      <c r="B7" s="34"/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</row>
    <row r="8" spans="1:27" x14ac:dyDescent="0.25">
      <c r="B8"/>
      <c r="C8"/>
      <c r="D8"/>
      <c r="E8"/>
      <c r="F8"/>
      <c r="G8"/>
      <c r="H8"/>
      <c r="I8"/>
      <c r="J8"/>
      <c r="K8"/>
    </row>
    <row r="9" spans="1:27" ht="15.75" thickBot="1" x14ac:dyDescent="0.3">
      <c r="B9"/>
      <c r="C9"/>
      <c r="D9"/>
      <c r="E9"/>
      <c r="F9"/>
      <c r="G9"/>
      <c r="H9"/>
      <c r="I9"/>
      <c r="J9"/>
      <c r="K9"/>
    </row>
    <row r="10" spans="1:27" ht="16.5" thickBot="1" x14ac:dyDescent="0.3">
      <c r="A10" s="189" t="s">
        <v>0</v>
      </c>
      <c r="B10" s="190"/>
      <c r="C10" s="191"/>
      <c r="D10" s="75" t="s">
        <v>11</v>
      </c>
      <c r="E10" s="76" t="s">
        <v>205</v>
      </c>
      <c r="F10" s="77" t="s">
        <v>206</v>
      </c>
      <c r="G10" s="75" t="s">
        <v>207</v>
      </c>
      <c r="H10" s="75" t="s">
        <v>208</v>
      </c>
      <c r="I10" s="192" t="s">
        <v>220</v>
      </c>
      <c r="J10" s="185" t="s">
        <v>222</v>
      </c>
      <c r="K10" s="186"/>
      <c r="L10" s="186"/>
      <c r="M10" s="187"/>
    </row>
    <row r="11" spans="1:27" ht="16.5" thickBot="1" x14ac:dyDescent="0.3">
      <c r="A11" s="78" t="s">
        <v>1</v>
      </c>
      <c r="B11" s="79" t="s">
        <v>2</v>
      </c>
      <c r="C11" s="80" t="s">
        <v>3</v>
      </c>
      <c r="D11" s="81" t="s">
        <v>4</v>
      </c>
      <c r="E11" s="82" t="s">
        <v>5</v>
      </c>
      <c r="F11" s="83" t="s">
        <v>6</v>
      </c>
      <c r="G11" s="81" t="s">
        <v>203</v>
      </c>
      <c r="H11" s="81" t="s">
        <v>204</v>
      </c>
      <c r="I11" s="193"/>
      <c r="J11" s="84" t="s">
        <v>8</v>
      </c>
      <c r="K11" s="85" t="s">
        <v>9</v>
      </c>
      <c r="L11" s="85"/>
      <c r="M11" s="86" t="s">
        <v>10</v>
      </c>
    </row>
    <row r="12" spans="1:27" ht="17.25" customHeight="1" x14ac:dyDescent="0.25">
      <c r="A12" s="9">
        <v>1</v>
      </c>
      <c r="B12" s="51">
        <v>14103104</v>
      </c>
      <c r="C12" s="52" t="s">
        <v>18</v>
      </c>
      <c r="D12" s="53"/>
      <c r="E12" s="53"/>
      <c r="F12" s="53"/>
      <c r="G12" s="53"/>
      <c r="H12" s="58"/>
      <c r="I12" s="58" t="s">
        <v>7</v>
      </c>
      <c r="J12" s="49"/>
      <c r="K12" s="49"/>
      <c r="L12" s="69">
        <f>SUM(D12:F12)</f>
        <v>0</v>
      </c>
      <c r="M12" s="49"/>
    </row>
    <row r="13" spans="1:27" ht="17.25" customHeight="1" x14ac:dyDescent="0.25">
      <c r="A13" s="9">
        <v>2</v>
      </c>
      <c r="B13" s="54">
        <v>16103003</v>
      </c>
      <c r="C13" s="54" t="s">
        <v>19</v>
      </c>
      <c r="D13" s="55">
        <v>4</v>
      </c>
      <c r="E13" s="55">
        <v>5</v>
      </c>
      <c r="F13" s="55">
        <v>2</v>
      </c>
      <c r="G13" s="55">
        <v>1</v>
      </c>
      <c r="H13" s="55">
        <v>2</v>
      </c>
      <c r="I13" s="55">
        <f>SUM(D13:H13)</f>
        <v>14</v>
      </c>
      <c r="J13" s="49">
        <f>SUM(D13,G13,H13)*100/11</f>
        <v>63.636363636363633</v>
      </c>
      <c r="K13" s="49">
        <f>F13*100/3</f>
        <v>66.666666666666671</v>
      </c>
      <c r="L13" s="69">
        <f t="shared" ref="L13:L76" si="0">SUM(D13:F13)</f>
        <v>11</v>
      </c>
      <c r="M13" s="49">
        <f>E13*100/6</f>
        <v>83.333333333333329</v>
      </c>
    </row>
    <row r="14" spans="1:27" ht="17.25" customHeight="1" x14ac:dyDescent="0.25">
      <c r="A14" s="9">
        <v>3</v>
      </c>
      <c r="B14" s="51">
        <v>16103004</v>
      </c>
      <c r="C14" s="51" t="s">
        <v>20</v>
      </c>
      <c r="D14" s="55">
        <v>5</v>
      </c>
      <c r="E14" s="55">
        <v>6</v>
      </c>
      <c r="F14" s="55">
        <v>2</v>
      </c>
      <c r="G14" s="55">
        <v>4</v>
      </c>
      <c r="H14" s="55">
        <v>2</v>
      </c>
      <c r="I14" s="55">
        <f t="shared" ref="I14:I77" si="1">SUM(D14:H14)</f>
        <v>19</v>
      </c>
      <c r="J14" s="49">
        <f t="shared" ref="J14:J77" si="2">SUM(D14,G14,H14)*100/11</f>
        <v>100</v>
      </c>
      <c r="K14" s="49">
        <f t="shared" ref="K14:K77" si="3">F14*100/3</f>
        <v>66.666666666666671</v>
      </c>
      <c r="L14" s="69">
        <f t="shared" si="0"/>
        <v>13</v>
      </c>
      <c r="M14" s="49">
        <f t="shared" ref="M14:M77" si="4">E14*100/6</f>
        <v>100</v>
      </c>
    </row>
    <row r="15" spans="1:27" ht="17.25" customHeight="1" x14ac:dyDescent="0.25">
      <c r="A15" s="9">
        <v>4</v>
      </c>
      <c r="B15" s="54">
        <v>16103006</v>
      </c>
      <c r="C15" s="54" t="s">
        <v>21</v>
      </c>
      <c r="D15" s="56">
        <v>0</v>
      </c>
      <c r="E15" s="57">
        <v>5</v>
      </c>
      <c r="F15" s="57">
        <v>1.5</v>
      </c>
      <c r="G15" s="57">
        <v>4</v>
      </c>
      <c r="H15" s="57">
        <v>2</v>
      </c>
      <c r="I15" s="55">
        <f t="shared" si="1"/>
        <v>12.5</v>
      </c>
      <c r="J15" s="49">
        <f t="shared" si="2"/>
        <v>54.545454545454547</v>
      </c>
      <c r="K15" s="49">
        <f t="shared" si="3"/>
        <v>50</v>
      </c>
      <c r="L15" s="69">
        <v>10.5</v>
      </c>
      <c r="M15" s="49">
        <f t="shared" si="4"/>
        <v>83.333333333333329</v>
      </c>
    </row>
    <row r="16" spans="1:27" ht="17.25" customHeight="1" x14ac:dyDescent="0.25">
      <c r="A16" s="9">
        <v>5</v>
      </c>
      <c r="B16" s="51">
        <v>16103007</v>
      </c>
      <c r="C16" s="51" t="s">
        <v>22</v>
      </c>
      <c r="D16" s="55">
        <v>0</v>
      </c>
      <c r="E16" s="55">
        <v>6</v>
      </c>
      <c r="F16" s="55">
        <v>0.5</v>
      </c>
      <c r="G16" s="55">
        <v>1</v>
      </c>
      <c r="H16" s="55">
        <v>0</v>
      </c>
      <c r="I16" s="55">
        <f t="shared" si="1"/>
        <v>7.5</v>
      </c>
      <c r="J16" s="49">
        <f t="shared" si="2"/>
        <v>9.0909090909090917</v>
      </c>
      <c r="K16" s="49">
        <f t="shared" si="3"/>
        <v>16.666666666666668</v>
      </c>
      <c r="L16" s="69">
        <f t="shared" si="0"/>
        <v>6.5</v>
      </c>
      <c r="M16" s="49">
        <f t="shared" si="4"/>
        <v>100</v>
      </c>
    </row>
    <row r="17" spans="1:13" ht="17.25" customHeight="1" x14ac:dyDescent="0.25">
      <c r="A17" s="9">
        <v>6</v>
      </c>
      <c r="B17" s="54">
        <v>16103008</v>
      </c>
      <c r="C17" s="54" t="s">
        <v>23</v>
      </c>
      <c r="D17" s="58">
        <v>0</v>
      </c>
      <c r="E17" s="58">
        <v>5</v>
      </c>
      <c r="F17" s="58">
        <v>2</v>
      </c>
      <c r="G17" s="58">
        <v>0</v>
      </c>
      <c r="H17" s="58">
        <v>2</v>
      </c>
      <c r="I17" s="55">
        <f t="shared" si="1"/>
        <v>9</v>
      </c>
      <c r="J17" s="49">
        <f t="shared" si="2"/>
        <v>18.181818181818183</v>
      </c>
      <c r="K17" s="49">
        <f t="shared" si="3"/>
        <v>66.666666666666671</v>
      </c>
      <c r="L17" s="69">
        <f t="shared" si="0"/>
        <v>7</v>
      </c>
      <c r="M17" s="49">
        <f t="shared" si="4"/>
        <v>83.333333333333329</v>
      </c>
    </row>
    <row r="18" spans="1:13" s="6" customFormat="1" ht="17.25" customHeight="1" x14ac:dyDescent="0.25">
      <c r="A18" s="9">
        <v>7</v>
      </c>
      <c r="B18" s="52">
        <v>16103009</v>
      </c>
      <c r="C18" s="52" t="s">
        <v>209</v>
      </c>
      <c r="D18" s="59">
        <v>5</v>
      </c>
      <c r="E18" s="60">
        <v>3</v>
      </c>
      <c r="F18" s="60">
        <v>3</v>
      </c>
      <c r="G18" s="60">
        <v>1</v>
      </c>
      <c r="H18" s="60">
        <v>2</v>
      </c>
      <c r="I18" s="55">
        <f t="shared" si="1"/>
        <v>14</v>
      </c>
      <c r="J18" s="49">
        <f t="shared" si="2"/>
        <v>72.727272727272734</v>
      </c>
      <c r="K18" s="49">
        <f t="shared" si="3"/>
        <v>100</v>
      </c>
      <c r="L18" s="70">
        <v>12</v>
      </c>
      <c r="M18" s="49">
        <f t="shared" si="4"/>
        <v>50</v>
      </c>
    </row>
    <row r="19" spans="1:13" ht="17.25" customHeight="1" x14ac:dyDescent="0.25">
      <c r="A19" s="9">
        <v>8</v>
      </c>
      <c r="B19" s="54">
        <v>16103011</v>
      </c>
      <c r="C19" s="54" t="s">
        <v>24</v>
      </c>
      <c r="D19" s="55">
        <v>4</v>
      </c>
      <c r="E19" s="55">
        <v>4</v>
      </c>
      <c r="F19" s="55">
        <v>0</v>
      </c>
      <c r="G19" s="55">
        <v>0.5</v>
      </c>
      <c r="H19" s="55">
        <v>0</v>
      </c>
      <c r="I19" s="55">
        <f t="shared" si="1"/>
        <v>8.5</v>
      </c>
      <c r="J19" s="49">
        <f t="shared" si="2"/>
        <v>40.909090909090907</v>
      </c>
      <c r="K19" s="49">
        <f t="shared" si="3"/>
        <v>0</v>
      </c>
      <c r="L19" s="69">
        <f t="shared" si="0"/>
        <v>8</v>
      </c>
      <c r="M19" s="49">
        <f t="shared" si="4"/>
        <v>66.666666666666671</v>
      </c>
    </row>
    <row r="20" spans="1:13" ht="17.25" customHeight="1" x14ac:dyDescent="0.25">
      <c r="A20" s="9">
        <v>9</v>
      </c>
      <c r="B20" s="51">
        <v>16103013</v>
      </c>
      <c r="C20" s="51" t="s">
        <v>25</v>
      </c>
      <c r="D20" s="55">
        <v>4.5</v>
      </c>
      <c r="E20" s="55">
        <v>6</v>
      </c>
      <c r="F20" s="55">
        <v>0</v>
      </c>
      <c r="G20" s="55">
        <v>4</v>
      </c>
      <c r="H20" s="55">
        <v>2</v>
      </c>
      <c r="I20" s="55">
        <f t="shared" si="1"/>
        <v>16.5</v>
      </c>
      <c r="J20" s="49">
        <f t="shared" si="2"/>
        <v>95.454545454545453</v>
      </c>
      <c r="K20" s="49">
        <f t="shared" si="3"/>
        <v>0</v>
      </c>
      <c r="L20" s="69">
        <f t="shared" si="0"/>
        <v>10.5</v>
      </c>
      <c r="M20" s="49">
        <f t="shared" si="4"/>
        <v>100</v>
      </c>
    </row>
    <row r="21" spans="1:13" ht="17.25" customHeight="1" x14ac:dyDescent="0.25">
      <c r="A21" s="9">
        <v>10</v>
      </c>
      <c r="B21" s="54">
        <v>16103014</v>
      </c>
      <c r="C21" s="52" t="s">
        <v>26</v>
      </c>
      <c r="D21" s="71">
        <v>5</v>
      </c>
      <c r="E21" s="71">
        <v>5</v>
      </c>
      <c r="F21" s="71">
        <v>1</v>
      </c>
      <c r="G21" s="71">
        <v>1</v>
      </c>
      <c r="H21" s="71">
        <v>2</v>
      </c>
      <c r="I21" s="55">
        <f t="shared" si="1"/>
        <v>14</v>
      </c>
      <c r="J21" s="49">
        <f t="shared" si="2"/>
        <v>72.727272727272734</v>
      </c>
      <c r="K21" s="49">
        <f t="shared" si="3"/>
        <v>33.333333333333336</v>
      </c>
      <c r="L21" s="69">
        <f t="shared" si="0"/>
        <v>11</v>
      </c>
      <c r="M21" s="49">
        <f t="shared" si="4"/>
        <v>83.333333333333329</v>
      </c>
    </row>
    <row r="22" spans="1:13" ht="17.25" customHeight="1" x14ac:dyDescent="0.25">
      <c r="A22" s="9">
        <v>11</v>
      </c>
      <c r="B22" s="51">
        <v>16103015</v>
      </c>
      <c r="C22" s="51" t="s">
        <v>27</v>
      </c>
      <c r="D22" s="55">
        <v>1.5</v>
      </c>
      <c r="E22" s="55">
        <v>5</v>
      </c>
      <c r="F22" s="55">
        <v>1.5</v>
      </c>
      <c r="G22" s="55">
        <v>4</v>
      </c>
      <c r="H22" s="55">
        <v>2</v>
      </c>
      <c r="I22" s="55">
        <f t="shared" si="1"/>
        <v>14</v>
      </c>
      <c r="J22" s="49">
        <f t="shared" si="2"/>
        <v>68.181818181818187</v>
      </c>
      <c r="K22" s="49">
        <f t="shared" si="3"/>
        <v>50</v>
      </c>
      <c r="L22" s="69">
        <f t="shared" si="0"/>
        <v>8</v>
      </c>
      <c r="M22" s="49">
        <f t="shared" si="4"/>
        <v>83.333333333333329</v>
      </c>
    </row>
    <row r="23" spans="1:13" ht="17.25" customHeight="1" x14ac:dyDescent="0.25">
      <c r="A23" s="9">
        <v>12</v>
      </c>
      <c r="B23" s="54">
        <v>16103016</v>
      </c>
      <c r="C23" s="54" t="s">
        <v>28</v>
      </c>
      <c r="D23" s="55">
        <v>5</v>
      </c>
      <c r="E23" s="55">
        <v>4.5</v>
      </c>
      <c r="F23" s="55">
        <v>2.5</v>
      </c>
      <c r="G23" s="55">
        <v>0</v>
      </c>
      <c r="H23" s="55">
        <v>1</v>
      </c>
      <c r="I23" s="55">
        <f t="shared" si="1"/>
        <v>13</v>
      </c>
      <c r="J23" s="49">
        <f t="shared" si="2"/>
        <v>54.545454545454547</v>
      </c>
      <c r="K23" s="49">
        <f t="shared" si="3"/>
        <v>83.333333333333329</v>
      </c>
      <c r="L23" s="69">
        <f t="shared" si="0"/>
        <v>12</v>
      </c>
      <c r="M23" s="49">
        <f t="shared" si="4"/>
        <v>75</v>
      </c>
    </row>
    <row r="24" spans="1:13" ht="17.25" customHeight="1" x14ac:dyDescent="0.25">
      <c r="A24" s="9">
        <v>13</v>
      </c>
      <c r="B24" s="51">
        <v>16103017</v>
      </c>
      <c r="C24" s="51" t="s">
        <v>29</v>
      </c>
      <c r="D24" s="55">
        <v>5</v>
      </c>
      <c r="E24" s="55">
        <v>6</v>
      </c>
      <c r="F24" s="55">
        <v>1.5</v>
      </c>
      <c r="G24" s="55">
        <v>1.5</v>
      </c>
      <c r="H24" s="55">
        <v>1.5</v>
      </c>
      <c r="I24" s="55">
        <f t="shared" si="1"/>
        <v>15.5</v>
      </c>
      <c r="J24" s="49">
        <f t="shared" si="2"/>
        <v>72.727272727272734</v>
      </c>
      <c r="K24" s="49">
        <f t="shared" si="3"/>
        <v>50</v>
      </c>
      <c r="L24" s="69">
        <f t="shared" si="0"/>
        <v>12.5</v>
      </c>
      <c r="M24" s="49">
        <f t="shared" si="4"/>
        <v>100</v>
      </c>
    </row>
    <row r="25" spans="1:13" ht="17.25" customHeight="1" x14ac:dyDescent="0.25">
      <c r="A25" s="9">
        <v>14</v>
      </c>
      <c r="B25" s="54">
        <v>16103018</v>
      </c>
      <c r="C25" s="54" t="s">
        <v>30</v>
      </c>
      <c r="D25" s="55">
        <v>5</v>
      </c>
      <c r="E25" s="55">
        <v>6</v>
      </c>
      <c r="F25" s="55">
        <v>1</v>
      </c>
      <c r="G25" s="55">
        <v>0</v>
      </c>
      <c r="H25" s="55">
        <v>2</v>
      </c>
      <c r="I25" s="55">
        <f t="shared" si="1"/>
        <v>14</v>
      </c>
      <c r="J25" s="49">
        <f t="shared" si="2"/>
        <v>63.636363636363633</v>
      </c>
      <c r="K25" s="49">
        <f t="shared" si="3"/>
        <v>33.333333333333336</v>
      </c>
      <c r="L25" s="69">
        <f t="shared" si="0"/>
        <v>12</v>
      </c>
      <c r="M25" s="49">
        <f t="shared" si="4"/>
        <v>100</v>
      </c>
    </row>
    <row r="26" spans="1:13" ht="17.25" customHeight="1" x14ac:dyDescent="0.25">
      <c r="A26" s="9">
        <v>15</v>
      </c>
      <c r="B26" s="51">
        <v>16103019</v>
      </c>
      <c r="C26" s="51" t="s">
        <v>31</v>
      </c>
      <c r="D26" s="55">
        <v>0</v>
      </c>
      <c r="E26" s="55">
        <v>5</v>
      </c>
      <c r="F26" s="55">
        <v>0.5</v>
      </c>
      <c r="G26" s="55">
        <v>0</v>
      </c>
      <c r="H26" s="55">
        <v>1</v>
      </c>
      <c r="I26" s="55">
        <f t="shared" si="1"/>
        <v>6.5</v>
      </c>
      <c r="J26" s="49">
        <f t="shared" si="2"/>
        <v>9.0909090909090917</v>
      </c>
      <c r="K26" s="49">
        <f t="shared" si="3"/>
        <v>16.666666666666668</v>
      </c>
      <c r="L26" s="69">
        <f t="shared" si="0"/>
        <v>5.5</v>
      </c>
      <c r="M26" s="49">
        <f t="shared" si="4"/>
        <v>83.333333333333329</v>
      </c>
    </row>
    <row r="27" spans="1:13" ht="17.25" customHeight="1" x14ac:dyDescent="0.25">
      <c r="A27" s="9">
        <v>16</v>
      </c>
      <c r="B27" s="54">
        <v>16103020</v>
      </c>
      <c r="C27" s="54" t="s">
        <v>32</v>
      </c>
      <c r="D27" s="56">
        <v>1.5</v>
      </c>
      <c r="E27" s="57">
        <v>3.5</v>
      </c>
      <c r="F27" s="57">
        <v>1.5</v>
      </c>
      <c r="G27" s="57">
        <v>0</v>
      </c>
      <c r="H27" s="57">
        <v>1.5</v>
      </c>
      <c r="I27" s="55">
        <f t="shared" si="1"/>
        <v>8</v>
      </c>
      <c r="J27" s="49">
        <f t="shared" si="2"/>
        <v>27.272727272727273</v>
      </c>
      <c r="K27" s="49">
        <f t="shared" si="3"/>
        <v>50</v>
      </c>
      <c r="L27" s="69">
        <f t="shared" si="0"/>
        <v>6.5</v>
      </c>
      <c r="M27" s="49">
        <f t="shared" si="4"/>
        <v>58.333333333333336</v>
      </c>
    </row>
    <row r="28" spans="1:13" ht="17.25" customHeight="1" x14ac:dyDescent="0.25">
      <c r="A28" s="9">
        <v>17</v>
      </c>
      <c r="B28" s="51">
        <v>16103021</v>
      </c>
      <c r="C28" s="51" t="s">
        <v>33</v>
      </c>
      <c r="D28" s="61">
        <v>0.5</v>
      </c>
      <c r="E28" s="57">
        <v>5</v>
      </c>
      <c r="F28" s="57">
        <v>0.5</v>
      </c>
      <c r="G28" s="57">
        <v>1</v>
      </c>
      <c r="H28" s="57">
        <v>1.5</v>
      </c>
      <c r="I28" s="55">
        <f t="shared" si="1"/>
        <v>8.5</v>
      </c>
      <c r="J28" s="49">
        <f t="shared" si="2"/>
        <v>27.272727272727273</v>
      </c>
      <c r="K28" s="49">
        <f t="shared" si="3"/>
        <v>16.666666666666668</v>
      </c>
      <c r="L28" s="69">
        <f t="shared" si="0"/>
        <v>6</v>
      </c>
      <c r="M28" s="49">
        <f t="shared" si="4"/>
        <v>83.333333333333329</v>
      </c>
    </row>
    <row r="29" spans="1:13" ht="17.25" customHeight="1" x14ac:dyDescent="0.25">
      <c r="A29" s="9">
        <v>18</v>
      </c>
      <c r="B29" s="54">
        <v>16103022</v>
      </c>
      <c r="C29" s="54" t="s">
        <v>34</v>
      </c>
      <c r="D29" s="61">
        <v>5</v>
      </c>
      <c r="E29" s="57">
        <v>6</v>
      </c>
      <c r="F29" s="57">
        <v>1</v>
      </c>
      <c r="G29" s="57">
        <v>4</v>
      </c>
      <c r="H29" s="57">
        <v>2</v>
      </c>
      <c r="I29" s="55">
        <f t="shared" si="1"/>
        <v>18</v>
      </c>
      <c r="J29" s="49">
        <f t="shared" si="2"/>
        <v>100</v>
      </c>
      <c r="K29" s="49">
        <f t="shared" si="3"/>
        <v>33.333333333333336</v>
      </c>
      <c r="L29" s="69">
        <f t="shared" si="0"/>
        <v>12</v>
      </c>
      <c r="M29" s="49">
        <f t="shared" si="4"/>
        <v>100</v>
      </c>
    </row>
    <row r="30" spans="1:13" ht="17.25" customHeight="1" x14ac:dyDescent="0.25">
      <c r="A30" s="9">
        <v>19</v>
      </c>
      <c r="B30" s="51">
        <v>16103023</v>
      </c>
      <c r="C30" s="51" t="s">
        <v>35</v>
      </c>
      <c r="D30" s="56">
        <v>0.5</v>
      </c>
      <c r="E30" s="57">
        <v>6</v>
      </c>
      <c r="F30" s="57">
        <v>1</v>
      </c>
      <c r="G30" s="57">
        <v>1</v>
      </c>
      <c r="H30" s="57">
        <v>0.5</v>
      </c>
      <c r="I30" s="55">
        <f t="shared" si="1"/>
        <v>9</v>
      </c>
      <c r="J30" s="49">
        <f t="shared" si="2"/>
        <v>18.181818181818183</v>
      </c>
      <c r="K30" s="49">
        <f t="shared" si="3"/>
        <v>33.333333333333336</v>
      </c>
      <c r="L30" s="69">
        <f t="shared" si="0"/>
        <v>7.5</v>
      </c>
      <c r="M30" s="49">
        <f t="shared" si="4"/>
        <v>100</v>
      </c>
    </row>
    <row r="31" spans="1:13" ht="17.25" customHeight="1" x14ac:dyDescent="0.25">
      <c r="A31" s="9">
        <v>20</v>
      </c>
      <c r="B31" s="54">
        <v>16103029</v>
      </c>
      <c r="C31" s="54" t="s">
        <v>36</v>
      </c>
      <c r="D31" s="61">
        <v>5</v>
      </c>
      <c r="E31" s="57">
        <v>6</v>
      </c>
      <c r="F31" s="57">
        <v>3</v>
      </c>
      <c r="G31" s="57">
        <v>4</v>
      </c>
      <c r="H31" s="57">
        <v>2</v>
      </c>
      <c r="I31" s="55">
        <f t="shared" si="1"/>
        <v>20</v>
      </c>
      <c r="J31" s="49">
        <f t="shared" si="2"/>
        <v>100</v>
      </c>
      <c r="K31" s="49">
        <f t="shared" si="3"/>
        <v>100</v>
      </c>
      <c r="L31" s="69">
        <f t="shared" si="0"/>
        <v>14</v>
      </c>
      <c r="M31" s="49">
        <f t="shared" si="4"/>
        <v>100</v>
      </c>
    </row>
    <row r="32" spans="1:13" ht="17.25" customHeight="1" x14ac:dyDescent="0.25">
      <c r="A32" s="9">
        <v>21</v>
      </c>
      <c r="B32" s="51">
        <v>16103030</v>
      </c>
      <c r="C32" s="51" t="s">
        <v>37</v>
      </c>
      <c r="D32" s="61">
        <v>0.5</v>
      </c>
      <c r="E32" s="57">
        <v>2.5</v>
      </c>
      <c r="F32" s="57">
        <v>0.5</v>
      </c>
      <c r="G32" s="57">
        <v>2</v>
      </c>
      <c r="H32" s="57">
        <v>2</v>
      </c>
      <c r="I32" s="55">
        <f t="shared" si="1"/>
        <v>7.5</v>
      </c>
      <c r="J32" s="49">
        <f t="shared" si="2"/>
        <v>40.909090909090907</v>
      </c>
      <c r="K32" s="49">
        <f t="shared" si="3"/>
        <v>16.666666666666668</v>
      </c>
      <c r="L32" s="69">
        <f t="shared" si="0"/>
        <v>3.5</v>
      </c>
      <c r="M32" s="49">
        <f t="shared" si="4"/>
        <v>41.666666666666664</v>
      </c>
    </row>
    <row r="33" spans="1:13" ht="17.25" customHeight="1" x14ac:dyDescent="0.25">
      <c r="A33" s="9">
        <v>22</v>
      </c>
      <c r="B33" s="54">
        <v>16103031</v>
      </c>
      <c r="C33" s="54" t="s">
        <v>38</v>
      </c>
      <c r="D33" s="61">
        <v>5</v>
      </c>
      <c r="E33" s="57">
        <v>6</v>
      </c>
      <c r="F33" s="57">
        <v>3</v>
      </c>
      <c r="G33" s="57">
        <v>4</v>
      </c>
      <c r="H33" s="57">
        <v>2</v>
      </c>
      <c r="I33" s="55">
        <f t="shared" si="1"/>
        <v>20</v>
      </c>
      <c r="J33" s="49">
        <f t="shared" si="2"/>
        <v>100</v>
      </c>
      <c r="K33" s="49">
        <f t="shared" si="3"/>
        <v>100</v>
      </c>
      <c r="L33" s="69">
        <f t="shared" si="0"/>
        <v>14</v>
      </c>
      <c r="M33" s="49">
        <f t="shared" si="4"/>
        <v>100</v>
      </c>
    </row>
    <row r="34" spans="1:13" ht="17.25" customHeight="1" x14ac:dyDescent="0.25">
      <c r="A34" s="9">
        <v>23</v>
      </c>
      <c r="B34" s="51">
        <v>16103036</v>
      </c>
      <c r="C34" s="51" t="s">
        <v>39</v>
      </c>
      <c r="D34" s="61">
        <v>3</v>
      </c>
      <c r="E34" s="57">
        <v>5</v>
      </c>
      <c r="F34" s="57">
        <v>2.5</v>
      </c>
      <c r="G34" s="57">
        <v>3</v>
      </c>
      <c r="H34" s="57">
        <v>2</v>
      </c>
      <c r="I34" s="55">
        <f t="shared" si="1"/>
        <v>15.5</v>
      </c>
      <c r="J34" s="49">
        <f t="shared" si="2"/>
        <v>72.727272727272734</v>
      </c>
      <c r="K34" s="49">
        <f t="shared" si="3"/>
        <v>83.333333333333329</v>
      </c>
      <c r="L34" s="69">
        <f t="shared" si="0"/>
        <v>10.5</v>
      </c>
      <c r="M34" s="49">
        <f t="shared" si="4"/>
        <v>83.333333333333329</v>
      </c>
    </row>
    <row r="35" spans="1:13" ht="17.25" customHeight="1" x14ac:dyDescent="0.25">
      <c r="A35" s="9">
        <v>24</v>
      </c>
      <c r="B35" s="54">
        <v>16103038</v>
      </c>
      <c r="C35" s="54" t="s">
        <v>40</v>
      </c>
      <c r="D35" s="59">
        <v>4</v>
      </c>
      <c r="E35" s="60">
        <v>6</v>
      </c>
      <c r="F35" s="60">
        <v>2</v>
      </c>
      <c r="G35" s="60">
        <v>4</v>
      </c>
      <c r="H35" s="60">
        <v>2</v>
      </c>
      <c r="I35" s="55">
        <f t="shared" si="1"/>
        <v>18</v>
      </c>
      <c r="J35" s="49">
        <f t="shared" si="2"/>
        <v>90.909090909090907</v>
      </c>
      <c r="K35" s="49">
        <f t="shared" si="3"/>
        <v>66.666666666666671</v>
      </c>
      <c r="L35" s="69">
        <f t="shared" si="0"/>
        <v>12</v>
      </c>
      <c r="M35" s="49">
        <f t="shared" si="4"/>
        <v>100</v>
      </c>
    </row>
    <row r="36" spans="1:13" ht="17.25" customHeight="1" x14ac:dyDescent="0.25">
      <c r="A36" s="9">
        <v>25</v>
      </c>
      <c r="B36" s="51">
        <v>16103039</v>
      </c>
      <c r="C36" s="51" t="s">
        <v>41</v>
      </c>
      <c r="D36" s="56">
        <v>3</v>
      </c>
      <c r="E36" s="57">
        <v>4</v>
      </c>
      <c r="F36" s="57">
        <v>2</v>
      </c>
      <c r="G36" s="57">
        <v>4</v>
      </c>
      <c r="H36" s="57">
        <v>2</v>
      </c>
      <c r="I36" s="55">
        <f t="shared" si="1"/>
        <v>15</v>
      </c>
      <c r="J36" s="49">
        <f t="shared" si="2"/>
        <v>81.818181818181813</v>
      </c>
      <c r="K36" s="49">
        <f t="shared" si="3"/>
        <v>66.666666666666671</v>
      </c>
      <c r="L36" s="69">
        <f t="shared" si="0"/>
        <v>9</v>
      </c>
      <c r="M36" s="49">
        <f t="shared" si="4"/>
        <v>66.666666666666671</v>
      </c>
    </row>
    <row r="37" spans="1:13" ht="17.25" customHeight="1" x14ac:dyDescent="0.25">
      <c r="A37" s="9">
        <v>26</v>
      </c>
      <c r="B37" s="54">
        <v>16103040</v>
      </c>
      <c r="C37" s="54" t="s">
        <v>42</v>
      </c>
      <c r="D37" s="56">
        <v>5</v>
      </c>
      <c r="E37" s="57">
        <v>6</v>
      </c>
      <c r="F37" s="57">
        <v>0</v>
      </c>
      <c r="G37" s="57">
        <v>0</v>
      </c>
      <c r="H37" s="57">
        <v>2</v>
      </c>
      <c r="I37" s="55">
        <f t="shared" si="1"/>
        <v>13</v>
      </c>
      <c r="J37" s="49">
        <f t="shared" si="2"/>
        <v>63.636363636363633</v>
      </c>
      <c r="K37" s="49">
        <f t="shared" si="3"/>
        <v>0</v>
      </c>
      <c r="L37" s="69">
        <f t="shared" si="0"/>
        <v>11</v>
      </c>
      <c r="M37" s="49">
        <f t="shared" si="4"/>
        <v>100</v>
      </c>
    </row>
    <row r="38" spans="1:13" ht="17.25" customHeight="1" x14ac:dyDescent="0.25">
      <c r="A38" s="9">
        <v>27</v>
      </c>
      <c r="B38" s="51">
        <v>16103041</v>
      </c>
      <c r="C38" s="52" t="s">
        <v>43</v>
      </c>
      <c r="D38" s="8">
        <v>0</v>
      </c>
      <c r="E38" s="8">
        <v>5</v>
      </c>
      <c r="F38" s="8">
        <v>1.5</v>
      </c>
      <c r="G38" s="8">
        <v>0</v>
      </c>
      <c r="H38" s="8">
        <v>1</v>
      </c>
      <c r="I38" s="55">
        <f t="shared" si="1"/>
        <v>7.5</v>
      </c>
      <c r="J38" s="49">
        <f t="shared" si="2"/>
        <v>9.0909090909090917</v>
      </c>
      <c r="K38" s="49">
        <f t="shared" si="3"/>
        <v>50</v>
      </c>
      <c r="L38" s="69" t="e">
        <f>SUM(#REF!)</f>
        <v>#REF!</v>
      </c>
      <c r="M38" s="49">
        <f t="shared" si="4"/>
        <v>83.333333333333329</v>
      </c>
    </row>
    <row r="39" spans="1:13" ht="17.25" customHeight="1" x14ac:dyDescent="0.25">
      <c r="A39" s="9">
        <v>28</v>
      </c>
      <c r="B39" s="54">
        <v>16103042</v>
      </c>
      <c r="C39" s="54" t="s">
        <v>44</v>
      </c>
      <c r="D39" s="55">
        <v>4</v>
      </c>
      <c r="E39" s="55">
        <v>5</v>
      </c>
      <c r="F39" s="55">
        <v>0</v>
      </c>
      <c r="G39" s="55">
        <v>1</v>
      </c>
      <c r="H39" s="55">
        <v>1</v>
      </c>
      <c r="I39" s="55">
        <f t="shared" si="1"/>
        <v>11</v>
      </c>
      <c r="J39" s="49">
        <f t="shared" si="2"/>
        <v>54.545454545454547</v>
      </c>
      <c r="K39" s="49">
        <f t="shared" si="3"/>
        <v>0</v>
      </c>
      <c r="L39" s="69">
        <f t="shared" si="0"/>
        <v>9</v>
      </c>
      <c r="M39" s="49">
        <f t="shared" si="4"/>
        <v>83.333333333333329</v>
      </c>
    </row>
    <row r="40" spans="1:13" ht="17.25" customHeight="1" x14ac:dyDescent="0.25">
      <c r="A40" s="9">
        <v>29</v>
      </c>
      <c r="B40" s="51">
        <v>16103043</v>
      </c>
      <c r="C40" s="51" t="s">
        <v>45</v>
      </c>
      <c r="D40" s="55">
        <v>4.5</v>
      </c>
      <c r="E40" s="55">
        <v>5</v>
      </c>
      <c r="F40" s="55">
        <v>0</v>
      </c>
      <c r="G40" s="55">
        <v>0</v>
      </c>
      <c r="H40" s="55">
        <v>0.5</v>
      </c>
      <c r="I40" s="55">
        <f t="shared" si="1"/>
        <v>10</v>
      </c>
      <c r="J40" s="49">
        <f t="shared" si="2"/>
        <v>45.454545454545453</v>
      </c>
      <c r="K40" s="49">
        <f t="shared" si="3"/>
        <v>0</v>
      </c>
      <c r="L40" s="69">
        <f t="shared" si="0"/>
        <v>9.5</v>
      </c>
      <c r="M40" s="49">
        <f t="shared" si="4"/>
        <v>83.333333333333329</v>
      </c>
    </row>
    <row r="41" spans="1:13" ht="17.25" customHeight="1" x14ac:dyDescent="0.25">
      <c r="A41" s="9">
        <v>30</v>
      </c>
      <c r="B41" s="54">
        <v>16103044</v>
      </c>
      <c r="C41" s="54" t="s">
        <v>46</v>
      </c>
      <c r="D41" s="55">
        <v>5</v>
      </c>
      <c r="E41" s="55">
        <v>5</v>
      </c>
      <c r="F41" s="55">
        <v>0</v>
      </c>
      <c r="G41" s="55">
        <v>4</v>
      </c>
      <c r="H41" s="55">
        <v>2</v>
      </c>
      <c r="I41" s="55">
        <f t="shared" si="1"/>
        <v>16</v>
      </c>
      <c r="J41" s="49">
        <f t="shared" si="2"/>
        <v>100</v>
      </c>
      <c r="K41" s="49">
        <f t="shared" si="3"/>
        <v>0</v>
      </c>
      <c r="L41" s="69">
        <f t="shared" si="0"/>
        <v>10</v>
      </c>
      <c r="M41" s="49">
        <f t="shared" si="4"/>
        <v>83.333333333333329</v>
      </c>
    </row>
    <row r="42" spans="1:13" ht="17.25" customHeight="1" x14ac:dyDescent="0.25">
      <c r="A42" s="9">
        <v>31</v>
      </c>
      <c r="B42" s="51">
        <v>16103045</v>
      </c>
      <c r="C42" s="51" t="s">
        <v>47</v>
      </c>
      <c r="D42" s="55">
        <v>5</v>
      </c>
      <c r="E42" s="55">
        <v>5</v>
      </c>
      <c r="F42" s="55">
        <v>2</v>
      </c>
      <c r="G42" s="55">
        <v>3</v>
      </c>
      <c r="H42" s="55">
        <v>2</v>
      </c>
      <c r="I42" s="55">
        <f t="shared" si="1"/>
        <v>17</v>
      </c>
      <c r="J42" s="49">
        <f t="shared" si="2"/>
        <v>90.909090909090907</v>
      </c>
      <c r="K42" s="49">
        <f t="shared" si="3"/>
        <v>66.666666666666671</v>
      </c>
      <c r="L42" s="69">
        <f t="shared" si="0"/>
        <v>12</v>
      </c>
      <c r="M42" s="49">
        <f t="shared" si="4"/>
        <v>83.333333333333329</v>
      </c>
    </row>
    <row r="43" spans="1:13" ht="17.25" customHeight="1" x14ac:dyDescent="0.25">
      <c r="A43" s="9">
        <v>32</v>
      </c>
      <c r="B43" s="54">
        <v>16103046</v>
      </c>
      <c r="C43" s="54" t="s">
        <v>48</v>
      </c>
      <c r="D43" s="55">
        <v>0</v>
      </c>
      <c r="E43" s="55">
        <v>5</v>
      </c>
      <c r="F43" s="55">
        <v>2</v>
      </c>
      <c r="G43" s="55">
        <v>4</v>
      </c>
      <c r="H43" s="55">
        <v>1</v>
      </c>
      <c r="I43" s="55">
        <f t="shared" si="1"/>
        <v>12</v>
      </c>
      <c r="J43" s="49">
        <f t="shared" si="2"/>
        <v>45.454545454545453</v>
      </c>
      <c r="K43" s="49">
        <f t="shared" si="3"/>
        <v>66.666666666666671</v>
      </c>
      <c r="L43" s="69">
        <f t="shared" si="0"/>
        <v>7</v>
      </c>
      <c r="M43" s="49">
        <f t="shared" si="4"/>
        <v>83.333333333333329</v>
      </c>
    </row>
    <row r="44" spans="1:13" ht="17.25" customHeight="1" x14ac:dyDescent="0.25">
      <c r="A44" s="9">
        <v>33</v>
      </c>
      <c r="B44" s="51">
        <v>16103047</v>
      </c>
      <c r="C44" s="51" t="s">
        <v>49</v>
      </c>
      <c r="D44" s="55">
        <v>5</v>
      </c>
      <c r="E44" s="55">
        <v>4</v>
      </c>
      <c r="F44" s="55">
        <v>3</v>
      </c>
      <c r="G44" s="55">
        <v>0</v>
      </c>
      <c r="H44" s="55">
        <v>2</v>
      </c>
      <c r="I44" s="55">
        <f t="shared" si="1"/>
        <v>14</v>
      </c>
      <c r="J44" s="49">
        <f t="shared" si="2"/>
        <v>63.636363636363633</v>
      </c>
      <c r="K44" s="49">
        <f t="shared" si="3"/>
        <v>100</v>
      </c>
      <c r="L44" s="69">
        <f t="shared" si="0"/>
        <v>12</v>
      </c>
      <c r="M44" s="49">
        <f t="shared" si="4"/>
        <v>66.666666666666671</v>
      </c>
    </row>
    <row r="45" spans="1:13" ht="17.25" customHeight="1" x14ac:dyDescent="0.25">
      <c r="A45" s="9">
        <v>34</v>
      </c>
      <c r="B45" s="54">
        <v>16103048</v>
      </c>
      <c r="C45" s="54" t="s">
        <v>50</v>
      </c>
      <c r="D45" s="55">
        <v>0</v>
      </c>
      <c r="E45" s="55">
        <v>6</v>
      </c>
      <c r="F45" s="55">
        <v>0.5</v>
      </c>
      <c r="G45" s="55">
        <v>0</v>
      </c>
      <c r="H45" s="55">
        <v>2</v>
      </c>
      <c r="I45" s="55">
        <f t="shared" si="1"/>
        <v>8.5</v>
      </c>
      <c r="J45" s="49">
        <f t="shared" si="2"/>
        <v>18.181818181818183</v>
      </c>
      <c r="K45" s="49">
        <f t="shared" si="3"/>
        <v>16.666666666666668</v>
      </c>
      <c r="L45" s="69">
        <f t="shared" si="0"/>
        <v>6.5</v>
      </c>
      <c r="M45" s="49">
        <f t="shared" si="4"/>
        <v>100</v>
      </c>
    </row>
    <row r="46" spans="1:13" ht="17.25" customHeight="1" x14ac:dyDescent="0.25">
      <c r="A46" s="9">
        <v>35</v>
      </c>
      <c r="B46" s="51">
        <v>16103051</v>
      </c>
      <c r="C46" s="51" t="s">
        <v>51</v>
      </c>
      <c r="D46" s="55">
        <v>0</v>
      </c>
      <c r="E46" s="55">
        <v>1.5</v>
      </c>
      <c r="F46" s="55">
        <v>1</v>
      </c>
      <c r="G46" s="55">
        <v>0.5</v>
      </c>
      <c r="H46" s="55">
        <v>1</v>
      </c>
      <c r="I46" s="55">
        <f t="shared" si="1"/>
        <v>4</v>
      </c>
      <c r="J46" s="49">
        <f t="shared" si="2"/>
        <v>13.636363636363637</v>
      </c>
      <c r="K46" s="49">
        <f t="shared" si="3"/>
        <v>33.333333333333336</v>
      </c>
      <c r="L46" s="69">
        <f t="shared" si="0"/>
        <v>2.5</v>
      </c>
      <c r="M46" s="49">
        <f t="shared" si="4"/>
        <v>25</v>
      </c>
    </row>
    <row r="47" spans="1:13" ht="17.25" customHeight="1" x14ac:dyDescent="0.25">
      <c r="A47" s="9">
        <v>36</v>
      </c>
      <c r="B47" s="54">
        <v>16103052</v>
      </c>
      <c r="C47" s="54" t="s">
        <v>52</v>
      </c>
      <c r="D47" s="55">
        <v>4</v>
      </c>
      <c r="E47" s="55">
        <v>5</v>
      </c>
      <c r="F47" s="55">
        <v>0</v>
      </c>
      <c r="G47" s="55">
        <v>0</v>
      </c>
      <c r="H47" s="55">
        <v>1</v>
      </c>
      <c r="I47" s="55">
        <f t="shared" si="1"/>
        <v>10</v>
      </c>
      <c r="J47" s="49">
        <f t="shared" si="2"/>
        <v>45.454545454545453</v>
      </c>
      <c r="K47" s="49">
        <f t="shared" si="3"/>
        <v>0</v>
      </c>
      <c r="L47" s="69">
        <f t="shared" si="0"/>
        <v>9</v>
      </c>
      <c r="M47" s="49">
        <f t="shared" si="4"/>
        <v>83.333333333333329</v>
      </c>
    </row>
    <row r="48" spans="1:13" ht="17.25" customHeight="1" x14ac:dyDescent="0.25">
      <c r="A48" s="9">
        <v>37</v>
      </c>
      <c r="B48" s="51">
        <v>16103054</v>
      </c>
      <c r="C48" s="51" t="s">
        <v>53</v>
      </c>
      <c r="D48" s="55">
        <v>4.5</v>
      </c>
      <c r="E48" s="55">
        <v>6</v>
      </c>
      <c r="F48" s="55">
        <v>0</v>
      </c>
      <c r="G48" s="55">
        <v>0</v>
      </c>
      <c r="H48" s="55">
        <v>2</v>
      </c>
      <c r="I48" s="55">
        <f t="shared" si="1"/>
        <v>12.5</v>
      </c>
      <c r="J48" s="49">
        <f t="shared" si="2"/>
        <v>59.090909090909093</v>
      </c>
      <c r="K48" s="49">
        <f t="shared" si="3"/>
        <v>0</v>
      </c>
      <c r="L48" s="69">
        <f t="shared" si="0"/>
        <v>10.5</v>
      </c>
      <c r="M48" s="49">
        <f t="shared" si="4"/>
        <v>100</v>
      </c>
    </row>
    <row r="49" spans="1:13" ht="17.25" customHeight="1" x14ac:dyDescent="0.25">
      <c r="A49" s="9">
        <v>38</v>
      </c>
      <c r="B49" s="54">
        <v>16103055</v>
      </c>
      <c r="C49" s="54" t="s">
        <v>54</v>
      </c>
      <c r="D49" s="63">
        <v>3.5</v>
      </c>
      <c r="E49" s="55">
        <v>4</v>
      </c>
      <c r="F49" s="55">
        <v>0</v>
      </c>
      <c r="G49" s="55">
        <v>0.5</v>
      </c>
      <c r="H49" s="55">
        <v>2</v>
      </c>
      <c r="I49" s="55">
        <f t="shared" si="1"/>
        <v>10</v>
      </c>
      <c r="J49" s="49">
        <f t="shared" si="2"/>
        <v>54.545454545454547</v>
      </c>
      <c r="K49" s="49">
        <f t="shared" si="3"/>
        <v>0</v>
      </c>
      <c r="L49" s="69">
        <f t="shared" si="0"/>
        <v>7.5</v>
      </c>
      <c r="M49" s="49">
        <f t="shared" si="4"/>
        <v>66.666666666666671</v>
      </c>
    </row>
    <row r="50" spans="1:13" ht="17.25" customHeight="1" x14ac:dyDescent="0.25">
      <c r="A50" s="9">
        <v>39</v>
      </c>
      <c r="B50" s="51">
        <v>16103056</v>
      </c>
      <c r="C50" s="51" t="s">
        <v>55</v>
      </c>
      <c r="D50" s="55">
        <v>4</v>
      </c>
      <c r="E50" s="55">
        <v>4</v>
      </c>
      <c r="F50" s="55">
        <v>0</v>
      </c>
      <c r="G50" s="55">
        <v>0</v>
      </c>
      <c r="H50" s="55">
        <v>2</v>
      </c>
      <c r="I50" s="55">
        <f t="shared" si="1"/>
        <v>10</v>
      </c>
      <c r="J50" s="49">
        <f t="shared" si="2"/>
        <v>54.545454545454547</v>
      </c>
      <c r="K50" s="49">
        <f t="shared" si="3"/>
        <v>0</v>
      </c>
      <c r="L50" s="69">
        <f t="shared" si="0"/>
        <v>8</v>
      </c>
      <c r="M50" s="49">
        <f t="shared" si="4"/>
        <v>66.666666666666671</v>
      </c>
    </row>
    <row r="51" spans="1:13" ht="17.25" customHeight="1" x14ac:dyDescent="0.25">
      <c r="A51" s="9">
        <v>40</v>
      </c>
      <c r="B51" s="54">
        <v>16103059</v>
      </c>
      <c r="C51" s="54" t="s">
        <v>56</v>
      </c>
      <c r="D51" s="55">
        <v>5</v>
      </c>
      <c r="E51" s="55">
        <v>5.5</v>
      </c>
      <c r="F51" s="55">
        <v>2.5</v>
      </c>
      <c r="G51" s="55">
        <v>3.5</v>
      </c>
      <c r="H51" s="55">
        <v>2</v>
      </c>
      <c r="I51" s="55">
        <f t="shared" si="1"/>
        <v>18.5</v>
      </c>
      <c r="J51" s="49">
        <f t="shared" si="2"/>
        <v>95.454545454545453</v>
      </c>
      <c r="K51" s="49">
        <f t="shared" si="3"/>
        <v>83.333333333333329</v>
      </c>
      <c r="L51" s="69">
        <f t="shared" si="0"/>
        <v>13</v>
      </c>
      <c r="M51" s="49">
        <f t="shared" si="4"/>
        <v>91.666666666666671</v>
      </c>
    </row>
    <row r="52" spans="1:13" ht="17.25" customHeight="1" x14ac:dyDescent="0.25">
      <c r="A52" s="9">
        <v>41</v>
      </c>
      <c r="B52" s="51">
        <v>16103060</v>
      </c>
      <c r="C52" s="51" t="s">
        <v>12</v>
      </c>
      <c r="D52" s="55">
        <v>4</v>
      </c>
      <c r="E52" s="55">
        <v>5</v>
      </c>
      <c r="F52" s="55">
        <v>2</v>
      </c>
      <c r="G52" s="55">
        <v>4</v>
      </c>
      <c r="H52" s="55">
        <v>1</v>
      </c>
      <c r="I52" s="55">
        <f t="shared" si="1"/>
        <v>16</v>
      </c>
      <c r="J52" s="49">
        <f t="shared" si="2"/>
        <v>81.818181818181813</v>
      </c>
      <c r="K52" s="49">
        <f t="shared" si="3"/>
        <v>66.666666666666671</v>
      </c>
      <c r="L52" s="69">
        <f t="shared" si="0"/>
        <v>11</v>
      </c>
      <c r="M52" s="49">
        <f t="shared" si="4"/>
        <v>83.333333333333329</v>
      </c>
    </row>
    <row r="53" spans="1:13" ht="17.25" customHeight="1" x14ac:dyDescent="0.25">
      <c r="A53" s="9">
        <v>42</v>
      </c>
      <c r="B53" s="54">
        <v>16103061</v>
      </c>
      <c r="C53" s="54" t="s">
        <v>57</v>
      </c>
      <c r="D53" s="55">
        <v>5</v>
      </c>
      <c r="E53" s="55">
        <v>6</v>
      </c>
      <c r="F53" s="55">
        <v>2</v>
      </c>
      <c r="G53" s="55">
        <v>4</v>
      </c>
      <c r="H53" s="55">
        <v>2</v>
      </c>
      <c r="I53" s="55">
        <f t="shared" si="1"/>
        <v>19</v>
      </c>
      <c r="J53" s="49">
        <f t="shared" si="2"/>
        <v>100</v>
      </c>
      <c r="K53" s="49">
        <f t="shared" si="3"/>
        <v>66.666666666666671</v>
      </c>
      <c r="L53" s="69">
        <f t="shared" si="0"/>
        <v>13</v>
      </c>
      <c r="M53" s="49">
        <f t="shared" si="4"/>
        <v>100</v>
      </c>
    </row>
    <row r="54" spans="1:13" ht="17.25" customHeight="1" x14ac:dyDescent="0.25">
      <c r="A54" s="9">
        <v>43</v>
      </c>
      <c r="B54" s="51">
        <v>16103062</v>
      </c>
      <c r="C54" s="51" t="s">
        <v>58</v>
      </c>
      <c r="D54" s="55">
        <v>5</v>
      </c>
      <c r="E54" s="55">
        <v>6</v>
      </c>
      <c r="F54" s="55">
        <v>0</v>
      </c>
      <c r="G54" s="55">
        <v>0</v>
      </c>
      <c r="H54" s="55">
        <v>2</v>
      </c>
      <c r="I54" s="55">
        <f t="shared" si="1"/>
        <v>13</v>
      </c>
      <c r="J54" s="49">
        <f t="shared" si="2"/>
        <v>63.636363636363633</v>
      </c>
      <c r="K54" s="49">
        <f t="shared" si="3"/>
        <v>0</v>
      </c>
      <c r="L54" s="69">
        <f t="shared" si="0"/>
        <v>11</v>
      </c>
      <c r="M54" s="49">
        <f t="shared" si="4"/>
        <v>100</v>
      </c>
    </row>
    <row r="55" spans="1:13" ht="17.25" customHeight="1" x14ac:dyDescent="0.25">
      <c r="A55" s="9">
        <v>44</v>
      </c>
      <c r="B55" s="54">
        <v>16103063</v>
      </c>
      <c r="C55" s="54" t="s">
        <v>59</v>
      </c>
      <c r="D55" s="55">
        <v>4.5</v>
      </c>
      <c r="E55" s="55">
        <v>5</v>
      </c>
      <c r="F55" s="55">
        <v>0.5</v>
      </c>
      <c r="G55" s="55">
        <v>3</v>
      </c>
      <c r="H55" s="55">
        <v>3</v>
      </c>
      <c r="I55" s="55">
        <f t="shared" si="1"/>
        <v>16</v>
      </c>
      <c r="J55" s="49">
        <f t="shared" si="2"/>
        <v>95.454545454545453</v>
      </c>
      <c r="K55" s="49">
        <f t="shared" si="3"/>
        <v>16.666666666666668</v>
      </c>
      <c r="L55" s="69">
        <f t="shared" si="0"/>
        <v>10</v>
      </c>
      <c r="M55" s="49">
        <f t="shared" si="4"/>
        <v>83.333333333333329</v>
      </c>
    </row>
    <row r="56" spans="1:13" ht="17.25" customHeight="1" x14ac:dyDescent="0.25">
      <c r="A56" s="9">
        <v>45</v>
      </c>
      <c r="B56" s="51">
        <v>16103064</v>
      </c>
      <c r="C56" s="51" t="s">
        <v>60</v>
      </c>
      <c r="D56" s="55">
        <v>2</v>
      </c>
      <c r="E56" s="55">
        <v>5</v>
      </c>
      <c r="F56" s="55">
        <v>3</v>
      </c>
      <c r="G56" s="55">
        <v>4</v>
      </c>
      <c r="H56" s="55">
        <v>2</v>
      </c>
      <c r="I56" s="55">
        <f t="shared" si="1"/>
        <v>16</v>
      </c>
      <c r="J56" s="49">
        <f t="shared" si="2"/>
        <v>72.727272727272734</v>
      </c>
      <c r="K56" s="49">
        <f t="shared" si="3"/>
        <v>100</v>
      </c>
      <c r="L56" s="69">
        <f t="shared" si="0"/>
        <v>10</v>
      </c>
      <c r="M56" s="49">
        <f t="shared" si="4"/>
        <v>83.333333333333329</v>
      </c>
    </row>
    <row r="57" spans="1:13" ht="17.25" customHeight="1" x14ac:dyDescent="0.25">
      <c r="A57" s="9">
        <v>46</v>
      </c>
      <c r="B57" s="54">
        <v>16103068</v>
      </c>
      <c r="C57" s="54" t="s">
        <v>15</v>
      </c>
      <c r="D57" s="55">
        <v>5</v>
      </c>
      <c r="E57" s="55">
        <v>5</v>
      </c>
      <c r="F57" s="55">
        <v>2</v>
      </c>
      <c r="G57" s="55">
        <v>1</v>
      </c>
      <c r="H57" s="55">
        <v>2</v>
      </c>
      <c r="I57" s="55">
        <f t="shared" si="1"/>
        <v>15</v>
      </c>
      <c r="J57" s="49">
        <f t="shared" si="2"/>
        <v>72.727272727272734</v>
      </c>
      <c r="K57" s="49">
        <f t="shared" si="3"/>
        <v>66.666666666666671</v>
      </c>
      <c r="L57" s="69">
        <f t="shared" si="0"/>
        <v>12</v>
      </c>
      <c r="M57" s="49">
        <f t="shared" si="4"/>
        <v>83.333333333333329</v>
      </c>
    </row>
    <row r="58" spans="1:13" ht="17.25" customHeight="1" x14ac:dyDescent="0.25">
      <c r="A58" s="9">
        <v>47</v>
      </c>
      <c r="B58" s="51">
        <v>16103070</v>
      </c>
      <c r="C58" s="51" t="s">
        <v>61</v>
      </c>
      <c r="D58" s="55">
        <v>4.5</v>
      </c>
      <c r="E58" s="55">
        <v>5</v>
      </c>
      <c r="F58" s="55">
        <v>1</v>
      </c>
      <c r="G58" s="55">
        <v>1</v>
      </c>
      <c r="H58" s="55">
        <v>2</v>
      </c>
      <c r="I58" s="55">
        <f t="shared" si="1"/>
        <v>13.5</v>
      </c>
      <c r="J58" s="49">
        <f t="shared" si="2"/>
        <v>68.181818181818187</v>
      </c>
      <c r="K58" s="49">
        <f t="shared" si="3"/>
        <v>33.333333333333336</v>
      </c>
      <c r="L58" s="69">
        <f t="shared" si="0"/>
        <v>10.5</v>
      </c>
      <c r="M58" s="49">
        <f t="shared" si="4"/>
        <v>83.333333333333329</v>
      </c>
    </row>
    <row r="59" spans="1:13" ht="17.25" customHeight="1" x14ac:dyDescent="0.25">
      <c r="A59" s="9">
        <v>48</v>
      </c>
      <c r="B59" s="54">
        <v>16103072</v>
      </c>
      <c r="C59" s="54" t="s">
        <v>62</v>
      </c>
      <c r="D59" s="55">
        <v>3</v>
      </c>
      <c r="E59" s="55">
        <v>5</v>
      </c>
      <c r="F59" s="55">
        <v>1.5</v>
      </c>
      <c r="G59" s="55">
        <v>4</v>
      </c>
      <c r="H59" s="55">
        <v>2</v>
      </c>
      <c r="I59" s="55">
        <f t="shared" si="1"/>
        <v>15.5</v>
      </c>
      <c r="J59" s="49">
        <f t="shared" si="2"/>
        <v>81.818181818181813</v>
      </c>
      <c r="K59" s="49">
        <f t="shared" si="3"/>
        <v>50</v>
      </c>
      <c r="L59" s="69">
        <f t="shared" si="0"/>
        <v>9.5</v>
      </c>
      <c r="M59" s="49">
        <f t="shared" si="4"/>
        <v>83.333333333333329</v>
      </c>
    </row>
    <row r="60" spans="1:13" ht="17.25" customHeight="1" x14ac:dyDescent="0.25">
      <c r="A60" s="9">
        <v>49</v>
      </c>
      <c r="B60" s="51">
        <v>16103073</v>
      </c>
      <c r="C60" s="51" t="s">
        <v>63</v>
      </c>
      <c r="D60" s="55">
        <v>1.5</v>
      </c>
      <c r="E60" s="55">
        <v>4</v>
      </c>
      <c r="F60" s="55">
        <v>2</v>
      </c>
      <c r="G60" s="55">
        <v>1</v>
      </c>
      <c r="H60" s="55">
        <v>1</v>
      </c>
      <c r="I60" s="55">
        <f t="shared" si="1"/>
        <v>9.5</v>
      </c>
      <c r="J60" s="49">
        <f t="shared" si="2"/>
        <v>31.818181818181817</v>
      </c>
      <c r="K60" s="49">
        <f t="shared" si="3"/>
        <v>66.666666666666671</v>
      </c>
      <c r="L60" s="69">
        <f t="shared" si="0"/>
        <v>7.5</v>
      </c>
      <c r="M60" s="49">
        <f t="shared" si="4"/>
        <v>66.666666666666671</v>
      </c>
    </row>
    <row r="61" spans="1:13" ht="17.25" customHeight="1" x14ac:dyDescent="0.25">
      <c r="A61" s="9">
        <v>50</v>
      </c>
      <c r="B61" s="54">
        <v>16103075</v>
      </c>
      <c r="C61" s="54" t="s">
        <v>64</v>
      </c>
      <c r="D61" s="48">
        <v>5</v>
      </c>
      <c r="E61" s="48">
        <v>6</v>
      </c>
      <c r="F61" s="48">
        <v>3</v>
      </c>
      <c r="G61" s="48">
        <v>0</v>
      </c>
      <c r="H61" s="48">
        <v>1</v>
      </c>
      <c r="I61" s="55">
        <f t="shared" si="1"/>
        <v>15</v>
      </c>
      <c r="J61" s="49">
        <f t="shared" si="2"/>
        <v>54.545454545454547</v>
      </c>
      <c r="K61" s="49">
        <f t="shared" si="3"/>
        <v>100</v>
      </c>
      <c r="L61" s="69" t="s">
        <v>7</v>
      </c>
      <c r="M61" s="49">
        <f t="shared" si="4"/>
        <v>100</v>
      </c>
    </row>
    <row r="62" spans="1:13" ht="17.25" customHeight="1" x14ac:dyDescent="0.25">
      <c r="A62" s="9">
        <v>51</v>
      </c>
      <c r="B62" s="51">
        <v>16103076</v>
      </c>
      <c r="C62" s="51" t="s">
        <v>65</v>
      </c>
      <c r="D62" s="55">
        <v>4.5</v>
      </c>
      <c r="E62" s="55">
        <v>5</v>
      </c>
      <c r="F62" s="55">
        <v>1.5</v>
      </c>
      <c r="G62" s="55">
        <v>1.5</v>
      </c>
      <c r="H62" s="55">
        <v>2</v>
      </c>
      <c r="I62" s="55">
        <f t="shared" si="1"/>
        <v>14.5</v>
      </c>
      <c r="J62" s="49">
        <f t="shared" si="2"/>
        <v>72.727272727272734</v>
      </c>
      <c r="K62" s="49">
        <f t="shared" si="3"/>
        <v>50</v>
      </c>
      <c r="L62" s="69">
        <f t="shared" si="0"/>
        <v>11</v>
      </c>
      <c r="M62" s="49">
        <f t="shared" si="4"/>
        <v>83.333333333333329</v>
      </c>
    </row>
    <row r="63" spans="1:13" ht="17.25" customHeight="1" x14ac:dyDescent="0.25">
      <c r="A63" s="9">
        <v>52</v>
      </c>
      <c r="B63" s="54">
        <v>16103077</v>
      </c>
      <c r="C63" s="54" t="s">
        <v>66</v>
      </c>
      <c r="D63" s="55">
        <v>4.5</v>
      </c>
      <c r="E63" s="55">
        <v>6</v>
      </c>
      <c r="F63" s="55">
        <v>1.5</v>
      </c>
      <c r="G63" s="55">
        <v>0</v>
      </c>
      <c r="H63" s="55">
        <v>2</v>
      </c>
      <c r="I63" s="55">
        <f t="shared" si="1"/>
        <v>14</v>
      </c>
      <c r="J63" s="49">
        <f t="shared" si="2"/>
        <v>59.090909090909093</v>
      </c>
      <c r="K63" s="49">
        <f t="shared" si="3"/>
        <v>50</v>
      </c>
      <c r="L63" s="69">
        <f t="shared" si="0"/>
        <v>12</v>
      </c>
      <c r="M63" s="49">
        <f t="shared" si="4"/>
        <v>100</v>
      </c>
    </row>
    <row r="64" spans="1:13" ht="17.25" customHeight="1" x14ac:dyDescent="0.25">
      <c r="A64" s="9">
        <v>53</v>
      </c>
      <c r="B64" s="51">
        <v>16103080</v>
      </c>
      <c r="C64" s="51" t="s">
        <v>67</v>
      </c>
      <c r="D64" s="55">
        <v>5</v>
      </c>
      <c r="E64" s="55">
        <v>6</v>
      </c>
      <c r="F64" s="55">
        <v>2.5</v>
      </c>
      <c r="G64" s="55">
        <v>3</v>
      </c>
      <c r="H64" s="55">
        <v>2</v>
      </c>
      <c r="I64" s="55">
        <f t="shared" si="1"/>
        <v>18.5</v>
      </c>
      <c r="J64" s="49">
        <f t="shared" si="2"/>
        <v>90.909090909090907</v>
      </c>
      <c r="K64" s="49">
        <f t="shared" si="3"/>
        <v>83.333333333333329</v>
      </c>
      <c r="L64" s="69">
        <f t="shared" si="0"/>
        <v>13.5</v>
      </c>
      <c r="M64" s="49">
        <f t="shared" si="4"/>
        <v>100</v>
      </c>
    </row>
    <row r="65" spans="1:13" ht="17.25" customHeight="1" x14ac:dyDescent="0.25">
      <c r="A65" s="9">
        <v>54</v>
      </c>
      <c r="B65" s="54">
        <v>16103081</v>
      </c>
      <c r="C65" s="54" t="s">
        <v>68</v>
      </c>
      <c r="D65" s="55">
        <v>2.5</v>
      </c>
      <c r="E65" s="55">
        <v>1.5</v>
      </c>
      <c r="F65" s="55">
        <v>0</v>
      </c>
      <c r="G65" s="55">
        <v>0</v>
      </c>
      <c r="H65" s="55">
        <v>0</v>
      </c>
      <c r="I65" s="55">
        <f t="shared" si="1"/>
        <v>4</v>
      </c>
      <c r="J65" s="49">
        <f t="shared" si="2"/>
        <v>22.727272727272727</v>
      </c>
      <c r="K65" s="49">
        <f t="shared" si="3"/>
        <v>0</v>
      </c>
      <c r="L65" s="69">
        <f t="shared" si="0"/>
        <v>4</v>
      </c>
      <c r="M65" s="49">
        <f t="shared" si="4"/>
        <v>25</v>
      </c>
    </row>
    <row r="66" spans="1:13" ht="17.25" customHeight="1" x14ac:dyDescent="0.25">
      <c r="A66" s="9">
        <v>55</v>
      </c>
      <c r="B66" s="51">
        <v>16103082</v>
      </c>
      <c r="C66" s="51" t="s">
        <v>69</v>
      </c>
      <c r="D66" s="55">
        <v>2.5</v>
      </c>
      <c r="E66" s="55">
        <v>5</v>
      </c>
      <c r="F66" s="55">
        <v>2</v>
      </c>
      <c r="G66" s="55">
        <v>0</v>
      </c>
      <c r="H66" s="55">
        <v>1</v>
      </c>
      <c r="I66" s="55">
        <f t="shared" si="1"/>
        <v>10.5</v>
      </c>
      <c r="J66" s="49">
        <f t="shared" si="2"/>
        <v>31.818181818181817</v>
      </c>
      <c r="K66" s="49">
        <f t="shared" si="3"/>
        <v>66.666666666666671</v>
      </c>
      <c r="L66" s="69">
        <f t="shared" si="0"/>
        <v>9.5</v>
      </c>
      <c r="M66" s="49">
        <f t="shared" si="4"/>
        <v>83.333333333333329</v>
      </c>
    </row>
    <row r="67" spans="1:13" ht="17.25" customHeight="1" x14ac:dyDescent="0.25">
      <c r="A67" s="9">
        <v>56</v>
      </c>
      <c r="B67" s="54">
        <v>16103083</v>
      </c>
      <c r="C67" s="54" t="s">
        <v>70</v>
      </c>
      <c r="D67" s="55">
        <v>2</v>
      </c>
      <c r="E67" s="55">
        <v>5</v>
      </c>
      <c r="F67" s="55">
        <v>1.5</v>
      </c>
      <c r="G67" s="55">
        <v>3</v>
      </c>
      <c r="H67" s="55">
        <v>2</v>
      </c>
      <c r="I67" s="55">
        <f t="shared" si="1"/>
        <v>13.5</v>
      </c>
      <c r="J67" s="49">
        <f t="shared" si="2"/>
        <v>63.636363636363633</v>
      </c>
      <c r="K67" s="49">
        <f t="shared" si="3"/>
        <v>50</v>
      </c>
      <c r="L67" s="69">
        <f t="shared" si="0"/>
        <v>8.5</v>
      </c>
      <c r="M67" s="49">
        <f t="shared" si="4"/>
        <v>83.333333333333329</v>
      </c>
    </row>
    <row r="68" spans="1:13" ht="17.25" customHeight="1" x14ac:dyDescent="0.25">
      <c r="A68" s="9">
        <v>57</v>
      </c>
      <c r="B68" s="51">
        <v>16103084</v>
      </c>
      <c r="C68" s="51" t="s">
        <v>71</v>
      </c>
      <c r="D68" s="48">
        <v>4.5</v>
      </c>
      <c r="E68" s="55">
        <v>6</v>
      </c>
      <c r="F68" s="55">
        <v>0</v>
      </c>
      <c r="G68" s="55">
        <v>3</v>
      </c>
      <c r="H68" s="55">
        <v>2</v>
      </c>
      <c r="I68" s="55">
        <f t="shared" si="1"/>
        <v>15.5</v>
      </c>
      <c r="J68" s="49">
        <f t="shared" si="2"/>
        <v>86.36363636363636</v>
      </c>
      <c r="K68" s="49">
        <f t="shared" si="3"/>
        <v>0</v>
      </c>
      <c r="L68" s="69">
        <f t="shared" si="0"/>
        <v>10.5</v>
      </c>
      <c r="M68" s="49">
        <f t="shared" si="4"/>
        <v>100</v>
      </c>
    </row>
    <row r="69" spans="1:13" ht="17.25" customHeight="1" x14ac:dyDescent="0.25">
      <c r="A69" s="10">
        <v>58</v>
      </c>
      <c r="B69" s="54">
        <v>16103085</v>
      </c>
      <c r="C69" s="54" t="s">
        <v>72</v>
      </c>
      <c r="D69" s="55">
        <v>0.5</v>
      </c>
      <c r="E69" s="55">
        <v>5.5</v>
      </c>
      <c r="F69" s="55">
        <v>1.5</v>
      </c>
      <c r="G69" s="55">
        <v>1</v>
      </c>
      <c r="H69" s="55">
        <v>2</v>
      </c>
      <c r="I69" s="55">
        <f t="shared" si="1"/>
        <v>10.5</v>
      </c>
      <c r="J69" s="49">
        <f t="shared" si="2"/>
        <v>31.818181818181817</v>
      </c>
      <c r="K69" s="49">
        <f t="shared" si="3"/>
        <v>50</v>
      </c>
      <c r="L69" s="69">
        <f t="shared" si="0"/>
        <v>7.5</v>
      </c>
      <c r="M69" s="49">
        <f t="shared" si="4"/>
        <v>91.666666666666671</v>
      </c>
    </row>
    <row r="70" spans="1:13" ht="17.25" customHeight="1" x14ac:dyDescent="0.25">
      <c r="A70" s="9">
        <v>59</v>
      </c>
      <c r="B70" s="51">
        <v>16103086</v>
      </c>
      <c r="C70" s="51" t="s">
        <v>73</v>
      </c>
      <c r="D70" s="48">
        <v>1</v>
      </c>
      <c r="E70" s="48">
        <v>4</v>
      </c>
      <c r="F70" s="48">
        <v>3</v>
      </c>
      <c r="G70" s="48">
        <v>0.5</v>
      </c>
      <c r="H70" s="48">
        <v>2</v>
      </c>
      <c r="I70" s="55">
        <f t="shared" si="1"/>
        <v>10.5</v>
      </c>
      <c r="J70" s="49">
        <f t="shared" si="2"/>
        <v>31.818181818181817</v>
      </c>
      <c r="K70" s="49">
        <f t="shared" si="3"/>
        <v>100</v>
      </c>
      <c r="L70" s="69">
        <f t="shared" si="0"/>
        <v>8</v>
      </c>
      <c r="M70" s="49">
        <f t="shared" si="4"/>
        <v>66.666666666666671</v>
      </c>
    </row>
    <row r="71" spans="1:13" ht="17.25" customHeight="1" x14ac:dyDescent="0.25">
      <c r="A71" s="9">
        <v>60</v>
      </c>
      <c r="B71" s="54">
        <v>16103088</v>
      </c>
      <c r="C71" s="54" t="s">
        <v>74</v>
      </c>
      <c r="D71" s="55">
        <v>5</v>
      </c>
      <c r="E71" s="55">
        <v>6</v>
      </c>
      <c r="F71" s="55">
        <v>0.5</v>
      </c>
      <c r="G71" s="55">
        <v>1</v>
      </c>
      <c r="H71" s="55">
        <v>2</v>
      </c>
      <c r="I71" s="55">
        <f t="shared" si="1"/>
        <v>14.5</v>
      </c>
      <c r="J71" s="49">
        <f t="shared" si="2"/>
        <v>72.727272727272734</v>
      </c>
      <c r="K71" s="49">
        <f t="shared" si="3"/>
        <v>16.666666666666668</v>
      </c>
      <c r="L71" s="69">
        <f t="shared" si="0"/>
        <v>11.5</v>
      </c>
      <c r="M71" s="49">
        <f t="shared" si="4"/>
        <v>100</v>
      </c>
    </row>
    <row r="72" spans="1:13" ht="17.25" customHeight="1" x14ac:dyDescent="0.25">
      <c r="A72" s="9">
        <v>61</v>
      </c>
      <c r="B72" s="51">
        <v>16103089</v>
      </c>
      <c r="C72" s="51" t="s">
        <v>75</v>
      </c>
      <c r="D72" s="55">
        <v>0</v>
      </c>
      <c r="E72" s="55">
        <v>5</v>
      </c>
      <c r="F72" s="55">
        <v>1.5</v>
      </c>
      <c r="G72" s="55">
        <v>4</v>
      </c>
      <c r="H72" s="55">
        <v>2</v>
      </c>
      <c r="I72" s="55">
        <f t="shared" si="1"/>
        <v>12.5</v>
      </c>
      <c r="J72" s="49">
        <f t="shared" si="2"/>
        <v>54.545454545454547</v>
      </c>
      <c r="K72" s="49">
        <f t="shared" si="3"/>
        <v>50</v>
      </c>
      <c r="L72" s="69">
        <f t="shared" si="0"/>
        <v>6.5</v>
      </c>
      <c r="M72" s="49">
        <f t="shared" si="4"/>
        <v>83.333333333333329</v>
      </c>
    </row>
    <row r="73" spans="1:13" ht="17.25" customHeight="1" x14ac:dyDescent="0.25">
      <c r="A73" s="9">
        <v>62</v>
      </c>
      <c r="B73" s="54">
        <v>16103091</v>
      </c>
      <c r="C73" s="54" t="s">
        <v>76</v>
      </c>
      <c r="D73" s="55">
        <v>5</v>
      </c>
      <c r="E73" s="55">
        <v>5</v>
      </c>
      <c r="F73" s="55">
        <v>2.5</v>
      </c>
      <c r="G73" s="55">
        <v>3</v>
      </c>
      <c r="H73" s="55">
        <v>1</v>
      </c>
      <c r="I73" s="55">
        <f t="shared" si="1"/>
        <v>16.5</v>
      </c>
      <c r="J73" s="49">
        <f t="shared" si="2"/>
        <v>81.818181818181813</v>
      </c>
      <c r="K73" s="49">
        <f t="shared" si="3"/>
        <v>83.333333333333329</v>
      </c>
      <c r="L73" s="69">
        <f t="shared" si="0"/>
        <v>12.5</v>
      </c>
      <c r="M73" s="49">
        <f t="shared" si="4"/>
        <v>83.333333333333329</v>
      </c>
    </row>
    <row r="74" spans="1:13" ht="17.25" customHeight="1" x14ac:dyDescent="0.25">
      <c r="A74" s="9">
        <v>63</v>
      </c>
      <c r="B74" s="51">
        <v>16103092</v>
      </c>
      <c r="C74" s="51" t="s">
        <v>77</v>
      </c>
      <c r="D74" s="55">
        <v>4.5</v>
      </c>
      <c r="E74" s="55">
        <v>6</v>
      </c>
      <c r="F74" s="55">
        <v>3</v>
      </c>
      <c r="G74" s="55">
        <v>3</v>
      </c>
      <c r="H74" s="55">
        <v>1.5</v>
      </c>
      <c r="I74" s="55">
        <f t="shared" si="1"/>
        <v>18</v>
      </c>
      <c r="J74" s="49">
        <f t="shared" si="2"/>
        <v>81.818181818181813</v>
      </c>
      <c r="K74" s="49">
        <f t="shared" si="3"/>
        <v>100</v>
      </c>
      <c r="L74" s="69">
        <f t="shared" si="0"/>
        <v>13.5</v>
      </c>
      <c r="M74" s="49">
        <f t="shared" si="4"/>
        <v>100</v>
      </c>
    </row>
    <row r="75" spans="1:13" ht="17.25" customHeight="1" x14ac:dyDescent="0.25">
      <c r="A75" s="9">
        <v>64</v>
      </c>
      <c r="B75" s="54">
        <v>16103093</v>
      </c>
      <c r="C75" s="54" t="s">
        <v>78</v>
      </c>
      <c r="D75" s="48">
        <v>0</v>
      </c>
      <c r="E75" s="55">
        <v>4</v>
      </c>
      <c r="F75" s="55">
        <v>2.5</v>
      </c>
      <c r="G75" s="55">
        <v>4</v>
      </c>
      <c r="H75" s="55">
        <v>2</v>
      </c>
      <c r="I75" s="55">
        <f t="shared" si="1"/>
        <v>12.5</v>
      </c>
      <c r="J75" s="49">
        <f t="shared" si="2"/>
        <v>54.545454545454547</v>
      </c>
      <c r="K75" s="49">
        <f t="shared" si="3"/>
        <v>83.333333333333329</v>
      </c>
      <c r="L75" s="69">
        <f t="shared" si="0"/>
        <v>6.5</v>
      </c>
      <c r="M75" s="49">
        <f t="shared" si="4"/>
        <v>66.666666666666671</v>
      </c>
    </row>
    <row r="76" spans="1:13" ht="17.25" customHeight="1" x14ac:dyDescent="0.25">
      <c r="A76" s="9">
        <v>65</v>
      </c>
      <c r="B76" s="51">
        <v>16103094</v>
      </c>
      <c r="C76" s="51" t="s">
        <v>79</v>
      </c>
      <c r="D76" s="69">
        <v>1.5</v>
      </c>
      <c r="E76" s="58">
        <v>6</v>
      </c>
      <c r="F76" s="58">
        <v>3</v>
      </c>
      <c r="G76" s="58">
        <v>3</v>
      </c>
      <c r="H76" s="58">
        <v>2</v>
      </c>
      <c r="I76" s="55">
        <f t="shared" si="1"/>
        <v>15.5</v>
      </c>
      <c r="J76" s="49">
        <f t="shared" si="2"/>
        <v>59.090909090909093</v>
      </c>
      <c r="K76" s="49">
        <f t="shared" si="3"/>
        <v>100</v>
      </c>
      <c r="L76" s="69">
        <f t="shared" si="0"/>
        <v>10.5</v>
      </c>
      <c r="M76" s="49">
        <f t="shared" si="4"/>
        <v>100</v>
      </c>
    </row>
    <row r="77" spans="1:13" ht="17.25" customHeight="1" x14ac:dyDescent="0.25">
      <c r="A77" s="9">
        <v>66</v>
      </c>
      <c r="B77" s="54">
        <v>16103095</v>
      </c>
      <c r="C77" s="54" t="s">
        <v>80</v>
      </c>
      <c r="D77" s="55">
        <v>2.5</v>
      </c>
      <c r="E77" s="55">
        <v>5</v>
      </c>
      <c r="F77" s="55">
        <v>2.5</v>
      </c>
      <c r="G77" s="55">
        <v>0</v>
      </c>
      <c r="H77" s="55">
        <v>2</v>
      </c>
      <c r="I77" s="55">
        <f t="shared" si="1"/>
        <v>12</v>
      </c>
      <c r="J77" s="49">
        <f t="shared" si="2"/>
        <v>40.909090909090907</v>
      </c>
      <c r="K77" s="49">
        <f t="shared" si="3"/>
        <v>83.333333333333329</v>
      </c>
      <c r="L77" s="69">
        <f t="shared" ref="L77:L140" si="5">SUM(D77:F77)</f>
        <v>10</v>
      </c>
      <c r="M77" s="49">
        <f t="shared" si="4"/>
        <v>83.333333333333329</v>
      </c>
    </row>
    <row r="78" spans="1:13" ht="17.25" customHeight="1" x14ac:dyDescent="0.25">
      <c r="A78" s="9">
        <v>67</v>
      </c>
      <c r="B78" s="51">
        <v>16103096</v>
      </c>
      <c r="C78" s="51" t="s">
        <v>81</v>
      </c>
      <c r="D78" s="55">
        <v>2.5</v>
      </c>
      <c r="E78" s="55">
        <v>5</v>
      </c>
      <c r="F78" s="55">
        <v>1</v>
      </c>
      <c r="G78" s="55">
        <v>2</v>
      </c>
      <c r="H78" s="55">
        <v>2</v>
      </c>
      <c r="I78" s="55">
        <f t="shared" ref="I78:I141" si="6">SUM(D78:H78)</f>
        <v>12.5</v>
      </c>
      <c r="J78" s="49">
        <f t="shared" ref="J78:J141" si="7">SUM(D78,G78,H78)*100/11</f>
        <v>59.090909090909093</v>
      </c>
      <c r="K78" s="49">
        <f t="shared" ref="K78:K141" si="8">F78*100/3</f>
        <v>33.333333333333336</v>
      </c>
      <c r="L78" s="69">
        <f t="shared" si="5"/>
        <v>8.5</v>
      </c>
      <c r="M78" s="49">
        <f t="shared" ref="M78:M141" si="9">E78*100/6</f>
        <v>83.333333333333329</v>
      </c>
    </row>
    <row r="79" spans="1:13" ht="17.25" customHeight="1" x14ac:dyDescent="0.25">
      <c r="A79" s="9">
        <v>68</v>
      </c>
      <c r="B79" s="54">
        <v>16103099</v>
      </c>
      <c r="C79" s="54" t="s">
        <v>82</v>
      </c>
      <c r="D79" s="48">
        <v>2.5</v>
      </c>
      <c r="E79" s="55">
        <v>3.5</v>
      </c>
      <c r="F79" s="55">
        <v>0.5</v>
      </c>
      <c r="G79" s="55">
        <v>0</v>
      </c>
      <c r="H79" s="55">
        <v>1</v>
      </c>
      <c r="I79" s="55">
        <f t="shared" si="6"/>
        <v>7.5</v>
      </c>
      <c r="J79" s="49">
        <f t="shared" si="7"/>
        <v>31.818181818181817</v>
      </c>
      <c r="K79" s="49">
        <f t="shared" si="8"/>
        <v>16.666666666666668</v>
      </c>
      <c r="L79" s="69">
        <f t="shared" si="5"/>
        <v>6.5</v>
      </c>
      <c r="M79" s="49">
        <f t="shared" si="9"/>
        <v>58.333333333333336</v>
      </c>
    </row>
    <row r="80" spans="1:13" ht="17.25" customHeight="1" x14ac:dyDescent="0.25">
      <c r="A80" s="9">
        <v>69</v>
      </c>
      <c r="B80" s="51">
        <v>16103101</v>
      </c>
      <c r="C80" s="51" t="s">
        <v>83</v>
      </c>
      <c r="D80" s="55">
        <v>5</v>
      </c>
      <c r="E80" s="55">
        <v>5</v>
      </c>
      <c r="F80" s="55">
        <v>1</v>
      </c>
      <c r="G80" s="55">
        <v>4</v>
      </c>
      <c r="H80" s="55">
        <v>2</v>
      </c>
      <c r="I80" s="55">
        <f t="shared" si="6"/>
        <v>17</v>
      </c>
      <c r="J80" s="49">
        <f t="shared" si="7"/>
        <v>100</v>
      </c>
      <c r="K80" s="49">
        <f t="shared" si="8"/>
        <v>33.333333333333336</v>
      </c>
      <c r="L80" s="69">
        <f t="shared" si="5"/>
        <v>11</v>
      </c>
      <c r="M80" s="49">
        <f t="shared" si="9"/>
        <v>83.333333333333329</v>
      </c>
    </row>
    <row r="81" spans="1:13" ht="17.25" customHeight="1" x14ac:dyDescent="0.25">
      <c r="A81" s="9">
        <v>70</v>
      </c>
      <c r="B81" s="54">
        <v>16103102</v>
      </c>
      <c r="C81" s="54" t="s">
        <v>84</v>
      </c>
      <c r="D81" s="48">
        <v>5</v>
      </c>
      <c r="E81" s="48">
        <v>5</v>
      </c>
      <c r="F81" s="48">
        <v>2.5</v>
      </c>
      <c r="G81" s="48">
        <v>1</v>
      </c>
      <c r="H81" s="48">
        <v>1</v>
      </c>
      <c r="I81" s="55">
        <f t="shared" si="6"/>
        <v>14.5</v>
      </c>
      <c r="J81" s="49">
        <f t="shared" si="7"/>
        <v>63.636363636363633</v>
      </c>
      <c r="K81" s="49">
        <f t="shared" si="8"/>
        <v>83.333333333333329</v>
      </c>
      <c r="L81" s="48" t="s">
        <v>7</v>
      </c>
      <c r="M81" s="49">
        <f t="shared" si="9"/>
        <v>83.333333333333329</v>
      </c>
    </row>
    <row r="82" spans="1:13" ht="17.25" customHeight="1" x14ac:dyDescent="0.25">
      <c r="A82" s="9">
        <v>71</v>
      </c>
      <c r="B82" s="51">
        <v>16103105</v>
      </c>
      <c r="C82" s="51" t="s">
        <v>85</v>
      </c>
      <c r="D82" s="55">
        <v>5</v>
      </c>
      <c r="E82" s="55">
        <v>5</v>
      </c>
      <c r="F82" s="55">
        <v>1.5</v>
      </c>
      <c r="G82" s="55">
        <v>4</v>
      </c>
      <c r="H82" s="55">
        <v>2</v>
      </c>
      <c r="I82" s="55">
        <f t="shared" si="6"/>
        <v>17.5</v>
      </c>
      <c r="J82" s="49">
        <f t="shared" si="7"/>
        <v>100</v>
      </c>
      <c r="K82" s="49">
        <f t="shared" si="8"/>
        <v>50</v>
      </c>
      <c r="L82" s="69">
        <f t="shared" si="5"/>
        <v>11.5</v>
      </c>
      <c r="M82" s="49">
        <f t="shared" si="9"/>
        <v>83.333333333333329</v>
      </c>
    </row>
    <row r="83" spans="1:13" ht="17.25" customHeight="1" x14ac:dyDescent="0.25">
      <c r="A83" s="9">
        <v>72</v>
      </c>
      <c r="B83" s="54">
        <v>16103108</v>
      </c>
      <c r="C83" s="54" t="s">
        <v>86</v>
      </c>
      <c r="D83" s="55">
        <v>5</v>
      </c>
      <c r="E83" s="55">
        <v>5</v>
      </c>
      <c r="F83" s="55">
        <v>4</v>
      </c>
      <c r="G83" s="55">
        <v>2</v>
      </c>
      <c r="H83" s="55">
        <v>0</v>
      </c>
      <c r="I83" s="55">
        <f t="shared" si="6"/>
        <v>16</v>
      </c>
      <c r="J83" s="49">
        <f t="shared" si="7"/>
        <v>63.636363636363633</v>
      </c>
      <c r="K83" s="49">
        <f t="shared" si="8"/>
        <v>133.33333333333334</v>
      </c>
      <c r="L83" s="69">
        <f t="shared" si="5"/>
        <v>14</v>
      </c>
      <c r="M83" s="49">
        <f t="shared" si="9"/>
        <v>83.333333333333329</v>
      </c>
    </row>
    <row r="84" spans="1:13" ht="17.25" customHeight="1" x14ac:dyDescent="0.25">
      <c r="A84" s="9">
        <v>73</v>
      </c>
      <c r="B84" s="51">
        <v>16103109</v>
      </c>
      <c r="C84" s="51" t="s">
        <v>87</v>
      </c>
      <c r="D84" s="55">
        <v>4.5</v>
      </c>
      <c r="E84" s="55">
        <v>6</v>
      </c>
      <c r="F84" s="55">
        <v>1.5</v>
      </c>
      <c r="G84" s="55">
        <v>4</v>
      </c>
      <c r="H84" s="55">
        <v>2</v>
      </c>
      <c r="I84" s="55">
        <f t="shared" si="6"/>
        <v>18</v>
      </c>
      <c r="J84" s="49">
        <f t="shared" si="7"/>
        <v>95.454545454545453</v>
      </c>
      <c r="K84" s="49">
        <f t="shared" si="8"/>
        <v>50</v>
      </c>
      <c r="L84" s="69">
        <f t="shared" si="5"/>
        <v>12</v>
      </c>
      <c r="M84" s="49">
        <f t="shared" si="9"/>
        <v>100</v>
      </c>
    </row>
    <row r="85" spans="1:13" ht="17.25" customHeight="1" x14ac:dyDescent="0.25">
      <c r="A85" s="9">
        <v>74</v>
      </c>
      <c r="B85" s="54">
        <v>16103110</v>
      </c>
      <c r="C85" s="54" t="s">
        <v>88</v>
      </c>
      <c r="D85" s="48">
        <v>5</v>
      </c>
      <c r="E85" s="55">
        <v>6</v>
      </c>
      <c r="F85" s="55">
        <v>1</v>
      </c>
      <c r="G85" s="55">
        <v>2.5</v>
      </c>
      <c r="H85" s="55">
        <v>1</v>
      </c>
      <c r="I85" s="55">
        <f t="shared" si="6"/>
        <v>15.5</v>
      </c>
      <c r="J85" s="49">
        <f t="shared" si="7"/>
        <v>77.272727272727266</v>
      </c>
      <c r="K85" s="49">
        <f t="shared" si="8"/>
        <v>33.333333333333336</v>
      </c>
      <c r="L85" s="69">
        <f t="shared" si="5"/>
        <v>12</v>
      </c>
      <c r="M85" s="49">
        <f t="shared" si="9"/>
        <v>100</v>
      </c>
    </row>
    <row r="86" spans="1:13" ht="17.25" customHeight="1" x14ac:dyDescent="0.25">
      <c r="A86" s="9">
        <v>75</v>
      </c>
      <c r="B86" s="51">
        <v>16103111</v>
      </c>
      <c r="C86" s="51" t="s">
        <v>89</v>
      </c>
      <c r="D86" s="55">
        <v>1</v>
      </c>
      <c r="E86" s="55">
        <v>6</v>
      </c>
      <c r="F86" s="55">
        <v>1</v>
      </c>
      <c r="G86" s="55">
        <v>1</v>
      </c>
      <c r="H86" s="55">
        <v>2</v>
      </c>
      <c r="I86" s="55">
        <f t="shared" si="6"/>
        <v>11</v>
      </c>
      <c r="J86" s="49">
        <f t="shared" si="7"/>
        <v>36.363636363636367</v>
      </c>
      <c r="K86" s="49">
        <f t="shared" si="8"/>
        <v>33.333333333333336</v>
      </c>
      <c r="L86" s="69">
        <f t="shared" si="5"/>
        <v>8</v>
      </c>
      <c r="M86" s="49">
        <f t="shared" si="9"/>
        <v>100</v>
      </c>
    </row>
    <row r="87" spans="1:13" ht="17.25" customHeight="1" x14ac:dyDescent="0.25">
      <c r="A87" s="9">
        <v>76</v>
      </c>
      <c r="B87" s="54">
        <v>16103113</v>
      </c>
      <c r="C87" s="54" t="s">
        <v>90</v>
      </c>
      <c r="D87" s="48">
        <v>3.5</v>
      </c>
      <c r="E87" s="55">
        <v>5</v>
      </c>
      <c r="F87" s="55">
        <v>2.5</v>
      </c>
      <c r="G87" s="55">
        <v>1.5</v>
      </c>
      <c r="H87" s="55">
        <v>2</v>
      </c>
      <c r="I87" s="55">
        <f t="shared" si="6"/>
        <v>14.5</v>
      </c>
      <c r="J87" s="49">
        <f t="shared" si="7"/>
        <v>63.636363636363633</v>
      </c>
      <c r="K87" s="49">
        <f t="shared" si="8"/>
        <v>83.333333333333329</v>
      </c>
      <c r="L87" s="69">
        <f t="shared" si="5"/>
        <v>11</v>
      </c>
      <c r="M87" s="49">
        <f t="shared" si="9"/>
        <v>83.333333333333329</v>
      </c>
    </row>
    <row r="88" spans="1:13" ht="17.25" customHeight="1" x14ac:dyDescent="0.25">
      <c r="A88" s="9">
        <v>77</v>
      </c>
      <c r="B88" s="51">
        <v>16103115</v>
      </c>
      <c r="C88" s="51" t="s">
        <v>91</v>
      </c>
      <c r="D88" s="48">
        <v>4.5</v>
      </c>
      <c r="E88" s="48">
        <v>6</v>
      </c>
      <c r="F88" s="48">
        <v>1</v>
      </c>
      <c r="G88" s="48">
        <v>0</v>
      </c>
      <c r="H88" s="48">
        <v>2</v>
      </c>
      <c r="I88" s="55">
        <f t="shared" si="6"/>
        <v>13.5</v>
      </c>
      <c r="J88" s="49">
        <f t="shared" si="7"/>
        <v>59.090909090909093</v>
      </c>
      <c r="K88" s="49">
        <f t="shared" si="8"/>
        <v>33.333333333333336</v>
      </c>
      <c r="L88" s="69">
        <f t="shared" si="5"/>
        <v>11.5</v>
      </c>
      <c r="M88" s="49">
        <f t="shared" si="9"/>
        <v>100</v>
      </c>
    </row>
    <row r="89" spans="1:13" ht="17.25" customHeight="1" x14ac:dyDescent="0.25">
      <c r="A89" s="9">
        <v>78</v>
      </c>
      <c r="B89" s="54">
        <v>16103116</v>
      </c>
      <c r="C89" s="54" t="s">
        <v>92</v>
      </c>
      <c r="D89" s="48">
        <v>0</v>
      </c>
      <c r="E89" s="48">
        <v>5</v>
      </c>
      <c r="F89" s="48">
        <v>0</v>
      </c>
      <c r="G89" s="48">
        <v>4</v>
      </c>
      <c r="H89" s="48">
        <v>1.5</v>
      </c>
      <c r="I89" s="55">
        <f t="shared" si="6"/>
        <v>10.5</v>
      </c>
      <c r="J89" s="49">
        <f t="shared" si="7"/>
        <v>50</v>
      </c>
      <c r="K89" s="49">
        <f t="shared" si="8"/>
        <v>0</v>
      </c>
      <c r="L89" s="69">
        <f t="shared" si="5"/>
        <v>5</v>
      </c>
      <c r="M89" s="49">
        <f t="shared" si="9"/>
        <v>83.333333333333329</v>
      </c>
    </row>
    <row r="90" spans="1:13" ht="17.25" customHeight="1" x14ac:dyDescent="0.25">
      <c r="A90" s="9">
        <v>79</v>
      </c>
      <c r="B90" s="51">
        <v>16103119</v>
      </c>
      <c r="C90" s="51" t="s">
        <v>14</v>
      </c>
      <c r="D90" s="55">
        <v>3.5</v>
      </c>
      <c r="E90" s="55">
        <v>3</v>
      </c>
      <c r="F90" s="55">
        <v>1</v>
      </c>
      <c r="G90" s="55">
        <v>0</v>
      </c>
      <c r="H90" s="55">
        <v>0</v>
      </c>
      <c r="I90" s="55">
        <f t="shared" si="6"/>
        <v>7.5</v>
      </c>
      <c r="J90" s="49">
        <f t="shared" si="7"/>
        <v>31.818181818181817</v>
      </c>
      <c r="K90" s="49">
        <f t="shared" si="8"/>
        <v>33.333333333333336</v>
      </c>
      <c r="L90" s="69">
        <f t="shared" si="5"/>
        <v>7.5</v>
      </c>
      <c r="M90" s="49">
        <f t="shared" si="9"/>
        <v>50</v>
      </c>
    </row>
    <row r="91" spans="1:13" ht="17.25" customHeight="1" x14ac:dyDescent="0.25">
      <c r="A91" s="9">
        <v>80</v>
      </c>
      <c r="B91" s="54">
        <v>16103120</v>
      </c>
      <c r="C91" s="54" t="s">
        <v>93</v>
      </c>
      <c r="D91" s="55">
        <v>5</v>
      </c>
      <c r="E91" s="55">
        <v>1.5</v>
      </c>
      <c r="F91" s="55">
        <v>1.5</v>
      </c>
      <c r="G91" s="55">
        <v>3</v>
      </c>
      <c r="H91" s="55">
        <v>2</v>
      </c>
      <c r="I91" s="55">
        <f t="shared" si="6"/>
        <v>13</v>
      </c>
      <c r="J91" s="49">
        <f t="shared" si="7"/>
        <v>90.909090909090907</v>
      </c>
      <c r="K91" s="49">
        <f t="shared" si="8"/>
        <v>50</v>
      </c>
      <c r="L91" s="69">
        <f t="shared" si="5"/>
        <v>8</v>
      </c>
      <c r="M91" s="49">
        <f t="shared" si="9"/>
        <v>25</v>
      </c>
    </row>
    <row r="92" spans="1:13" ht="17.25" customHeight="1" x14ac:dyDescent="0.25">
      <c r="A92" s="9">
        <v>81</v>
      </c>
      <c r="B92" s="51">
        <v>16103121</v>
      </c>
      <c r="C92" s="51" t="s">
        <v>94</v>
      </c>
      <c r="D92" s="48">
        <v>5</v>
      </c>
      <c r="E92" s="48">
        <v>6</v>
      </c>
      <c r="F92" s="48">
        <v>2</v>
      </c>
      <c r="G92" s="48">
        <v>3</v>
      </c>
      <c r="H92" s="48">
        <v>2</v>
      </c>
      <c r="I92" s="55">
        <f t="shared" si="6"/>
        <v>18</v>
      </c>
      <c r="J92" s="49">
        <f t="shared" si="7"/>
        <v>90.909090909090907</v>
      </c>
      <c r="K92" s="49">
        <f t="shared" si="8"/>
        <v>66.666666666666671</v>
      </c>
      <c r="L92" s="69">
        <f t="shared" si="5"/>
        <v>13</v>
      </c>
      <c r="M92" s="49">
        <f t="shared" si="9"/>
        <v>100</v>
      </c>
    </row>
    <row r="93" spans="1:13" ht="17.25" customHeight="1" x14ac:dyDescent="0.25">
      <c r="A93" s="9">
        <v>82</v>
      </c>
      <c r="B93" s="54">
        <v>16103123</v>
      </c>
      <c r="C93" s="54" t="s">
        <v>95</v>
      </c>
      <c r="D93" s="48">
        <v>0</v>
      </c>
      <c r="E93" s="48">
        <v>5</v>
      </c>
      <c r="F93" s="48">
        <v>1.5</v>
      </c>
      <c r="G93" s="48">
        <v>4</v>
      </c>
      <c r="H93" s="48">
        <v>1</v>
      </c>
      <c r="I93" s="55">
        <f t="shared" si="6"/>
        <v>11.5</v>
      </c>
      <c r="J93" s="49">
        <f t="shared" si="7"/>
        <v>45.454545454545453</v>
      </c>
      <c r="K93" s="49">
        <f t="shared" si="8"/>
        <v>50</v>
      </c>
      <c r="L93" s="69">
        <f t="shared" si="5"/>
        <v>6.5</v>
      </c>
      <c r="M93" s="49">
        <f t="shared" si="9"/>
        <v>83.333333333333329</v>
      </c>
    </row>
    <row r="94" spans="1:13" ht="17.25" customHeight="1" x14ac:dyDescent="0.25">
      <c r="A94" s="9">
        <v>83</v>
      </c>
      <c r="B94" s="51">
        <v>16103124</v>
      </c>
      <c r="C94" s="51" t="s">
        <v>96</v>
      </c>
      <c r="D94" s="48">
        <v>4</v>
      </c>
      <c r="E94" s="48">
        <v>4</v>
      </c>
      <c r="F94" s="48">
        <v>2</v>
      </c>
      <c r="G94" s="48">
        <v>0.5</v>
      </c>
      <c r="H94" s="48">
        <v>2</v>
      </c>
      <c r="I94" s="55">
        <f t="shared" si="6"/>
        <v>12.5</v>
      </c>
      <c r="J94" s="49">
        <f t="shared" si="7"/>
        <v>59.090909090909093</v>
      </c>
      <c r="K94" s="49">
        <f t="shared" si="8"/>
        <v>66.666666666666671</v>
      </c>
      <c r="L94" s="69">
        <f t="shared" si="5"/>
        <v>10</v>
      </c>
      <c r="M94" s="49">
        <f t="shared" si="9"/>
        <v>66.666666666666671</v>
      </c>
    </row>
    <row r="95" spans="1:13" ht="17.25" customHeight="1" x14ac:dyDescent="0.25">
      <c r="A95" s="9">
        <v>84</v>
      </c>
      <c r="B95" s="54">
        <v>16103126</v>
      </c>
      <c r="C95" s="54" t="s">
        <v>97</v>
      </c>
      <c r="D95" s="48">
        <v>0</v>
      </c>
      <c r="E95" s="48">
        <v>5</v>
      </c>
      <c r="F95" s="48">
        <v>0.5</v>
      </c>
      <c r="G95" s="48">
        <v>1</v>
      </c>
      <c r="H95" s="48">
        <v>2</v>
      </c>
      <c r="I95" s="55">
        <f t="shared" si="6"/>
        <v>8.5</v>
      </c>
      <c r="J95" s="49">
        <f t="shared" si="7"/>
        <v>27.272727272727273</v>
      </c>
      <c r="K95" s="49">
        <f t="shared" si="8"/>
        <v>16.666666666666668</v>
      </c>
      <c r="L95" s="69">
        <f t="shared" si="5"/>
        <v>5.5</v>
      </c>
      <c r="M95" s="49">
        <f t="shared" si="9"/>
        <v>83.333333333333329</v>
      </c>
    </row>
    <row r="96" spans="1:13" ht="17.25" customHeight="1" x14ac:dyDescent="0.25">
      <c r="A96" s="9">
        <v>85</v>
      </c>
      <c r="B96" s="51">
        <v>16103129</v>
      </c>
      <c r="C96" s="51" t="s">
        <v>98</v>
      </c>
      <c r="D96" s="48">
        <v>5</v>
      </c>
      <c r="E96" s="48">
        <v>6</v>
      </c>
      <c r="F96" s="48">
        <v>2</v>
      </c>
      <c r="G96" s="48">
        <v>0</v>
      </c>
      <c r="H96" s="48">
        <v>2</v>
      </c>
      <c r="I96" s="55">
        <f t="shared" si="6"/>
        <v>15</v>
      </c>
      <c r="J96" s="49">
        <f t="shared" si="7"/>
        <v>63.636363636363633</v>
      </c>
      <c r="K96" s="49">
        <f t="shared" si="8"/>
        <v>66.666666666666671</v>
      </c>
      <c r="L96" s="69">
        <f t="shared" si="5"/>
        <v>13</v>
      </c>
      <c r="M96" s="49">
        <f t="shared" si="9"/>
        <v>100</v>
      </c>
    </row>
    <row r="97" spans="1:13" ht="17.25" customHeight="1" x14ac:dyDescent="0.25">
      <c r="A97" s="9">
        <v>86</v>
      </c>
      <c r="B97" s="54">
        <v>16103130</v>
      </c>
      <c r="C97" s="54" t="s">
        <v>99</v>
      </c>
      <c r="D97" s="48">
        <v>0</v>
      </c>
      <c r="E97" s="48">
        <v>4</v>
      </c>
      <c r="F97" s="48">
        <v>2</v>
      </c>
      <c r="G97" s="48">
        <v>0</v>
      </c>
      <c r="H97" s="48">
        <v>2</v>
      </c>
      <c r="I97" s="55">
        <f t="shared" si="6"/>
        <v>8</v>
      </c>
      <c r="J97" s="49">
        <f t="shared" si="7"/>
        <v>18.181818181818183</v>
      </c>
      <c r="K97" s="49">
        <f t="shared" si="8"/>
        <v>66.666666666666671</v>
      </c>
      <c r="L97" s="69">
        <f t="shared" si="5"/>
        <v>6</v>
      </c>
      <c r="M97" s="49">
        <f t="shared" si="9"/>
        <v>66.666666666666671</v>
      </c>
    </row>
    <row r="98" spans="1:13" ht="17.25" customHeight="1" x14ac:dyDescent="0.25">
      <c r="A98" s="9">
        <v>87</v>
      </c>
      <c r="B98" s="51">
        <v>16103131</v>
      </c>
      <c r="C98" s="51" t="s">
        <v>100</v>
      </c>
      <c r="D98" s="48">
        <v>5</v>
      </c>
      <c r="E98" s="48">
        <v>5</v>
      </c>
      <c r="F98" s="48">
        <v>2.5</v>
      </c>
      <c r="G98" s="48">
        <v>1.5</v>
      </c>
      <c r="H98" s="48">
        <v>2</v>
      </c>
      <c r="I98" s="55">
        <f t="shared" si="6"/>
        <v>16</v>
      </c>
      <c r="J98" s="49">
        <f t="shared" si="7"/>
        <v>77.272727272727266</v>
      </c>
      <c r="K98" s="49">
        <f t="shared" si="8"/>
        <v>83.333333333333329</v>
      </c>
      <c r="L98" s="69">
        <f t="shared" si="5"/>
        <v>12.5</v>
      </c>
      <c r="M98" s="49">
        <f t="shared" si="9"/>
        <v>83.333333333333329</v>
      </c>
    </row>
    <row r="99" spans="1:13" ht="17.25" customHeight="1" x14ac:dyDescent="0.25">
      <c r="A99" s="9">
        <v>88</v>
      </c>
      <c r="B99" s="54">
        <v>16103132</v>
      </c>
      <c r="C99" s="54" t="s">
        <v>101</v>
      </c>
      <c r="D99" s="48">
        <v>5</v>
      </c>
      <c r="E99" s="48">
        <v>6</v>
      </c>
      <c r="F99" s="48">
        <v>0</v>
      </c>
      <c r="G99" s="48">
        <v>1</v>
      </c>
      <c r="H99" s="48">
        <v>2</v>
      </c>
      <c r="I99" s="55">
        <f t="shared" si="6"/>
        <v>14</v>
      </c>
      <c r="J99" s="49">
        <f t="shared" si="7"/>
        <v>72.727272727272734</v>
      </c>
      <c r="K99" s="49">
        <f t="shared" si="8"/>
        <v>0</v>
      </c>
      <c r="L99" s="69">
        <f t="shared" si="5"/>
        <v>11</v>
      </c>
      <c r="M99" s="49">
        <f t="shared" si="9"/>
        <v>100</v>
      </c>
    </row>
    <row r="100" spans="1:13" ht="17.25" customHeight="1" x14ac:dyDescent="0.25">
      <c r="A100" s="9">
        <v>89</v>
      </c>
      <c r="B100" s="51">
        <v>16103133</v>
      </c>
      <c r="C100" s="51" t="s">
        <v>102</v>
      </c>
      <c r="D100" s="48">
        <v>4</v>
      </c>
      <c r="E100" s="48">
        <v>3.5</v>
      </c>
      <c r="F100" s="48">
        <v>2</v>
      </c>
      <c r="G100" s="48">
        <v>4</v>
      </c>
      <c r="H100" s="48">
        <v>2</v>
      </c>
      <c r="I100" s="55">
        <f t="shared" si="6"/>
        <v>15.5</v>
      </c>
      <c r="J100" s="49">
        <f t="shared" si="7"/>
        <v>90.909090909090907</v>
      </c>
      <c r="K100" s="49">
        <f t="shared" si="8"/>
        <v>66.666666666666671</v>
      </c>
      <c r="L100" s="69">
        <f t="shared" si="5"/>
        <v>9.5</v>
      </c>
      <c r="M100" s="49">
        <f t="shared" si="9"/>
        <v>58.333333333333336</v>
      </c>
    </row>
    <row r="101" spans="1:13" ht="17.25" customHeight="1" x14ac:dyDescent="0.25">
      <c r="A101" s="9">
        <v>90</v>
      </c>
      <c r="B101" s="54">
        <v>16103135</v>
      </c>
      <c r="C101" s="54" t="s">
        <v>103</v>
      </c>
      <c r="D101" s="64">
        <v>5</v>
      </c>
      <c r="E101" s="64">
        <v>5</v>
      </c>
      <c r="F101" s="64">
        <v>1</v>
      </c>
      <c r="G101" s="64">
        <v>1.5</v>
      </c>
      <c r="H101" s="64">
        <v>2</v>
      </c>
      <c r="I101" s="55">
        <f t="shared" si="6"/>
        <v>14.5</v>
      </c>
      <c r="J101" s="49">
        <f t="shared" si="7"/>
        <v>77.272727272727266</v>
      </c>
      <c r="K101" s="49">
        <f t="shared" si="8"/>
        <v>33.333333333333336</v>
      </c>
      <c r="L101" s="69">
        <f t="shared" si="5"/>
        <v>11</v>
      </c>
      <c r="M101" s="49">
        <f t="shared" si="9"/>
        <v>83.333333333333329</v>
      </c>
    </row>
    <row r="102" spans="1:13" ht="17.25" customHeight="1" x14ac:dyDescent="0.25">
      <c r="A102" s="9">
        <v>91</v>
      </c>
      <c r="B102" s="51">
        <v>16103140</v>
      </c>
      <c r="C102" s="51" t="s">
        <v>104</v>
      </c>
      <c r="D102" s="48">
        <v>5</v>
      </c>
      <c r="E102" s="48">
        <v>2</v>
      </c>
      <c r="F102" s="48">
        <v>0</v>
      </c>
      <c r="G102" s="48">
        <v>0</v>
      </c>
      <c r="H102" s="48">
        <v>2</v>
      </c>
      <c r="I102" s="55">
        <f t="shared" si="6"/>
        <v>9</v>
      </c>
      <c r="J102" s="49">
        <f t="shared" si="7"/>
        <v>63.636363636363633</v>
      </c>
      <c r="K102" s="49">
        <f t="shared" si="8"/>
        <v>0</v>
      </c>
      <c r="L102" s="69">
        <f t="shared" si="5"/>
        <v>7</v>
      </c>
      <c r="M102" s="49">
        <f t="shared" si="9"/>
        <v>33.333333333333336</v>
      </c>
    </row>
    <row r="103" spans="1:13" ht="17.25" customHeight="1" x14ac:dyDescent="0.25">
      <c r="A103" s="9">
        <v>92</v>
      </c>
      <c r="B103" s="54">
        <v>16103143</v>
      </c>
      <c r="C103" s="54" t="s">
        <v>105</v>
      </c>
      <c r="D103" s="48">
        <v>4</v>
      </c>
      <c r="E103" s="48">
        <v>6</v>
      </c>
      <c r="F103" s="48">
        <v>1</v>
      </c>
      <c r="G103" s="48">
        <v>0</v>
      </c>
      <c r="H103" s="48">
        <v>2</v>
      </c>
      <c r="I103" s="55">
        <f t="shared" si="6"/>
        <v>13</v>
      </c>
      <c r="J103" s="49">
        <f t="shared" si="7"/>
        <v>54.545454545454547</v>
      </c>
      <c r="K103" s="49">
        <f t="shared" si="8"/>
        <v>33.333333333333336</v>
      </c>
      <c r="L103" s="69">
        <f t="shared" si="5"/>
        <v>11</v>
      </c>
      <c r="M103" s="49">
        <f t="shared" si="9"/>
        <v>100</v>
      </c>
    </row>
    <row r="104" spans="1:13" ht="17.25" customHeight="1" x14ac:dyDescent="0.25">
      <c r="A104" s="9">
        <v>93</v>
      </c>
      <c r="B104" s="51">
        <v>16103147</v>
      </c>
      <c r="C104" s="51" t="s">
        <v>106</v>
      </c>
      <c r="D104" s="48">
        <v>0.5</v>
      </c>
      <c r="E104" s="48">
        <v>6</v>
      </c>
      <c r="F104" s="48">
        <v>2</v>
      </c>
      <c r="G104" s="48">
        <v>3</v>
      </c>
      <c r="H104" s="48">
        <v>2</v>
      </c>
      <c r="I104" s="55">
        <f t="shared" si="6"/>
        <v>13.5</v>
      </c>
      <c r="J104" s="49">
        <f t="shared" si="7"/>
        <v>50</v>
      </c>
      <c r="K104" s="49">
        <f t="shared" si="8"/>
        <v>66.666666666666671</v>
      </c>
      <c r="L104" s="69">
        <f t="shared" si="5"/>
        <v>8.5</v>
      </c>
      <c r="M104" s="49">
        <f t="shared" si="9"/>
        <v>100</v>
      </c>
    </row>
    <row r="105" spans="1:13" ht="17.25" customHeight="1" x14ac:dyDescent="0.25">
      <c r="A105" s="9">
        <v>94</v>
      </c>
      <c r="B105" s="54">
        <v>16103149</v>
      </c>
      <c r="C105" s="54" t="s">
        <v>107</v>
      </c>
      <c r="D105" s="48">
        <v>0.5</v>
      </c>
      <c r="E105" s="48">
        <v>5</v>
      </c>
      <c r="F105" s="48">
        <v>2.5</v>
      </c>
      <c r="G105" s="48">
        <v>4</v>
      </c>
      <c r="H105" s="48">
        <v>2</v>
      </c>
      <c r="I105" s="55">
        <f t="shared" si="6"/>
        <v>14</v>
      </c>
      <c r="J105" s="49">
        <f t="shared" si="7"/>
        <v>59.090909090909093</v>
      </c>
      <c r="K105" s="49">
        <f t="shared" si="8"/>
        <v>83.333333333333329</v>
      </c>
      <c r="L105" s="69">
        <f t="shared" si="5"/>
        <v>8</v>
      </c>
      <c r="M105" s="49">
        <f t="shared" si="9"/>
        <v>83.333333333333329</v>
      </c>
    </row>
    <row r="106" spans="1:13" ht="17.25" customHeight="1" x14ac:dyDescent="0.25">
      <c r="A106" s="9">
        <v>95</v>
      </c>
      <c r="B106" s="51">
        <v>16103154</v>
      </c>
      <c r="C106" s="51" t="s">
        <v>108</v>
      </c>
      <c r="D106" s="48">
        <v>4.5</v>
      </c>
      <c r="E106" s="48">
        <v>6</v>
      </c>
      <c r="F106" s="48">
        <v>1</v>
      </c>
      <c r="G106" s="48">
        <v>4</v>
      </c>
      <c r="H106" s="48">
        <v>1</v>
      </c>
      <c r="I106" s="55">
        <f t="shared" si="6"/>
        <v>16.5</v>
      </c>
      <c r="J106" s="49">
        <f t="shared" si="7"/>
        <v>86.36363636363636</v>
      </c>
      <c r="K106" s="49">
        <f t="shared" si="8"/>
        <v>33.333333333333336</v>
      </c>
      <c r="L106" s="69">
        <f t="shared" si="5"/>
        <v>11.5</v>
      </c>
      <c r="M106" s="49">
        <f t="shared" si="9"/>
        <v>100</v>
      </c>
    </row>
    <row r="107" spans="1:13" ht="17.25" customHeight="1" x14ac:dyDescent="0.25">
      <c r="A107" s="9">
        <v>96</v>
      </c>
      <c r="B107" s="54">
        <v>16103155</v>
      </c>
      <c r="C107" s="54" t="s">
        <v>109</v>
      </c>
      <c r="D107" s="48">
        <v>5</v>
      </c>
      <c r="E107" s="48">
        <v>3</v>
      </c>
      <c r="F107" s="48">
        <v>2</v>
      </c>
      <c r="G107" s="48">
        <v>3</v>
      </c>
      <c r="H107" s="48">
        <v>2</v>
      </c>
      <c r="I107" s="55">
        <f t="shared" si="6"/>
        <v>15</v>
      </c>
      <c r="J107" s="49">
        <f t="shared" si="7"/>
        <v>90.909090909090907</v>
      </c>
      <c r="K107" s="49">
        <f t="shared" si="8"/>
        <v>66.666666666666671</v>
      </c>
      <c r="L107" s="69">
        <f t="shared" si="5"/>
        <v>10</v>
      </c>
      <c r="M107" s="49">
        <f t="shared" si="9"/>
        <v>50</v>
      </c>
    </row>
    <row r="108" spans="1:13" ht="17.25" customHeight="1" x14ac:dyDescent="0.25">
      <c r="A108" s="9">
        <v>97</v>
      </c>
      <c r="B108" s="51">
        <v>16103156</v>
      </c>
      <c r="C108" s="51" t="s">
        <v>110</v>
      </c>
      <c r="D108" s="48">
        <v>5</v>
      </c>
      <c r="E108" s="48">
        <v>5</v>
      </c>
      <c r="F108" s="48">
        <v>2</v>
      </c>
      <c r="G108" s="48">
        <v>1</v>
      </c>
      <c r="H108" s="48">
        <v>1.5</v>
      </c>
      <c r="I108" s="55">
        <f t="shared" si="6"/>
        <v>14.5</v>
      </c>
      <c r="J108" s="49">
        <f t="shared" si="7"/>
        <v>68.181818181818187</v>
      </c>
      <c r="K108" s="49">
        <f t="shared" si="8"/>
        <v>66.666666666666671</v>
      </c>
      <c r="L108" s="69">
        <f t="shared" si="5"/>
        <v>12</v>
      </c>
      <c r="M108" s="49">
        <f t="shared" si="9"/>
        <v>83.333333333333329</v>
      </c>
    </row>
    <row r="109" spans="1:13" ht="17.25" customHeight="1" x14ac:dyDescent="0.25">
      <c r="A109" s="9">
        <v>98</v>
      </c>
      <c r="B109" s="54">
        <v>16103157</v>
      </c>
      <c r="C109" s="54" t="s">
        <v>111</v>
      </c>
      <c r="D109" s="48">
        <v>0</v>
      </c>
      <c r="E109" s="48">
        <v>5</v>
      </c>
      <c r="F109" s="48">
        <v>2</v>
      </c>
      <c r="G109" s="48">
        <v>1</v>
      </c>
      <c r="H109" s="48">
        <v>2</v>
      </c>
      <c r="I109" s="55">
        <f t="shared" si="6"/>
        <v>10</v>
      </c>
      <c r="J109" s="49">
        <f t="shared" si="7"/>
        <v>27.272727272727273</v>
      </c>
      <c r="K109" s="49">
        <f t="shared" si="8"/>
        <v>66.666666666666671</v>
      </c>
      <c r="L109" s="69">
        <f t="shared" si="5"/>
        <v>7</v>
      </c>
      <c r="M109" s="49">
        <f t="shared" si="9"/>
        <v>83.333333333333329</v>
      </c>
    </row>
    <row r="110" spans="1:13" ht="17.25" customHeight="1" x14ac:dyDescent="0.25">
      <c r="A110" s="9">
        <v>99</v>
      </c>
      <c r="B110" s="51">
        <v>16103159</v>
      </c>
      <c r="C110" s="51" t="s">
        <v>112</v>
      </c>
      <c r="D110" s="64">
        <v>4.5</v>
      </c>
      <c r="E110" s="48">
        <v>5</v>
      </c>
      <c r="F110" s="48">
        <v>0</v>
      </c>
      <c r="G110" s="48">
        <v>0</v>
      </c>
      <c r="H110" s="48">
        <v>2</v>
      </c>
      <c r="I110" s="55">
        <f t="shared" si="6"/>
        <v>11.5</v>
      </c>
      <c r="J110" s="49">
        <f t="shared" si="7"/>
        <v>59.090909090909093</v>
      </c>
      <c r="K110" s="49">
        <f t="shared" si="8"/>
        <v>0</v>
      </c>
      <c r="L110" s="69">
        <f t="shared" si="5"/>
        <v>9.5</v>
      </c>
      <c r="M110" s="49">
        <f t="shared" si="9"/>
        <v>83.333333333333329</v>
      </c>
    </row>
    <row r="111" spans="1:13" ht="17.25" customHeight="1" x14ac:dyDescent="0.25">
      <c r="A111" s="9">
        <v>100</v>
      </c>
      <c r="B111" s="54">
        <v>16103173</v>
      </c>
      <c r="C111" s="54" t="s">
        <v>113</v>
      </c>
      <c r="D111" s="48">
        <v>4.5</v>
      </c>
      <c r="E111" s="48">
        <v>4</v>
      </c>
      <c r="F111" s="48">
        <v>0.5</v>
      </c>
      <c r="G111" s="48">
        <v>0</v>
      </c>
      <c r="H111" s="48">
        <v>1</v>
      </c>
      <c r="I111" s="55">
        <f t="shared" si="6"/>
        <v>10</v>
      </c>
      <c r="J111" s="49">
        <f t="shared" si="7"/>
        <v>50</v>
      </c>
      <c r="K111" s="49">
        <f t="shared" si="8"/>
        <v>16.666666666666668</v>
      </c>
      <c r="L111" s="69">
        <f t="shared" si="5"/>
        <v>9</v>
      </c>
      <c r="M111" s="49">
        <f t="shared" si="9"/>
        <v>66.666666666666671</v>
      </c>
    </row>
    <row r="112" spans="1:13" ht="17.25" customHeight="1" x14ac:dyDescent="0.25">
      <c r="A112" s="9">
        <v>101</v>
      </c>
      <c r="B112" s="51">
        <v>16103179</v>
      </c>
      <c r="C112" s="51" t="s">
        <v>114</v>
      </c>
      <c r="D112" s="48">
        <v>0</v>
      </c>
      <c r="E112" s="48">
        <v>0.5</v>
      </c>
      <c r="F112" s="48">
        <v>0.5</v>
      </c>
      <c r="G112" s="48">
        <v>0.5</v>
      </c>
      <c r="H112" s="48">
        <v>2</v>
      </c>
      <c r="I112" s="55">
        <f t="shared" si="6"/>
        <v>3.5</v>
      </c>
      <c r="J112" s="49">
        <f t="shared" si="7"/>
        <v>22.727272727272727</v>
      </c>
      <c r="K112" s="49">
        <f t="shared" si="8"/>
        <v>16.666666666666668</v>
      </c>
      <c r="L112" s="69">
        <f t="shared" si="5"/>
        <v>1</v>
      </c>
      <c r="M112" s="49">
        <f t="shared" si="9"/>
        <v>8.3333333333333339</v>
      </c>
    </row>
    <row r="113" spans="1:13" ht="17.25" customHeight="1" x14ac:dyDescent="0.25">
      <c r="A113" s="9">
        <v>102</v>
      </c>
      <c r="B113" s="54">
        <v>16103182</v>
      </c>
      <c r="C113" s="54" t="s">
        <v>115</v>
      </c>
      <c r="D113" s="48">
        <v>4.5</v>
      </c>
      <c r="E113" s="48">
        <v>4</v>
      </c>
      <c r="F113" s="48">
        <v>3</v>
      </c>
      <c r="G113" s="48">
        <v>0</v>
      </c>
      <c r="H113" s="48">
        <v>0</v>
      </c>
      <c r="I113" s="55">
        <f t="shared" si="6"/>
        <v>11.5</v>
      </c>
      <c r="J113" s="49">
        <f t="shared" si="7"/>
        <v>40.909090909090907</v>
      </c>
      <c r="K113" s="49">
        <f t="shared" si="8"/>
        <v>100</v>
      </c>
      <c r="L113" s="69">
        <f t="shared" si="5"/>
        <v>11.5</v>
      </c>
      <c r="M113" s="49">
        <f t="shared" si="9"/>
        <v>66.666666666666671</v>
      </c>
    </row>
    <row r="114" spans="1:13" ht="17.25" customHeight="1" x14ac:dyDescent="0.25">
      <c r="A114" s="9">
        <v>103</v>
      </c>
      <c r="B114" s="51">
        <v>16103185</v>
      </c>
      <c r="C114" s="51" t="s">
        <v>116</v>
      </c>
      <c r="D114" s="48">
        <v>2.5</v>
      </c>
      <c r="E114" s="48">
        <v>5</v>
      </c>
      <c r="F114" s="48">
        <v>1.5</v>
      </c>
      <c r="G114" s="48">
        <v>4</v>
      </c>
      <c r="H114" s="48">
        <v>2</v>
      </c>
      <c r="I114" s="55">
        <f t="shared" si="6"/>
        <v>15</v>
      </c>
      <c r="J114" s="49">
        <f t="shared" si="7"/>
        <v>77.272727272727266</v>
      </c>
      <c r="K114" s="49">
        <f t="shared" si="8"/>
        <v>50</v>
      </c>
      <c r="L114" s="69">
        <f t="shared" si="5"/>
        <v>9</v>
      </c>
      <c r="M114" s="49">
        <f t="shared" si="9"/>
        <v>83.333333333333329</v>
      </c>
    </row>
    <row r="115" spans="1:13" ht="17.25" customHeight="1" x14ac:dyDescent="0.25">
      <c r="A115" s="9">
        <v>104</v>
      </c>
      <c r="B115" s="54">
        <v>16103186</v>
      </c>
      <c r="C115" s="54" t="s">
        <v>117</v>
      </c>
      <c r="D115" s="48">
        <v>5</v>
      </c>
      <c r="E115" s="48">
        <v>6</v>
      </c>
      <c r="F115" s="48">
        <v>0</v>
      </c>
      <c r="G115" s="48">
        <v>0</v>
      </c>
      <c r="H115" s="48">
        <v>2</v>
      </c>
      <c r="I115" s="55">
        <f t="shared" si="6"/>
        <v>13</v>
      </c>
      <c r="J115" s="49">
        <f t="shared" si="7"/>
        <v>63.636363636363633</v>
      </c>
      <c r="K115" s="49">
        <f t="shared" si="8"/>
        <v>0</v>
      </c>
      <c r="L115" s="69">
        <f t="shared" si="5"/>
        <v>11</v>
      </c>
      <c r="M115" s="49">
        <f t="shared" si="9"/>
        <v>100</v>
      </c>
    </row>
    <row r="116" spans="1:13" ht="17.25" customHeight="1" x14ac:dyDescent="0.25">
      <c r="A116" s="9">
        <v>105</v>
      </c>
      <c r="B116" s="51">
        <v>16103188</v>
      </c>
      <c r="C116" s="51" t="s">
        <v>118</v>
      </c>
      <c r="D116" s="48">
        <v>5</v>
      </c>
      <c r="E116" s="48">
        <v>5</v>
      </c>
      <c r="F116" s="48">
        <v>2</v>
      </c>
      <c r="G116" s="48">
        <v>4</v>
      </c>
      <c r="H116" s="48">
        <v>1</v>
      </c>
      <c r="I116" s="55">
        <f t="shared" si="6"/>
        <v>17</v>
      </c>
      <c r="J116" s="49">
        <f t="shared" si="7"/>
        <v>90.909090909090907</v>
      </c>
      <c r="K116" s="49">
        <f t="shared" si="8"/>
        <v>66.666666666666671</v>
      </c>
      <c r="L116" s="69">
        <f t="shared" si="5"/>
        <v>12</v>
      </c>
      <c r="M116" s="49">
        <f t="shared" si="9"/>
        <v>83.333333333333329</v>
      </c>
    </row>
    <row r="117" spans="1:13" ht="17.25" customHeight="1" x14ac:dyDescent="0.25">
      <c r="A117" s="9">
        <v>106</v>
      </c>
      <c r="B117" s="54">
        <v>16103189</v>
      </c>
      <c r="C117" s="54" t="s">
        <v>119</v>
      </c>
      <c r="D117" s="48">
        <v>4.5</v>
      </c>
      <c r="E117" s="48">
        <v>2</v>
      </c>
      <c r="F117" s="48">
        <v>1.5</v>
      </c>
      <c r="G117" s="48">
        <v>0</v>
      </c>
      <c r="H117" s="48">
        <v>1</v>
      </c>
      <c r="I117" s="55">
        <f t="shared" si="6"/>
        <v>9</v>
      </c>
      <c r="J117" s="49">
        <f t="shared" si="7"/>
        <v>50</v>
      </c>
      <c r="K117" s="49">
        <f t="shared" si="8"/>
        <v>50</v>
      </c>
      <c r="L117" s="69">
        <f t="shared" si="5"/>
        <v>8</v>
      </c>
      <c r="M117" s="49">
        <f t="shared" si="9"/>
        <v>33.333333333333336</v>
      </c>
    </row>
    <row r="118" spans="1:13" ht="17.25" customHeight="1" x14ac:dyDescent="0.25">
      <c r="A118" s="9">
        <v>107</v>
      </c>
      <c r="B118" s="51">
        <v>16103192</v>
      </c>
      <c r="C118" s="51" t="s">
        <v>120</v>
      </c>
      <c r="D118" s="48">
        <v>0</v>
      </c>
      <c r="E118" s="48">
        <v>5</v>
      </c>
      <c r="F118" s="48">
        <v>1.5</v>
      </c>
      <c r="G118" s="48">
        <v>1</v>
      </c>
      <c r="H118" s="48">
        <v>1</v>
      </c>
      <c r="I118" s="55">
        <f t="shared" si="6"/>
        <v>8.5</v>
      </c>
      <c r="J118" s="49">
        <f t="shared" si="7"/>
        <v>18.181818181818183</v>
      </c>
      <c r="K118" s="49">
        <f t="shared" si="8"/>
        <v>50</v>
      </c>
      <c r="L118" s="69">
        <f t="shared" si="5"/>
        <v>6.5</v>
      </c>
      <c r="M118" s="49">
        <f t="shared" si="9"/>
        <v>83.333333333333329</v>
      </c>
    </row>
    <row r="119" spans="1:13" ht="17.25" customHeight="1" x14ac:dyDescent="0.25">
      <c r="A119" s="9">
        <v>108</v>
      </c>
      <c r="B119" s="54">
        <v>16103193</v>
      </c>
      <c r="C119" s="54" t="s">
        <v>121</v>
      </c>
      <c r="D119" s="48">
        <v>5</v>
      </c>
      <c r="E119" s="48">
        <v>6</v>
      </c>
      <c r="F119" s="48">
        <v>0.5</v>
      </c>
      <c r="G119" s="48">
        <v>2</v>
      </c>
      <c r="H119" s="48">
        <v>2</v>
      </c>
      <c r="I119" s="55">
        <f t="shared" si="6"/>
        <v>15.5</v>
      </c>
      <c r="J119" s="49">
        <f t="shared" si="7"/>
        <v>81.818181818181813</v>
      </c>
      <c r="K119" s="49">
        <f t="shared" si="8"/>
        <v>16.666666666666668</v>
      </c>
      <c r="L119" s="69">
        <f t="shared" si="5"/>
        <v>11.5</v>
      </c>
      <c r="M119" s="49">
        <f t="shared" si="9"/>
        <v>100</v>
      </c>
    </row>
    <row r="120" spans="1:13" ht="17.25" customHeight="1" x14ac:dyDescent="0.25">
      <c r="A120" s="9">
        <v>109</v>
      </c>
      <c r="B120" s="51">
        <v>16103194</v>
      </c>
      <c r="C120" s="51" t="s">
        <v>122</v>
      </c>
      <c r="D120" s="48">
        <v>3.5</v>
      </c>
      <c r="E120" s="48">
        <v>4</v>
      </c>
      <c r="F120" s="48">
        <v>2</v>
      </c>
      <c r="G120" s="48">
        <v>0</v>
      </c>
      <c r="H120" s="48">
        <v>2</v>
      </c>
      <c r="I120" s="55">
        <f t="shared" si="6"/>
        <v>11.5</v>
      </c>
      <c r="J120" s="49">
        <f t="shared" si="7"/>
        <v>50</v>
      </c>
      <c r="K120" s="49">
        <f t="shared" si="8"/>
        <v>66.666666666666671</v>
      </c>
      <c r="L120" s="69">
        <f t="shared" si="5"/>
        <v>9.5</v>
      </c>
      <c r="M120" s="49">
        <f t="shared" si="9"/>
        <v>66.666666666666671</v>
      </c>
    </row>
    <row r="121" spans="1:13" ht="17.25" customHeight="1" x14ac:dyDescent="0.25">
      <c r="A121" s="9">
        <v>110</v>
      </c>
      <c r="B121" s="54">
        <v>16103195</v>
      </c>
      <c r="C121" s="54" t="s">
        <v>123</v>
      </c>
      <c r="D121" s="48">
        <v>0</v>
      </c>
      <c r="E121" s="48">
        <v>5.5</v>
      </c>
      <c r="F121" s="48">
        <v>0</v>
      </c>
      <c r="G121" s="48">
        <v>0</v>
      </c>
      <c r="H121" s="48">
        <v>2</v>
      </c>
      <c r="I121" s="55">
        <f t="shared" si="6"/>
        <v>7.5</v>
      </c>
      <c r="J121" s="49">
        <f t="shared" si="7"/>
        <v>18.181818181818183</v>
      </c>
      <c r="K121" s="49">
        <f t="shared" si="8"/>
        <v>0</v>
      </c>
      <c r="L121" s="69">
        <f t="shared" si="5"/>
        <v>5.5</v>
      </c>
      <c r="M121" s="49">
        <f t="shared" si="9"/>
        <v>91.666666666666671</v>
      </c>
    </row>
    <row r="122" spans="1:13" ht="17.25" customHeight="1" x14ac:dyDescent="0.25">
      <c r="A122" s="9">
        <v>111</v>
      </c>
      <c r="B122" s="51">
        <v>16103196</v>
      </c>
      <c r="C122" s="51" t="s">
        <v>124</v>
      </c>
      <c r="D122" s="48">
        <v>4.5</v>
      </c>
      <c r="E122" s="48">
        <v>3</v>
      </c>
      <c r="F122" s="48">
        <v>1.5</v>
      </c>
      <c r="G122" s="48">
        <v>0</v>
      </c>
      <c r="H122" s="48">
        <v>1.5</v>
      </c>
      <c r="I122" s="55">
        <f t="shared" si="6"/>
        <v>10.5</v>
      </c>
      <c r="J122" s="49">
        <f t="shared" si="7"/>
        <v>54.545454545454547</v>
      </c>
      <c r="K122" s="49">
        <f t="shared" si="8"/>
        <v>50</v>
      </c>
      <c r="L122" s="69">
        <f t="shared" si="5"/>
        <v>9</v>
      </c>
      <c r="M122" s="49">
        <f t="shared" si="9"/>
        <v>50</v>
      </c>
    </row>
    <row r="123" spans="1:13" ht="17.25" customHeight="1" x14ac:dyDescent="0.25">
      <c r="A123" s="9">
        <v>112</v>
      </c>
      <c r="B123" s="54">
        <v>16103197</v>
      </c>
      <c r="C123" s="54" t="s">
        <v>125</v>
      </c>
      <c r="D123" s="48">
        <v>2.5</v>
      </c>
      <c r="E123" s="48">
        <v>2</v>
      </c>
      <c r="F123" s="48">
        <v>2</v>
      </c>
      <c r="G123" s="48">
        <v>3</v>
      </c>
      <c r="H123" s="48">
        <v>2</v>
      </c>
      <c r="I123" s="55">
        <f t="shared" si="6"/>
        <v>11.5</v>
      </c>
      <c r="J123" s="49">
        <f t="shared" si="7"/>
        <v>68.181818181818187</v>
      </c>
      <c r="K123" s="49">
        <f t="shared" si="8"/>
        <v>66.666666666666671</v>
      </c>
      <c r="L123" s="69">
        <f t="shared" si="5"/>
        <v>6.5</v>
      </c>
      <c r="M123" s="49">
        <f t="shared" si="9"/>
        <v>33.333333333333336</v>
      </c>
    </row>
    <row r="124" spans="1:13" ht="17.25" customHeight="1" x14ac:dyDescent="0.25">
      <c r="A124" s="9">
        <v>113</v>
      </c>
      <c r="B124" s="51">
        <v>16103201</v>
      </c>
      <c r="C124" s="51" t="s">
        <v>126</v>
      </c>
      <c r="D124" s="48">
        <v>3.5</v>
      </c>
      <c r="E124" s="48">
        <v>3</v>
      </c>
      <c r="F124" s="48">
        <v>2</v>
      </c>
      <c r="G124" s="48">
        <v>0</v>
      </c>
      <c r="H124" s="48">
        <v>2</v>
      </c>
      <c r="I124" s="55">
        <f t="shared" si="6"/>
        <v>10.5</v>
      </c>
      <c r="J124" s="49">
        <f t="shared" si="7"/>
        <v>50</v>
      </c>
      <c r="K124" s="49">
        <f t="shared" si="8"/>
        <v>66.666666666666671</v>
      </c>
      <c r="L124" s="69">
        <f t="shared" si="5"/>
        <v>8.5</v>
      </c>
      <c r="M124" s="49">
        <f t="shared" si="9"/>
        <v>50</v>
      </c>
    </row>
    <row r="125" spans="1:13" ht="17.25" customHeight="1" x14ac:dyDescent="0.25">
      <c r="A125" s="9">
        <v>114</v>
      </c>
      <c r="B125" s="54">
        <v>16103202</v>
      </c>
      <c r="C125" s="54" t="s">
        <v>127</v>
      </c>
      <c r="D125" s="48">
        <v>4.5</v>
      </c>
      <c r="E125" s="48">
        <v>6</v>
      </c>
      <c r="F125" s="48">
        <v>3</v>
      </c>
      <c r="G125" s="48">
        <v>1</v>
      </c>
      <c r="H125" s="48">
        <v>2</v>
      </c>
      <c r="I125" s="55">
        <f t="shared" si="6"/>
        <v>16.5</v>
      </c>
      <c r="J125" s="49">
        <f t="shared" si="7"/>
        <v>68.181818181818187</v>
      </c>
      <c r="K125" s="49">
        <f t="shared" si="8"/>
        <v>100</v>
      </c>
      <c r="L125" s="69">
        <f t="shared" si="5"/>
        <v>13.5</v>
      </c>
      <c r="M125" s="49">
        <f t="shared" si="9"/>
        <v>100</v>
      </c>
    </row>
    <row r="126" spans="1:13" ht="17.25" customHeight="1" x14ac:dyDescent="0.25">
      <c r="A126" s="9">
        <v>115</v>
      </c>
      <c r="B126" s="51">
        <v>16103203</v>
      </c>
      <c r="C126" s="51" t="s">
        <v>128</v>
      </c>
      <c r="D126" s="48">
        <v>4.5</v>
      </c>
      <c r="E126" s="48">
        <v>5</v>
      </c>
      <c r="F126" s="48">
        <v>3</v>
      </c>
      <c r="G126" s="48">
        <v>3</v>
      </c>
      <c r="H126" s="48">
        <v>2</v>
      </c>
      <c r="I126" s="55">
        <f t="shared" si="6"/>
        <v>17.5</v>
      </c>
      <c r="J126" s="49">
        <f t="shared" si="7"/>
        <v>86.36363636363636</v>
      </c>
      <c r="K126" s="49">
        <f t="shared" si="8"/>
        <v>100</v>
      </c>
      <c r="L126" s="69">
        <f t="shared" si="5"/>
        <v>12.5</v>
      </c>
      <c r="M126" s="49">
        <f t="shared" si="9"/>
        <v>83.333333333333329</v>
      </c>
    </row>
    <row r="127" spans="1:13" ht="17.25" customHeight="1" x14ac:dyDescent="0.25">
      <c r="A127" s="9">
        <v>116</v>
      </c>
      <c r="B127" s="54">
        <v>16103205</v>
      </c>
      <c r="C127" s="54" t="s">
        <v>129</v>
      </c>
      <c r="D127" s="48">
        <v>0</v>
      </c>
      <c r="E127" s="48">
        <v>3</v>
      </c>
      <c r="F127" s="48">
        <v>2</v>
      </c>
      <c r="G127" s="48">
        <v>0</v>
      </c>
      <c r="H127" s="48">
        <v>2</v>
      </c>
      <c r="I127" s="55">
        <f t="shared" si="6"/>
        <v>7</v>
      </c>
      <c r="J127" s="49">
        <f t="shared" si="7"/>
        <v>18.181818181818183</v>
      </c>
      <c r="K127" s="49">
        <f t="shared" si="8"/>
        <v>66.666666666666671</v>
      </c>
      <c r="L127" s="69">
        <f t="shared" si="5"/>
        <v>5</v>
      </c>
      <c r="M127" s="49">
        <f t="shared" si="9"/>
        <v>50</v>
      </c>
    </row>
    <row r="128" spans="1:13" ht="17.25" customHeight="1" x14ac:dyDescent="0.25">
      <c r="A128" s="9">
        <v>117</v>
      </c>
      <c r="B128" s="51">
        <v>16103211</v>
      </c>
      <c r="C128" s="51" t="s">
        <v>130</v>
      </c>
      <c r="D128" s="48">
        <v>0</v>
      </c>
      <c r="E128" s="48">
        <v>4</v>
      </c>
      <c r="F128" s="48">
        <v>1</v>
      </c>
      <c r="G128" s="48">
        <v>4</v>
      </c>
      <c r="H128" s="48">
        <v>2</v>
      </c>
      <c r="I128" s="55">
        <f t="shared" si="6"/>
        <v>11</v>
      </c>
      <c r="J128" s="49">
        <f t="shared" si="7"/>
        <v>54.545454545454547</v>
      </c>
      <c r="K128" s="49">
        <f t="shared" si="8"/>
        <v>33.333333333333336</v>
      </c>
      <c r="L128" s="69">
        <f t="shared" si="5"/>
        <v>5</v>
      </c>
      <c r="M128" s="49">
        <f t="shared" si="9"/>
        <v>66.666666666666671</v>
      </c>
    </row>
    <row r="129" spans="1:13" ht="17.25" customHeight="1" x14ac:dyDescent="0.25">
      <c r="A129" s="9">
        <v>118</v>
      </c>
      <c r="B129" s="54">
        <v>16103214</v>
      </c>
      <c r="C129" s="54" t="s">
        <v>131</v>
      </c>
      <c r="D129" s="48">
        <v>4.5</v>
      </c>
      <c r="E129" s="48">
        <v>6</v>
      </c>
      <c r="F129" s="48">
        <v>3</v>
      </c>
      <c r="G129" s="48">
        <v>4</v>
      </c>
      <c r="H129" s="48">
        <v>2</v>
      </c>
      <c r="I129" s="55">
        <f t="shared" si="6"/>
        <v>19.5</v>
      </c>
      <c r="J129" s="49">
        <f t="shared" si="7"/>
        <v>95.454545454545453</v>
      </c>
      <c r="K129" s="49">
        <f t="shared" si="8"/>
        <v>100</v>
      </c>
      <c r="L129" s="69">
        <f t="shared" si="5"/>
        <v>13.5</v>
      </c>
      <c r="M129" s="49">
        <f t="shared" si="9"/>
        <v>100</v>
      </c>
    </row>
    <row r="130" spans="1:13" ht="17.25" customHeight="1" x14ac:dyDescent="0.25">
      <c r="A130" s="9">
        <v>119</v>
      </c>
      <c r="B130" s="51">
        <v>16103215</v>
      </c>
      <c r="C130" s="51" t="s">
        <v>132</v>
      </c>
      <c r="D130" s="48">
        <v>4</v>
      </c>
      <c r="E130" s="48">
        <v>5</v>
      </c>
      <c r="F130" s="48">
        <v>1</v>
      </c>
      <c r="G130" s="48">
        <v>0.5</v>
      </c>
      <c r="H130" s="48">
        <v>2</v>
      </c>
      <c r="I130" s="55">
        <f t="shared" si="6"/>
        <v>12.5</v>
      </c>
      <c r="J130" s="49">
        <f t="shared" si="7"/>
        <v>59.090909090909093</v>
      </c>
      <c r="K130" s="49">
        <f t="shared" si="8"/>
        <v>33.333333333333336</v>
      </c>
      <c r="L130" s="69">
        <f t="shared" si="5"/>
        <v>10</v>
      </c>
      <c r="M130" s="49">
        <f t="shared" si="9"/>
        <v>83.333333333333329</v>
      </c>
    </row>
    <row r="131" spans="1:13" ht="17.25" customHeight="1" x14ac:dyDescent="0.25">
      <c r="A131" s="9">
        <v>120</v>
      </c>
      <c r="B131" s="54">
        <v>16103216</v>
      </c>
      <c r="C131" s="54" t="s">
        <v>133</v>
      </c>
      <c r="D131" s="48">
        <v>1.5</v>
      </c>
      <c r="E131" s="48">
        <v>1.5</v>
      </c>
      <c r="F131" s="48">
        <v>2</v>
      </c>
      <c r="G131" s="48">
        <v>0.2</v>
      </c>
      <c r="H131" s="48">
        <v>1.5</v>
      </c>
      <c r="I131" s="55">
        <f t="shared" si="6"/>
        <v>6.7</v>
      </c>
      <c r="J131" s="49">
        <f t="shared" si="7"/>
        <v>29.09090909090909</v>
      </c>
      <c r="K131" s="49">
        <f t="shared" si="8"/>
        <v>66.666666666666671</v>
      </c>
      <c r="L131" s="69">
        <f t="shared" si="5"/>
        <v>5</v>
      </c>
      <c r="M131" s="49">
        <f t="shared" si="9"/>
        <v>25</v>
      </c>
    </row>
    <row r="132" spans="1:13" ht="17.25" customHeight="1" x14ac:dyDescent="0.25">
      <c r="A132" s="9">
        <v>121</v>
      </c>
      <c r="B132" s="51">
        <v>16103218</v>
      </c>
      <c r="C132" s="51" t="s">
        <v>134</v>
      </c>
      <c r="D132" s="48">
        <v>4.5</v>
      </c>
      <c r="E132" s="48">
        <v>2.5</v>
      </c>
      <c r="F132" s="48">
        <v>2</v>
      </c>
      <c r="G132" s="48">
        <v>1</v>
      </c>
      <c r="H132" s="48">
        <v>2</v>
      </c>
      <c r="I132" s="55">
        <f t="shared" si="6"/>
        <v>12</v>
      </c>
      <c r="J132" s="49">
        <f t="shared" si="7"/>
        <v>68.181818181818187</v>
      </c>
      <c r="K132" s="49">
        <f t="shared" si="8"/>
        <v>66.666666666666671</v>
      </c>
      <c r="L132" s="69">
        <f t="shared" si="5"/>
        <v>9</v>
      </c>
      <c r="M132" s="49">
        <f t="shared" si="9"/>
        <v>41.666666666666664</v>
      </c>
    </row>
    <row r="133" spans="1:13" ht="17.25" customHeight="1" x14ac:dyDescent="0.25">
      <c r="A133" s="9">
        <v>122</v>
      </c>
      <c r="B133" s="54">
        <v>16103219</v>
      </c>
      <c r="C133" s="54" t="s">
        <v>135</v>
      </c>
      <c r="D133" s="48">
        <v>4.5</v>
      </c>
      <c r="E133" s="48">
        <v>5</v>
      </c>
      <c r="F133" s="48">
        <v>0</v>
      </c>
      <c r="G133" s="48">
        <v>1</v>
      </c>
      <c r="H133" s="48">
        <v>2</v>
      </c>
      <c r="I133" s="55">
        <f t="shared" si="6"/>
        <v>12.5</v>
      </c>
      <c r="J133" s="49">
        <f t="shared" si="7"/>
        <v>68.181818181818187</v>
      </c>
      <c r="K133" s="49">
        <f t="shared" si="8"/>
        <v>0</v>
      </c>
      <c r="L133" s="69">
        <f t="shared" si="5"/>
        <v>9.5</v>
      </c>
      <c r="M133" s="49">
        <f t="shared" si="9"/>
        <v>83.333333333333329</v>
      </c>
    </row>
    <row r="134" spans="1:13" ht="17.25" customHeight="1" x14ac:dyDescent="0.25">
      <c r="A134" s="9">
        <v>123</v>
      </c>
      <c r="B134" s="51">
        <v>16103221</v>
      </c>
      <c r="C134" s="51" t="s">
        <v>136</v>
      </c>
      <c r="D134" s="48">
        <v>2.5</v>
      </c>
      <c r="E134" s="48">
        <v>5</v>
      </c>
      <c r="F134" s="48">
        <v>1</v>
      </c>
      <c r="G134" s="48">
        <v>3</v>
      </c>
      <c r="H134" s="48">
        <v>1.5</v>
      </c>
      <c r="I134" s="55">
        <f t="shared" si="6"/>
        <v>13</v>
      </c>
      <c r="J134" s="49">
        <f t="shared" si="7"/>
        <v>63.636363636363633</v>
      </c>
      <c r="K134" s="49">
        <f t="shared" si="8"/>
        <v>33.333333333333336</v>
      </c>
      <c r="L134" s="69">
        <f t="shared" si="5"/>
        <v>8.5</v>
      </c>
      <c r="M134" s="49">
        <f t="shared" si="9"/>
        <v>83.333333333333329</v>
      </c>
    </row>
    <row r="135" spans="1:13" ht="17.25" customHeight="1" x14ac:dyDescent="0.25">
      <c r="A135" s="9">
        <v>124</v>
      </c>
      <c r="B135" s="54">
        <v>16103222</v>
      </c>
      <c r="C135" s="54" t="s">
        <v>137</v>
      </c>
      <c r="D135" s="48">
        <v>3</v>
      </c>
      <c r="E135" s="48">
        <v>5</v>
      </c>
      <c r="F135" s="48">
        <v>1</v>
      </c>
      <c r="G135" s="48">
        <v>4</v>
      </c>
      <c r="H135" s="48">
        <v>2</v>
      </c>
      <c r="I135" s="55">
        <f t="shared" si="6"/>
        <v>15</v>
      </c>
      <c r="J135" s="49">
        <f t="shared" si="7"/>
        <v>81.818181818181813</v>
      </c>
      <c r="K135" s="49">
        <f t="shared" si="8"/>
        <v>33.333333333333336</v>
      </c>
      <c r="L135" s="69">
        <f t="shared" si="5"/>
        <v>9</v>
      </c>
      <c r="M135" s="49">
        <f t="shared" si="9"/>
        <v>83.333333333333329</v>
      </c>
    </row>
    <row r="136" spans="1:13" ht="17.25" customHeight="1" x14ac:dyDescent="0.25">
      <c r="A136" s="9">
        <v>125</v>
      </c>
      <c r="B136" s="51">
        <v>16103225</v>
      </c>
      <c r="C136" s="51" t="s">
        <v>138</v>
      </c>
      <c r="D136" s="48">
        <v>0.5</v>
      </c>
      <c r="E136" s="48">
        <v>0</v>
      </c>
      <c r="F136" s="48">
        <v>1.5</v>
      </c>
      <c r="G136" s="48">
        <v>1.5</v>
      </c>
      <c r="H136" s="48">
        <v>1</v>
      </c>
      <c r="I136" s="55">
        <f t="shared" si="6"/>
        <v>4.5</v>
      </c>
      <c r="J136" s="49">
        <f t="shared" si="7"/>
        <v>27.272727272727273</v>
      </c>
      <c r="K136" s="49">
        <f t="shared" si="8"/>
        <v>50</v>
      </c>
      <c r="L136" s="69">
        <f t="shared" si="5"/>
        <v>2</v>
      </c>
      <c r="M136" s="49">
        <f t="shared" si="9"/>
        <v>0</v>
      </c>
    </row>
    <row r="137" spans="1:13" ht="17.25" customHeight="1" x14ac:dyDescent="0.25">
      <c r="A137" s="9">
        <v>126</v>
      </c>
      <c r="B137" s="54">
        <v>16103227</v>
      </c>
      <c r="C137" s="54" t="s">
        <v>139</v>
      </c>
      <c r="D137" s="48">
        <v>0</v>
      </c>
      <c r="E137" s="48">
        <v>5</v>
      </c>
      <c r="F137" s="48">
        <v>1.5</v>
      </c>
      <c r="G137" s="48">
        <v>0</v>
      </c>
      <c r="H137" s="48">
        <v>2</v>
      </c>
      <c r="I137" s="55">
        <f t="shared" si="6"/>
        <v>8.5</v>
      </c>
      <c r="J137" s="49">
        <f t="shared" si="7"/>
        <v>18.181818181818183</v>
      </c>
      <c r="K137" s="49">
        <f t="shared" si="8"/>
        <v>50</v>
      </c>
      <c r="L137" s="69">
        <f t="shared" si="5"/>
        <v>6.5</v>
      </c>
      <c r="M137" s="49">
        <f t="shared" si="9"/>
        <v>83.333333333333329</v>
      </c>
    </row>
    <row r="138" spans="1:13" ht="17.25" customHeight="1" x14ac:dyDescent="0.25">
      <c r="A138" s="9">
        <v>127</v>
      </c>
      <c r="B138" s="51">
        <v>16103229</v>
      </c>
      <c r="C138" s="51" t="s">
        <v>140</v>
      </c>
      <c r="D138" s="48">
        <v>2.5</v>
      </c>
      <c r="E138" s="48">
        <v>5</v>
      </c>
      <c r="F138" s="48">
        <v>2</v>
      </c>
      <c r="G138" s="48">
        <v>3</v>
      </c>
      <c r="H138" s="48">
        <v>1</v>
      </c>
      <c r="I138" s="55">
        <f t="shared" si="6"/>
        <v>13.5</v>
      </c>
      <c r="J138" s="49">
        <f t="shared" si="7"/>
        <v>59.090909090909093</v>
      </c>
      <c r="K138" s="49">
        <f t="shared" si="8"/>
        <v>66.666666666666671</v>
      </c>
      <c r="L138" s="69">
        <f t="shared" si="5"/>
        <v>9.5</v>
      </c>
      <c r="M138" s="49">
        <f t="shared" si="9"/>
        <v>83.333333333333329</v>
      </c>
    </row>
    <row r="139" spans="1:13" ht="17.25" customHeight="1" x14ac:dyDescent="0.25">
      <c r="A139" s="9">
        <v>128</v>
      </c>
      <c r="B139" s="54">
        <v>16103230</v>
      </c>
      <c r="C139" s="54" t="s">
        <v>141</v>
      </c>
      <c r="D139" s="48">
        <v>5</v>
      </c>
      <c r="E139" s="48">
        <v>6</v>
      </c>
      <c r="F139" s="48">
        <v>1</v>
      </c>
      <c r="G139" s="48">
        <v>0</v>
      </c>
      <c r="H139" s="48">
        <v>2</v>
      </c>
      <c r="I139" s="55">
        <f t="shared" si="6"/>
        <v>14</v>
      </c>
      <c r="J139" s="49">
        <f t="shared" si="7"/>
        <v>63.636363636363633</v>
      </c>
      <c r="K139" s="49">
        <f t="shared" si="8"/>
        <v>33.333333333333336</v>
      </c>
      <c r="L139" s="69">
        <f t="shared" si="5"/>
        <v>12</v>
      </c>
      <c r="M139" s="49">
        <f t="shared" si="9"/>
        <v>100</v>
      </c>
    </row>
    <row r="140" spans="1:13" ht="17.25" customHeight="1" x14ac:dyDescent="0.25">
      <c r="A140" s="9">
        <v>129</v>
      </c>
      <c r="B140" s="51">
        <v>16103231</v>
      </c>
      <c r="C140" s="51" t="s">
        <v>142</v>
      </c>
      <c r="D140" s="48">
        <v>0</v>
      </c>
      <c r="E140" s="48">
        <v>6</v>
      </c>
      <c r="F140" s="48">
        <v>3</v>
      </c>
      <c r="G140" s="48">
        <v>0</v>
      </c>
      <c r="H140" s="48">
        <v>1.5</v>
      </c>
      <c r="I140" s="55">
        <f t="shared" si="6"/>
        <v>10.5</v>
      </c>
      <c r="J140" s="49">
        <f t="shared" si="7"/>
        <v>13.636363636363637</v>
      </c>
      <c r="K140" s="49">
        <f t="shared" si="8"/>
        <v>100</v>
      </c>
      <c r="L140" s="69">
        <f t="shared" si="5"/>
        <v>9</v>
      </c>
      <c r="M140" s="49">
        <f t="shared" si="9"/>
        <v>100</v>
      </c>
    </row>
    <row r="141" spans="1:13" ht="17.25" customHeight="1" x14ac:dyDescent="0.25">
      <c r="A141" s="9">
        <v>130</v>
      </c>
      <c r="B141" s="54">
        <v>16103232</v>
      </c>
      <c r="C141" s="54" t="s">
        <v>143</v>
      </c>
      <c r="D141" s="48">
        <v>4</v>
      </c>
      <c r="E141" s="48">
        <v>6</v>
      </c>
      <c r="F141" s="48">
        <v>1</v>
      </c>
      <c r="G141" s="48">
        <v>0.5</v>
      </c>
      <c r="H141" s="48">
        <v>0.5</v>
      </c>
      <c r="I141" s="55">
        <f t="shared" si="6"/>
        <v>12</v>
      </c>
      <c r="J141" s="49">
        <f t="shared" si="7"/>
        <v>45.454545454545453</v>
      </c>
      <c r="K141" s="49">
        <f t="shared" si="8"/>
        <v>33.333333333333336</v>
      </c>
      <c r="L141" s="69">
        <f t="shared" ref="L141:L155" si="10">SUM(D141:F141)</f>
        <v>11</v>
      </c>
      <c r="M141" s="49">
        <f t="shared" si="9"/>
        <v>100</v>
      </c>
    </row>
    <row r="142" spans="1:13" ht="17.25" customHeight="1" x14ac:dyDescent="0.25">
      <c r="A142" s="9">
        <v>131</v>
      </c>
      <c r="B142" s="51">
        <v>16103234</v>
      </c>
      <c r="C142" s="51" t="s">
        <v>144</v>
      </c>
      <c r="D142" s="48">
        <v>5</v>
      </c>
      <c r="E142" s="48">
        <v>5</v>
      </c>
      <c r="F142" s="48">
        <v>1.5</v>
      </c>
      <c r="G142" s="48">
        <v>3</v>
      </c>
      <c r="H142" s="48">
        <v>2</v>
      </c>
      <c r="I142" s="55">
        <f t="shared" ref="I142:I203" si="11">SUM(D142:H142)</f>
        <v>16.5</v>
      </c>
      <c r="J142" s="49">
        <f t="shared" ref="J142:J203" si="12">SUM(D142,G142,H142)*100/11</f>
        <v>90.909090909090907</v>
      </c>
      <c r="K142" s="49">
        <f t="shared" ref="K142:K203" si="13">F142*100/3</f>
        <v>50</v>
      </c>
      <c r="L142" s="69">
        <f t="shared" si="10"/>
        <v>11.5</v>
      </c>
      <c r="M142" s="49">
        <f t="shared" ref="M142:M203" si="14">E142*100/6</f>
        <v>83.333333333333329</v>
      </c>
    </row>
    <row r="143" spans="1:13" ht="17.25" customHeight="1" x14ac:dyDescent="0.25">
      <c r="A143" s="9">
        <v>132</v>
      </c>
      <c r="B143" s="54">
        <v>16103235</v>
      </c>
      <c r="C143" s="54" t="s">
        <v>145</v>
      </c>
      <c r="D143" s="48">
        <v>0.5</v>
      </c>
      <c r="E143" s="48">
        <v>3</v>
      </c>
      <c r="F143" s="48">
        <v>1</v>
      </c>
      <c r="G143" s="48">
        <v>0.5</v>
      </c>
      <c r="H143" s="48">
        <v>2</v>
      </c>
      <c r="I143" s="55">
        <f t="shared" si="11"/>
        <v>7</v>
      </c>
      <c r="J143" s="49">
        <f t="shared" si="12"/>
        <v>27.272727272727273</v>
      </c>
      <c r="K143" s="49">
        <f t="shared" si="13"/>
        <v>33.333333333333336</v>
      </c>
      <c r="L143" s="69">
        <f t="shared" si="10"/>
        <v>4.5</v>
      </c>
      <c r="M143" s="49">
        <f t="shared" si="14"/>
        <v>50</v>
      </c>
    </row>
    <row r="144" spans="1:13" ht="17.25" customHeight="1" x14ac:dyDescent="0.25">
      <c r="A144" s="9">
        <v>133</v>
      </c>
      <c r="B144" s="51">
        <v>16103237</v>
      </c>
      <c r="C144" s="51" t="s">
        <v>146</v>
      </c>
      <c r="D144" s="48">
        <v>5</v>
      </c>
      <c r="E144" s="48">
        <v>6</v>
      </c>
      <c r="F144" s="48">
        <v>4</v>
      </c>
      <c r="G144" s="48">
        <v>2</v>
      </c>
      <c r="H144" s="48">
        <v>0.5</v>
      </c>
      <c r="I144" s="55">
        <f t="shared" si="11"/>
        <v>17.5</v>
      </c>
      <c r="J144" s="49">
        <f t="shared" si="12"/>
        <v>68.181818181818187</v>
      </c>
      <c r="K144" s="49">
        <f t="shared" si="13"/>
        <v>133.33333333333334</v>
      </c>
      <c r="L144" s="69">
        <f t="shared" si="10"/>
        <v>15</v>
      </c>
      <c r="M144" s="49">
        <f t="shared" si="14"/>
        <v>100</v>
      </c>
    </row>
    <row r="145" spans="1:13" ht="17.25" customHeight="1" x14ac:dyDescent="0.25">
      <c r="A145" s="9">
        <v>134</v>
      </c>
      <c r="B145" s="54">
        <v>16103238</v>
      </c>
      <c r="C145" s="54" t="s">
        <v>147</v>
      </c>
      <c r="D145" s="48">
        <v>5</v>
      </c>
      <c r="E145" s="48">
        <v>5</v>
      </c>
      <c r="F145" s="48">
        <v>2</v>
      </c>
      <c r="G145" s="48">
        <v>3</v>
      </c>
      <c r="H145" s="48">
        <v>2</v>
      </c>
      <c r="I145" s="55">
        <f t="shared" si="11"/>
        <v>17</v>
      </c>
      <c r="J145" s="49">
        <f t="shared" si="12"/>
        <v>90.909090909090907</v>
      </c>
      <c r="K145" s="49">
        <f t="shared" si="13"/>
        <v>66.666666666666671</v>
      </c>
      <c r="L145" s="69">
        <f t="shared" si="10"/>
        <v>12</v>
      </c>
      <c r="M145" s="49">
        <f t="shared" si="14"/>
        <v>83.333333333333329</v>
      </c>
    </row>
    <row r="146" spans="1:13" ht="17.25" customHeight="1" x14ac:dyDescent="0.25">
      <c r="A146" s="9">
        <v>135</v>
      </c>
      <c r="B146" s="51">
        <v>16103240</v>
      </c>
      <c r="C146" s="51" t="s">
        <v>16</v>
      </c>
      <c r="D146" s="48">
        <v>5</v>
      </c>
      <c r="E146" s="48">
        <v>6</v>
      </c>
      <c r="F146" s="48">
        <v>3</v>
      </c>
      <c r="G146" s="48">
        <v>4</v>
      </c>
      <c r="H146" s="48">
        <v>2</v>
      </c>
      <c r="I146" s="55">
        <f t="shared" si="11"/>
        <v>20</v>
      </c>
      <c r="J146" s="49">
        <f t="shared" si="12"/>
        <v>100</v>
      </c>
      <c r="K146" s="49">
        <f t="shared" si="13"/>
        <v>100</v>
      </c>
      <c r="L146" s="69">
        <f t="shared" si="10"/>
        <v>14</v>
      </c>
      <c r="M146" s="49">
        <f t="shared" si="14"/>
        <v>100</v>
      </c>
    </row>
    <row r="147" spans="1:13" ht="17.25" customHeight="1" x14ac:dyDescent="0.25">
      <c r="A147" s="9">
        <v>136</v>
      </c>
      <c r="B147" s="54">
        <v>16103241</v>
      </c>
      <c r="C147" s="54" t="s">
        <v>148</v>
      </c>
      <c r="D147" s="48">
        <v>5</v>
      </c>
      <c r="E147" s="48">
        <v>6</v>
      </c>
      <c r="F147" s="48">
        <v>1</v>
      </c>
      <c r="G147" s="48">
        <v>4</v>
      </c>
      <c r="H147" s="48">
        <v>2</v>
      </c>
      <c r="I147" s="55">
        <f t="shared" si="11"/>
        <v>18</v>
      </c>
      <c r="J147" s="49">
        <f t="shared" si="12"/>
        <v>100</v>
      </c>
      <c r="K147" s="49">
        <f t="shared" si="13"/>
        <v>33.333333333333336</v>
      </c>
      <c r="L147" s="48" t="s">
        <v>7</v>
      </c>
      <c r="M147" s="49">
        <f t="shared" si="14"/>
        <v>100</v>
      </c>
    </row>
    <row r="148" spans="1:13" ht="17.25" customHeight="1" x14ac:dyDescent="0.25">
      <c r="A148" s="9">
        <v>137</v>
      </c>
      <c r="B148" s="51">
        <v>16103242</v>
      </c>
      <c r="C148" s="51" t="s">
        <v>149</v>
      </c>
      <c r="D148" s="48">
        <v>1</v>
      </c>
      <c r="E148" s="48">
        <v>6</v>
      </c>
      <c r="F148" s="48">
        <v>2.5</v>
      </c>
      <c r="G148" s="48">
        <v>4</v>
      </c>
      <c r="H148" s="48">
        <v>2</v>
      </c>
      <c r="I148" s="55">
        <f t="shared" si="11"/>
        <v>15.5</v>
      </c>
      <c r="J148" s="49">
        <f t="shared" si="12"/>
        <v>63.636363636363633</v>
      </c>
      <c r="K148" s="49">
        <f t="shared" si="13"/>
        <v>83.333333333333329</v>
      </c>
      <c r="L148" s="69">
        <f t="shared" si="10"/>
        <v>9.5</v>
      </c>
      <c r="M148" s="49">
        <f t="shared" si="14"/>
        <v>100</v>
      </c>
    </row>
    <row r="149" spans="1:13" ht="17.25" customHeight="1" x14ac:dyDescent="0.25">
      <c r="A149" s="9">
        <v>138</v>
      </c>
      <c r="B149" s="54">
        <v>16103243</v>
      </c>
      <c r="C149" s="54" t="s">
        <v>150</v>
      </c>
      <c r="D149" s="48">
        <v>5</v>
      </c>
      <c r="E149" s="48">
        <v>5</v>
      </c>
      <c r="F149" s="48">
        <v>2</v>
      </c>
      <c r="G149" s="48">
        <v>4</v>
      </c>
      <c r="H149" s="48">
        <v>2</v>
      </c>
      <c r="I149" s="55">
        <f t="shared" si="11"/>
        <v>18</v>
      </c>
      <c r="J149" s="49">
        <f t="shared" si="12"/>
        <v>100</v>
      </c>
      <c r="K149" s="49">
        <f t="shared" si="13"/>
        <v>66.666666666666671</v>
      </c>
      <c r="L149" s="69">
        <f t="shared" si="10"/>
        <v>12</v>
      </c>
      <c r="M149" s="49">
        <f t="shared" si="14"/>
        <v>83.333333333333329</v>
      </c>
    </row>
    <row r="150" spans="1:13" ht="17.25" customHeight="1" x14ac:dyDescent="0.25">
      <c r="A150" s="9">
        <v>139</v>
      </c>
      <c r="B150" s="51">
        <v>16103244</v>
      </c>
      <c r="C150" s="51" t="s">
        <v>151</v>
      </c>
      <c r="D150" s="48">
        <v>4</v>
      </c>
      <c r="E150" s="48">
        <v>5</v>
      </c>
      <c r="F150" s="48">
        <v>1.5</v>
      </c>
      <c r="G150" s="48">
        <v>0</v>
      </c>
      <c r="H150" s="48">
        <v>2</v>
      </c>
      <c r="I150" s="55">
        <f t="shared" si="11"/>
        <v>12.5</v>
      </c>
      <c r="J150" s="49">
        <f t="shared" si="12"/>
        <v>54.545454545454547</v>
      </c>
      <c r="K150" s="49">
        <f t="shared" si="13"/>
        <v>50</v>
      </c>
      <c r="L150" s="69">
        <f t="shared" si="10"/>
        <v>10.5</v>
      </c>
      <c r="M150" s="49">
        <f t="shared" si="14"/>
        <v>83.333333333333329</v>
      </c>
    </row>
    <row r="151" spans="1:13" ht="17.25" customHeight="1" x14ac:dyDescent="0.25">
      <c r="A151" s="9">
        <v>140</v>
      </c>
      <c r="B151" s="54">
        <v>16103245</v>
      </c>
      <c r="C151" s="54" t="s">
        <v>152</v>
      </c>
      <c r="D151" s="48">
        <v>2</v>
      </c>
      <c r="E151" s="48">
        <v>5</v>
      </c>
      <c r="F151" s="48">
        <v>2.5</v>
      </c>
      <c r="G151" s="48">
        <v>4</v>
      </c>
      <c r="H151" s="48">
        <v>2</v>
      </c>
      <c r="I151" s="55">
        <f t="shared" si="11"/>
        <v>15.5</v>
      </c>
      <c r="J151" s="49">
        <f t="shared" si="12"/>
        <v>72.727272727272734</v>
      </c>
      <c r="K151" s="49">
        <f t="shared" si="13"/>
        <v>83.333333333333329</v>
      </c>
      <c r="L151" s="69">
        <f t="shared" si="10"/>
        <v>9.5</v>
      </c>
      <c r="M151" s="49">
        <f t="shared" si="14"/>
        <v>83.333333333333329</v>
      </c>
    </row>
    <row r="152" spans="1:13" ht="17.25" customHeight="1" x14ac:dyDescent="0.25">
      <c r="A152" s="9">
        <v>141</v>
      </c>
      <c r="B152" s="51">
        <v>16103247</v>
      </c>
      <c r="C152" s="51" t="s">
        <v>153</v>
      </c>
      <c r="D152" s="48">
        <v>4.5</v>
      </c>
      <c r="E152" s="48">
        <v>6</v>
      </c>
      <c r="F152" s="48">
        <v>0</v>
      </c>
      <c r="G152" s="48">
        <v>0</v>
      </c>
      <c r="H152" s="48">
        <v>2</v>
      </c>
      <c r="I152" s="55">
        <f t="shared" si="11"/>
        <v>12.5</v>
      </c>
      <c r="J152" s="49">
        <f t="shared" si="12"/>
        <v>59.090909090909093</v>
      </c>
      <c r="K152" s="49">
        <f t="shared" si="13"/>
        <v>0</v>
      </c>
      <c r="L152" s="69">
        <f t="shared" si="10"/>
        <v>10.5</v>
      </c>
      <c r="M152" s="49">
        <f t="shared" si="14"/>
        <v>100</v>
      </c>
    </row>
    <row r="153" spans="1:13" ht="17.25" customHeight="1" x14ac:dyDescent="0.25">
      <c r="A153" s="9">
        <v>142</v>
      </c>
      <c r="B153" s="54">
        <v>16103248</v>
      </c>
      <c r="C153" s="54" t="s">
        <v>154</v>
      </c>
      <c r="D153" s="48">
        <v>5</v>
      </c>
      <c r="E153" s="48">
        <v>5</v>
      </c>
      <c r="F153" s="48">
        <v>1.5</v>
      </c>
      <c r="G153" s="48">
        <v>3</v>
      </c>
      <c r="H153" s="48">
        <v>2</v>
      </c>
      <c r="I153" s="55">
        <f t="shared" si="11"/>
        <v>16.5</v>
      </c>
      <c r="J153" s="49">
        <f t="shared" si="12"/>
        <v>90.909090909090907</v>
      </c>
      <c r="K153" s="49">
        <f t="shared" si="13"/>
        <v>50</v>
      </c>
      <c r="L153" s="69">
        <f t="shared" si="10"/>
        <v>11.5</v>
      </c>
      <c r="M153" s="49">
        <f t="shared" si="14"/>
        <v>83.333333333333329</v>
      </c>
    </row>
    <row r="154" spans="1:13" ht="17.25" customHeight="1" x14ac:dyDescent="0.25">
      <c r="A154" s="9">
        <v>143</v>
      </c>
      <c r="B154" s="51">
        <v>16103249</v>
      </c>
      <c r="C154" s="51" t="s">
        <v>155</v>
      </c>
      <c r="D154" s="48">
        <v>5</v>
      </c>
      <c r="E154" s="48">
        <v>6</v>
      </c>
      <c r="F154" s="48">
        <v>1</v>
      </c>
      <c r="G154" s="48">
        <v>4</v>
      </c>
      <c r="H154" s="48">
        <v>2</v>
      </c>
      <c r="I154" s="55">
        <f t="shared" si="11"/>
        <v>18</v>
      </c>
      <c r="J154" s="49">
        <f t="shared" si="12"/>
        <v>100</v>
      </c>
      <c r="K154" s="49">
        <f t="shared" si="13"/>
        <v>33.333333333333336</v>
      </c>
      <c r="L154" s="69">
        <f t="shared" si="10"/>
        <v>12</v>
      </c>
      <c r="M154" s="49">
        <f t="shared" si="14"/>
        <v>100</v>
      </c>
    </row>
    <row r="155" spans="1:13" ht="17.25" customHeight="1" x14ac:dyDescent="0.25">
      <c r="A155" s="9">
        <v>144</v>
      </c>
      <c r="B155" s="54">
        <v>16103250</v>
      </c>
      <c r="C155" s="54" t="s">
        <v>156</v>
      </c>
      <c r="D155" s="48">
        <v>4</v>
      </c>
      <c r="E155" s="48">
        <v>4</v>
      </c>
      <c r="F155" s="48">
        <v>2</v>
      </c>
      <c r="G155" s="48">
        <v>1</v>
      </c>
      <c r="H155" s="48">
        <v>2</v>
      </c>
      <c r="I155" s="55">
        <f t="shared" si="11"/>
        <v>13</v>
      </c>
      <c r="J155" s="49">
        <f t="shared" si="12"/>
        <v>63.636363636363633</v>
      </c>
      <c r="K155" s="49">
        <f t="shared" si="13"/>
        <v>66.666666666666671</v>
      </c>
      <c r="L155" s="69">
        <f t="shared" si="10"/>
        <v>10</v>
      </c>
      <c r="M155" s="49">
        <f t="shared" si="14"/>
        <v>66.666666666666671</v>
      </c>
    </row>
    <row r="156" spans="1:13" ht="17.25" customHeight="1" x14ac:dyDescent="0.25">
      <c r="A156" s="9">
        <v>145</v>
      </c>
      <c r="B156" s="51">
        <v>16103251</v>
      </c>
      <c r="C156" s="51" t="s">
        <v>157</v>
      </c>
      <c r="D156" s="48">
        <v>5</v>
      </c>
      <c r="E156" s="48">
        <v>6</v>
      </c>
      <c r="F156" s="48">
        <v>2.5</v>
      </c>
      <c r="G156" s="48">
        <v>4</v>
      </c>
      <c r="H156" s="48">
        <v>2</v>
      </c>
      <c r="I156" s="55">
        <f t="shared" si="11"/>
        <v>19.5</v>
      </c>
      <c r="J156" s="49">
        <f t="shared" si="12"/>
        <v>100</v>
      </c>
      <c r="K156" s="49">
        <f t="shared" si="13"/>
        <v>83.333333333333329</v>
      </c>
      <c r="L156" s="69">
        <f t="shared" ref="L156:L184" si="15">SUM(D156:F156)</f>
        <v>13.5</v>
      </c>
      <c r="M156" s="49">
        <f t="shared" si="14"/>
        <v>100</v>
      </c>
    </row>
    <row r="157" spans="1:13" ht="17.25" customHeight="1" x14ac:dyDescent="0.25">
      <c r="A157" s="9">
        <v>146</v>
      </c>
      <c r="B157" s="54">
        <v>16103252</v>
      </c>
      <c r="C157" s="54" t="s">
        <v>158</v>
      </c>
      <c r="D157" s="48">
        <v>2.5</v>
      </c>
      <c r="E157" s="48">
        <v>3</v>
      </c>
      <c r="F157" s="48">
        <v>1</v>
      </c>
      <c r="G157" s="48">
        <v>1</v>
      </c>
      <c r="H157" s="48">
        <v>2</v>
      </c>
      <c r="I157" s="55">
        <f t="shared" si="11"/>
        <v>9.5</v>
      </c>
      <c r="J157" s="49">
        <f t="shared" si="12"/>
        <v>50</v>
      </c>
      <c r="K157" s="49">
        <f t="shared" si="13"/>
        <v>33.333333333333336</v>
      </c>
      <c r="L157" s="69">
        <f t="shared" si="15"/>
        <v>6.5</v>
      </c>
      <c r="M157" s="49">
        <f t="shared" si="14"/>
        <v>50</v>
      </c>
    </row>
    <row r="158" spans="1:13" ht="17.25" customHeight="1" x14ac:dyDescent="0.25">
      <c r="A158" s="9">
        <v>147</v>
      </c>
      <c r="B158" s="51">
        <v>16103255</v>
      </c>
      <c r="C158" s="51" t="s">
        <v>17</v>
      </c>
      <c r="D158" s="48">
        <v>1</v>
      </c>
      <c r="E158" s="48">
        <v>3</v>
      </c>
      <c r="F158" s="48">
        <v>1.5</v>
      </c>
      <c r="G158" s="48">
        <v>2</v>
      </c>
      <c r="H158" s="48">
        <v>2</v>
      </c>
      <c r="I158" s="55">
        <f t="shared" si="11"/>
        <v>9.5</v>
      </c>
      <c r="J158" s="49">
        <f t="shared" si="12"/>
        <v>45.454545454545453</v>
      </c>
      <c r="K158" s="49">
        <f t="shared" si="13"/>
        <v>50</v>
      </c>
      <c r="L158" s="69">
        <f t="shared" si="15"/>
        <v>5.5</v>
      </c>
      <c r="M158" s="49">
        <f t="shared" si="14"/>
        <v>50</v>
      </c>
    </row>
    <row r="159" spans="1:13" ht="17.25" customHeight="1" x14ac:dyDescent="0.25">
      <c r="A159" s="9">
        <v>148</v>
      </c>
      <c r="B159" s="54">
        <v>16103257</v>
      </c>
      <c r="C159" s="54" t="s">
        <v>159</v>
      </c>
      <c r="D159" s="48">
        <v>0</v>
      </c>
      <c r="E159" s="48">
        <v>0</v>
      </c>
      <c r="F159" s="48">
        <v>2</v>
      </c>
      <c r="G159" s="48">
        <v>0</v>
      </c>
      <c r="H159" s="48">
        <v>1.5</v>
      </c>
      <c r="I159" s="55">
        <f t="shared" si="11"/>
        <v>3.5</v>
      </c>
      <c r="J159" s="49">
        <f t="shared" si="12"/>
        <v>13.636363636363637</v>
      </c>
      <c r="K159" s="49">
        <f t="shared" si="13"/>
        <v>66.666666666666671</v>
      </c>
      <c r="L159" s="69">
        <f t="shared" si="15"/>
        <v>2</v>
      </c>
      <c r="M159" s="49">
        <f t="shared" si="14"/>
        <v>0</v>
      </c>
    </row>
    <row r="160" spans="1:13" ht="17.25" customHeight="1" x14ac:dyDescent="0.25">
      <c r="A160" s="9">
        <v>149</v>
      </c>
      <c r="B160" s="51">
        <v>16103258</v>
      </c>
      <c r="C160" s="51" t="s">
        <v>160</v>
      </c>
      <c r="D160" s="48">
        <v>0</v>
      </c>
      <c r="E160" s="48">
        <v>5</v>
      </c>
      <c r="F160" s="48">
        <v>0.5</v>
      </c>
      <c r="G160" s="48">
        <v>0</v>
      </c>
      <c r="H160" s="48">
        <v>1</v>
      </c>
      <c r="I160" s="55">
        <f t="shared" si="11"/>
        <v>6.5</v>
      </c>
      <c r="J160" s="49">
        <f t="shared" si="12"/>
        <v>9.0909090909090917</v>
      </c>
      <c r="K160" s="49">
        <f t="shared" si="13"/>
        <v>16.666666666666668</v>
      </c>
      <c r="L160" s="69">
        <f t="shared" si="15"/>
        <v>5.5</v>
      </c>
      <c r="M160" s="49">
        <f t="shared" si="14"/>
        <v>83.333333333333329</v>
      </c>
    </row>
    <row r="161" spans="1:13" ht="17.25" customHeight="1" x14ac:dyDescent="0.25">
      <c r="A161" s="9">
        <v>150</v>
      </c>
      <c r="B161" s="54">
        <v>16103260</v>
      </c>
      <c r="C161" s="54" t="s">
        <v>161</v>
      </c>
      <c r="D161" s="48">
        <v>0</v>
      </c>
      <c r="E161" s="48">
        <v>2</v>
      </c>
      <c r="F161" s="48">
        <v>0</v>
      </c>
      <c r="G161" s="48">
        <v>0</v>
      </c>
      <c r="H161" s="48">
        <v>0</v>
      </c>
      <c r="I161" s="55">
        <f t="shared" si="11"/>
        <v>2</v>
      </c>
      <c r="J161" s="49">
        <f t="shared" si="12"/>
        <v>0</v>
      </c>
      <c r="K161" s="49">
        <f t="shared" si="13"/>
        <v>0</v>
      </c>
      <c r="L161" s="69">
        <f t="shared" si="15"/>
        <v>2</v>
      </c>
      <c r="M161" s="49">
        <f t="shared" si="14"/>
        <v>33.333333333333336</v>
      </c>
    </row>
    <row r="162" spans="1:13" ht="17.25" customHeight="1" x14ac:dyDescent="0.25">
      <c r="A162" s="9">
        <v>151</v>
      </c>
      <c r="B162" s="51">
        <v>16103262</v>
      </c>
      <c r="C162" s="51" t="s">
        <v>162</v>
      </c>
      <c r="D162" s="48">
        <v>5</v>
      </c>
      <c r="E162" s="48">
        <v>6</v>
      </c>
      <c r="F162" s="48">
        <v>1.5</v>
      </c>
      <c r="G162" s="48">
        <v>3</v>
      </c>
      <c r="H162" s="48">
        <v>1</v>
      </c>
      <c r="I162" s="55">
        <f t="shared" si="11"/>
        <v>16.5</v>
      </c>
      <c r="J162" s="49">
        <f t="shared" si="12"/>
        <v>81.818181818181813</v>
      </c>
      <c r="K162" s="49">
        <f t="shared" si="13"/>
        <v>50</v>
      </c>
      <c r="L162" s="69">
        <f t="shared" si="15"/>
        <v>12.5</v>
      </c>
      <c r="M162" s="49">
        <f t="shared" si="14"/>
        <v>100</v>
      </c>
    </row>
    <row r="163" spans="1:13" ht="17.25" customHeight="1" x14ac:dyDescent="0.25">
      <c r="A163" s="9">
        <v>152</v>
      </c>
      <c r="B163" s="54">
        <v>16103264</v>
      </c>
      <c r="C163" s="54" t="s">
        <v>163</v>
      </c>
      <c r="D163" s="48">
        <v>3.5</v>
      </c>
      <c r="E163" s="48">
        <v>5.5</v>
      </c>
      <c r="F163" s="48">
        <v>3</v>
      </c>
      <c r="G163" s="48">
        <v>4</v>
      </c>
      <c r="H163" s="48">
        <v>2</v>
      </c>
      <c r="I163" s="55">
        <f t="shared" si="11"/>
        <v>18</v>
      </c>
      <c r="J163" s="49">
        <f t="shared" si="12"/>
        <v>86.36363636363636</v>
      </c>
      <c r="K163" s="49">
        <f t="shared" si="13"/>
        <v>100</v>
      </c>
      <c r="L163" s="69">
        <f t="shared" si="15"/>
        <v>12</v>
      </c>
      <c r="M163" s="49">
        <f t="shared" si="14"/>
        <v>91.666666666666671</v>
      </c>
    </row>
    <row r="164" spans="1:13" ht="17.25" customHeight="1" x14ac:dyDescent="0.25">
      <c r="A164" s="9">
        <v>153</v>
      </c>
      <c r="B164" s="51">
        <v>16103269</v>
      </c>
      <c r="C164" s="51" t="s">
        <v>164</v>
      </c>
      <c r="D164" s="48">
        <v>0</v>
      </c>
      <c r="E164" s="48">
        <v>5</v>
      </c>
      <c r="F164" s="48">
        <v>0.5</v>
      </c>
      <c r="G164" s="48">
        <v>3</v>
      </c>
      <c r="H164" s="48">
        <v>2</v>
      </c>
      <c r="I164" s="55">
        <f t="shared" si="11"/>
        <v>10.5</v>
      </c>
      <c r="J164" s="49">
        <f t="shared" si="12"/>
        <v>45.454545454545453</v>
      </c>
      <c r="K164" s="49">
        <f t="shared" si="13"/>
        <v>16.666666666666668</v>
      </c>
      <c r="L164" s="69">
        <f t="shared" si="15"/>
        <v>5.5</v>
      </c>
      <c r="M164" s="49">
        <f t="shared" si="14"/>
        <v>83.333333333333329</v>
      </c>
    </row>
    <row r="165" spans="1:13" ht="17.25" customHeight="1" x14ac:dyDescent="0.25">
      <c r="A165" s="9">
        <v>154</v>
      </c>
      <c r="B165" s="54">
        <v>16103271</v>
      </c>
      <c r="C165" s="54" t="s">
        <v>165</v>
      </c>
      <c r="D165" s="48">
        <v>0</v>
      </c>
      <c r="E165" s="48">
        <v>6</v>
      </c>
      <c r="F165" s="48">
        <v>0.5</v>
      </c>
      <c r="G165" s="48">
        <v>1</v>
      </c>
      <c r="H165" s="48">
        <v>2</v>
      </c>
      <c r="I165" s="55">
        <f t="shared" si="11"/>
        <v>9.5</v>
      </c>
      <c r="J165" s="49">
        <f t="shared" si="12"/>
        <v>27.272727272727273</v>
      </c>
      <c r="K165" s="49">
        <f t="shared" si="13"/>
        <v>16.666666666666668</v>
      </c>
      <c r="L165" s="69">
        <f t="shared" si="15"/>
        <v>6.5</v>
      </c>
      <c r="M165" s="49">
        <f t="shared" si="14"/>
        <v>100</v>
      </c>
    </row>
    <row r="166" spans="1:13" ht="17.25" customHeight="1" x14ac:dyDescent="0.25">
      <c r="A166" s="9">
        <v>155</v>
      </c>
      <c r="B166" s="51">
        <v>16103276</v>
      </c>
      <c r="C166" s="51" t="s">
        <v>166</v>
      </c>
      <c r="D166" s="48">
        <v>0</v>
      </c>
      <c r="E166" s="48">
        <v>3.5</v>
      </c>
      <c r="F166" s="48">
        <v>0.5</v>
      </c>
      <c r="G166" s="48">
        <v>0</v>
      </c>
      <c r="H166" s="48">
        <v>0.5</v>
      </c>
      <c r="I166" s="55">
        <f t="shared" si="11"/>
        <v>4.5</v>
      </c>
      <c r="J166" s="49">
        <f t="shared" si="12"/>
        <v>4.5454545454545459</v>
      </c>
      <c r="K166" s="49">
        <f t="shared" si="13"/>
        <v>16.666666666666668</v>
      </c>
      <c r="L166" s="69">
        <f t="shared" si="15"/>
        <v>4</v>
      </c>
      <c r="M166" s="49">
        <f t="shared" si="14"/>
        <v>58.333333333333336</v>
      </c>
    </row>
    <row r="167" spans="1:13" ht="17.25" customHeight="1" x14ac:dyDescent="0.25">
      <c r="A167" s="9">
        <v>156</v>
      </c>
      <c r="B167" s="54">
        <v>16103278</v>
      </c>
      <c r="C167" s="54" t="s">
        <v>167</v>
      </c>
      <c r="D167" s="48">
        <v>0</v>
      </c>
      <c r="E167" s="48">
        <v>5</v>
      </c>
      <c r="F167" s="48">
        <v>0</v>
      </c>
      <c r="G167" s="48">
        <v>0</v>
      </c>
      <c r="H167" s="48">
        <v>2</v>
      </c>
      <c r="I167" s="55">
        <f t="shared" si="11"/>
        <v>7</v>
      </c>
      <c r="J167" s="49">
        <f t="shared" si="12"/>
        <v>18.181818181818183</v>
      </c>
      <c r="K167" s="49">
        <f t="shared" si="13"/>
        <v>0</v>
      </c>
      <c r="L167" s="69">
        <f t="shared" si="15"/>
        <v>5</v>
      </c>
      <c r="M167" s="49">
        <f t="shared" si="14"/>
        <v>83.333333333333329</v>
      </c>
    </row>
    <row r="168" spans="1:13" ht="17.25" customHeight="1" x14ac:dyDescent="0.25">
      <c r="A168" s="9">
        <v>157</v>
      </c>
      <c r="B168" s="51">
        <v>16103281</v>
      </c>
      <c r="C168" s="51" t="s">
        <v>168</v>
      </c>
      <c r="D168" s="48">
        <v>0.5</v>
      </c>
      <c r="E168" s="48">
        <v>3</v>
      </c>
      <c r="F168" s="48">
        <v>0</v>
      </c>
      <c r="G168" s="48">
        <v>0</v>
      </c>
      <c r="H168" s="48">
        <v>1</v>
      </c>
      <c r="I168" s="55">
        <f t="shared" si="11"/>
        <v>4.5</v>
      </c>
      <c r="J168" s="49">
        <f t="shared" si="12"/>
        <v>13.636363636363637</v>
      </c>
      <c r="K168" s="49">
        <f t="shared" si="13"/>
        <v>0</v>
      </c>
      <c r="L168" s="69">
        <f t="shared" si="15"/>
        <v>3.5</v>
      </c>
      <c r="M168" s="49">
        <f t="shared" si="14"/>
        <v>50</v>
      </c>
    </row>
    <row r="169" spans="1:13" ht="17.25" customHeight="1" x14ac:dyDescent="0.25">
      <c r="A169" s="9">
        <v>158</v>
      </c>
      <c r="B169" s="54">
        <v>16103282</v>
      </c>
      <c r="C169" s="54" t="s">
        <v>169</v>
      </c>
      <c r="D169" s="48">
        <v>3</v>
      </c>
      <c r="E169" s="48">
        <v>5</v>
      </c>
      <c r="F169" s="48">
        <v>0.5</v>
      </c>
      <c r="G169" s="48">
        <v>4</v>
      </c>
      <c r="H169" s="48">
        <v>2</v>
      </c>
      <c r="I169" s="55">
        <f t="shared" si="11"/>
        <v>14.5</v>
      </c>
      <c r="J169" s="49">
        <f t="shared" si="12"/>
        <v>81.818181818181813</v>
      </c>
      <c r="K169" s="49">
        <f t="shared" si="13"/>
        <v>16.666666666666668</v>
      </c>
      <c r="L169" s="69">
        <f t="shared" si="15"/>
        <v>8.5</v>
      </c>
      <c r="M169" s="49">
        <f t="shared" si="14"/>
        <v>83.333333333333329</v>
      </c>
    </row>
    <row r="170" spans="1:13" ht="17.25" customHeight="1" x14ac:dyDescent="0.25">
      <c r="A170" s="9">
        <v>159</v>
      </c>
      <c r="B170" s="51">
        <v>16103283</v>
      </c>
      <c r="C170" s="51" t="s">
        <v>170</v>
      </c>
      <c r="D170" s="48">
        <v>4.5</v>
      </c>
      <c r="E170" s="48">
        <v>6</v>
      </c>
      <c r="F170" s="48">
        <v>2.5</v>
      </c>
      <c r="G170" s="48">
        <v>0</v>
      </c>
      <c r="H170" s="48">
        <v>1</v>
      </c>
      <c r="I170" s="55">
        <f t="shared" si="11"/>
        <v>14</v>
      </c>
      <c r="J170" s="49">
        <f t="shared" si="12"/>
        <v>50</v>
      </c>
      <c r="K170" s="49">
        <f t="shared" si="13"/>
        <v>83.333333333333329</v>
      </c>
      <c r="L170" s="69">
        <f t="shared" si="15"/>
        <v>13</v>
      </c>
      <c r="M170" s="49">
        <f t="shared" si="14"/>
        <v>100</v>
      </c>
    </row>
    <row r="171" spans="1:13" ht="17.25" customHeight="1" x14ac:dyDescent="0.25">
      <c r="A171" s="9">
        <v>160</v>
      </c>
      <c r="B171" s="54">
        <v>16103285</v>
      </c>
      <c r="C171" s="54" t="s">
        <v>171</v>
      </c>
      <c r="D171" s="48">
        <v>0.5</v>
      </c>
      <c r="E171" s="48">
        <v>6</v>
      </c>
      <c r="F171" s="48">
        <v>1.5</v>
      </c>
      <c r="G171" s="48">
        <v>4</v>
      </c>
      <c r="H171" s="48">
        <v>2</v>
      </c>
      <c r="I171" s="55">
        <f t="shared" si="11"/>
        <v>14</v>
      </c>
      <c r="J171" s="49">
        <f t="shared" si="12"/>
        <v>59.090909090909093</v>
      </c>
      <c r="K171" s="49">
        <f t="shared" si="13"/>
        <v>50</v>
      </c>
      <c r="L171" s="69">
        <f t="shared" si="15"/>
        <v>8</v>
      </c>
      <c r="M171" s="49">
        <f t="shared" si="14"/>
        <v>100</v>
      </c>
    </row>
    <row r="172" spans="1:13" ht="17.25" customHeight="1" x14ac:dyDescent="0.25">
      <c r="A172" s="9">
        <v>161</v>
      </c>
      <c r="B172" s="51">
        <v>16103288</v>
      </c>
      <c r="C172" s="51" t="s">
        <v>172</v>
      </c>
      <c r="D172" s="48">
        <v>1</v>
      </c>
      <c r="E172" s="48">
        <v>5</v>
      </c>
      <c r="F172" s="48">
        <v>2</v>
      </c>
      <c r="G172" s="48">
        <v>0</v>
      </c>
      <c r="H172" s="48">
        <v>1</v>
      </c>
      <c r="I172" s="55">
        <f t="shared" si="11"/>
        <v>9</v>
      </c>
      <c r="J172" s="49">
        <f t="shared" si="12"/>
        <v>18.181818181818183</v>
      </c>
      <c r="K172" s="49">
        <f t="shared" si="13"/>
        <v>66.666666666666671</v>
      </c>
      <c r="L172" s="69">
        <f t="shared" si="15"/>
        <v>8</v>
      </c>
      <c r="M172" s="49">
        <f t="shared" si="14"/>
        <v>83.333333333333329</v>
      </c>
    </row>
    <row r="173" spans="1:13" ht="17.25" customHeight="1" x14ac:dyDescent="0.25">
      <c r="A173" s="9">
        <v>162</v>
      </c>
      <c r="B173" s="54">
        <v>16103289</v>
      </c>
      <c r="C173" s="54" t="s">
        <v>173</v>
      </c>
      <c r="D173" s="48">
        <v>4.5</v>
      </c>
      <c r="E173" s="48">
        <v>2.5</v>
      </c>
      <c r="F173" s="48">
        <v>0</v>
      </c>
      <c r="G173" s="48">
        <v>0</v>
      </c>
      <c r="H173" s="48">
        <v>1</v>
      </c>
      <c r="I173" s="55">
        <f t="shared" si="11"/>
        <v>8</v>
      </c>
      <c r="J173" s="49">
        <f t="shared" si="12"/>
        <v>50</v>
      </c>
      <c r="K173" s="49">
        <f t="shared" si="13"/>
        <v>0</v>
      </c>
      <c r="L173" s="69">
        <f t="shared" si="15"/>
        <v>7</v>
      </c>
      <c r="M173" s="49">
        <f t="shared" si="14"/>
        <v>41.666666666666664</v>
      </c>
    </row>
    <row r="174" spans="1:13" ht="17.25" customHeight="1" x14ac:dyDescent="0.25">
      <c r="A174" s="9">
        <v>163</v>
      </c>
      <c r="B174" s="51">
        <v>16103292</v>
      </c>
      <c r="C174" s="51" t="s">
        <v>174</v>
      </c>
      <c r="D174" s="48">
        <v>0</v>
      </c>
      <c r="E174" s="48">
        <v>6</v>
      </c>
      <c r="F174" s="48">
        <v>1</v>
      </c>
      <c r="G174" s="48">
        <v>0</v>
      </c>
      <c r="H174" s="48">
        <v>2</v>
      </c>
      <c r="I174" s="55">
        <f t="shared" si="11"/>
        <v>9</v>
      </c>
      <c r="J174" s="49">
        <f t="shared" si="12"/>
        <v>18.181818181818183</v>
      </c>
      <c r="K174" s="49">
        <f t="shared" si="13"/>
        <v>33.333333333333336</v>
      </c>
      <c r="L174" s="69">
        <f t="shared" si="15"/>
        <v>7</v>
      </c>
      <c r="M174" s="49">
        <f t="shared" si="14"/>
        <v>100</v>
      </c>
    </row>
    <row r="175" spans="1:13" ht="17.25" customHeight="1" x14ac:dyDescent="0.25">
      <c r="A175" s="9">
        <v>164</v>
      </c>
      <c r="B175" s="54">
        <v>16103293</v>
      </c>
      <c r="C175" s="54" t="s">
        <v>175</v>
      </c>
      <c r="D175" s="48">
        <v>5</v>
      </c>
      <c r="E175" s="48">
        <v>6</v>
      </c>
      <c r="F175" s="48">
        <v>0</v>
      </c>
      <c r="G175" s="48">
        <v>1</v>
      </c>
      <c r="H175" s="48">
        <v>2</v>
      </c>
      <c r="I175" s="55">
        <f t="shared" si="11"/>
        <v>14</v>
      </c>
      <c r="J175" s="49">
        <f t="shared" si="12"/>
        <v>72.727272727272734</v>
      </c>
      <c r="K175" s="49">
        <f t="shared" si="13"/>
        <v>0</v>
      </c>
      <c r="L175" s="69">
        <f t="shared" si="15"/>
        <v>11</v>
      </c>
      <c r="M175" s="49">
        <f t="shared" si="14"/>
        <v>100</v>
      </c>
    </row>
    <row r="176" spans="1:13" ht="17.25" customHeight="1" x14ac:dyDescent="0.25">
      <c r="A176" s="9">
        <v>165</v>
      </c>
      <c r="B176" s="51">
        <v>16103294</v>
      </c>
      <c r="C176" s="51" t="s">
        <v>176</v>
      </c>
      <c r="D176" s="48">
        <v>4.5</v>
      </c>
      <c r="E176" s="48">
        <v>3</v>
      </c>
      <c r="F176" s="48">
        <v>1.5</v>
      </c>
      <c r="G176" s="48">
        <v>0</v>
      </c>
      <c r="H176" s="48">
        <v>2</v>
      </c>
      <c r="I176" s="55">
        <f t="shared" si="11"/>
        <v>11</v>
      </c>
      <c r="J176" s="49">
        <f t="shared" si="12"/>
        <v>59.090909090909093</v>
      </c>
      <c r="K176" s="49">
        <f t="shared" si="13"/>
        <v>50</v>
      </c>
      <c r="L176" s="69">
        <f t="shared" si="15"/>
        <v>9</v>
      </c>
      <c r="M176" s="49">
        <f t="shared" si="14"/>
        <v>50</v>
      </c>
    </row>
    <row r="177" spans="1:13" ht="17.25" customHeight="1" x14ac:dyDescent="0.25">
      <c r="A177" s="9">
        <v>166</v>
      </c>
      <c r="B177" s="54">
        <v>16103295</v>
      </c>
      <c r="C177" s="54" t="s">
        <v>177</v>
      </c>
      <c r="D177" s="48">
        <v>2.5</v>
      </c>
      <c r="E177" s="48">
        <v>5</v>
      </c>
      <c r="F177" s="48">
        <v>2.5</v>
      </c>
      <c r="G177" s="48">
        <v>4</v>
      </c>
      <c r="H177" s="48">
        <v>2</v>
      </c>
      <c r="I177" s="55">
        <f t="shared" si="11"/>
        <v>16</v>
      </c>
      <c r="J177" s="49">
        <f t="shared" si="12"/>
        <v>77.272727272727266</v>
      </c>
      <c r="K177" s="49">
        <f t="shared" si="13"/>
        <v>83.333333333333329</v>
      </c>
      <c r="L177" s="69">
        <f t="shared" si="15"/>
        <v>10</v>
      </c>
      <c r="M177" s="49">
        <f t="shared" si="14"/>
        <v>83.333333333333329</v>
      </c>
    </row>
    <row r="178" spans="1:13" ht="17.25" customHeight="1" x14ac:dyDescent="0.25">
      <c r="A178" s="9">
        <v>167</v>
      </c>
      <c r="B178" s="51">
        <v>16103298</v>
      </c>
      <c r="C178" s="51" t="s">
        <v>178</v>
      </c>
      <c r="D178" s="48">
        <v>0</v>
      </c>
      <c r="E178" s="48">
        <v>5</v>
      </c>
      <c r="F178" s="48">
        <v>2.5</v>
      </c>
      <c r="G178" s="48">
        <v>0</v>
      </c>
      <c r="H178" s="48">
        <v>0</v>
      </c>
      <c r="I178" s="55">
        <f t="shared" si="11"/>
        <v>7.5</v>
      </c>
      <c r="J178" s="49">
        <f t="shared" si="12"/>
        <v>0</v>
      </c>
      <c r="K178" s="49">
        <f t="shared" si="13"/>
        <v>83.333333333333329</v>
      </c>
      <c r="L178" s="69">
        <f t="shared" si="15"/>
        <v>7.5</v>
      </c>
      <c r="M178" s="49">
        <f t="shared" si="14"/>
        <v>83.333333333333329</v>
      </c>
    </row>
    <row r="179" spans="1:13" ht="17.25" customHeight="1" x14ac:dyDescent="0.25">
      <c r="A179" s="9">
        <v>168</v>
      </c>
      <c r="B179" s="54">
        <v>16103301</v>
      </c>
      <c r="C179" s="54" t="s">
        <v>179</v>
      </c>
      <c r="D179" s="48">
        <v>2.5</v>
      </c>
      <c r="E179" s="48">
        <v>4</v>
      </c>
      <c r="F179" s="48">
        <v>1.5</v>
      </c>
      <c r="G179" s="48">
        <v>0</v>
      </c>
      <c r="H179" s="48">
        <v>1</v>
      </c>
      <c r="I179" s="55">
        <f t="shared" si="11"/>
        <v>9</v>
      </c>
      <c r="J179" s="49">
        <f t="shared" si="12"/>
        <v>31.818181818181817</v>
      </c>
      <c r="K179" s="49">
        <f t="shared" si="13"/>
        <v>50</v>
      </c>
      <c r="L179" s="69">
        <f t="shared" si="15"/>
        <v>8</v>
      </c>
      <c r="M179" s="49">
        <f t="shared" si="14"/>
        <v>66.666666666666671</v>
      </c>
    </row>
    <row r="180" spans="1:13" ht="17.25" customHeight="1" x14ac:dyDescent="0.25">
      <c r="A180" s="9">
        <v>169</v>
      </c>
      <c r="B180" s="51">
        <v>16103303</v>
      </c>
      <c r="C180" s="51" t="s">
        <v>13</v>
      </c>
      <c r="D180" s="48">
        <v>1</v>
      </c>
      <c r="E180" s="48">
        <v>5</v>
      </c>
      <c r="F180" s="48">
        <v>0.5</v>
      </c>
      <c r="G180" s="48">
        <v>0</v>
      </c>
      <c r="H180" s="48">
        <v>2</v>
      </c>
      <c r="I180" s="55">
        <f t="shared" si="11"/>
        <v>8.5</v>
      </c>
      <c r="J180" s="49">
        <f t="shared" si="12"/>
        <v>27.272727272727273</v>
      </c>
      <c r="K180" s="49">
        <f t="shared" si="13"/>
        <v>16.666666666666668</v>
      </c>
      <c r="L180" s="69">
        <f t="shared" si="15"/>
        <v>6.5</v>
      </c>
      <c r="M180" s="49">
        <f t="shared" si="14"/>
        <v>83.333333333333329</v>
      </c>
    </row>
    <row r="181" spans="1:13" ht="17.25" customHeight="1" x14ac:dyDescent="0.25">
      <c r="A181" s="9">
        <v>170</v>
      </c>
      <c r="B181" s="54">
        <v>16103304</v>
      </c>
      <c r="C181" s="54" t="s">
        <v>180</v>
      </c>
      <c r="D181" s="48">
        <v>0.5</v>
      </c>
      <c r="E181" s="48">
        <v>5.5</v>
      </c>
      <c r="F181" s="48">
        <v>1</v>
      </c>
      <c r="G181" s="48">
        <v>3</v>
      </c>
      <c r="H181" s="48">
        <v>2</v>
      </c>
      <c r="I181" s="55">
        <f t="shared" si="11"/>
        <v>12</v>
      </c>
      <c r="J181" s="49">
        <f t="shared" si="12"/>
        <v>50</v>
      </c>
      <c r="K181" s="49">
        <f t="shared" si="13"/>
        <v>33.333333333333336</v>
      </c>
      <c r="L181" s="69">
        <f t="shared" si="15"/>
        <v>7</v>
      </c>
      <c r="M181" s="49">
        <f t="shared" si="14"/>
        <v>91.666666666666671</v>
      </c>
    </row>
    <row r="182" spans="1:13" ht="17.25" customHeight="1" x14ac:dyDescent="0.25">
      <c r="A182" s="9">
        <v>171</v>
      </c>
      <c r="B182" s="51">
        <v>16103306</v>
      </c>
      <c r="C182" s="51" t="s">
        <v>181</v>
      </c>
      <c r="D182" s="48">
        <v>0</v>
      </c>
      <c r="E182" s="48">
        <v>5</v>
      </c>
      <c r="F182" s="48">
        <v>0.5</v>
      </c>
      <c r="G182" s="48">
        <v>3</v>
      </c>
      <c r="H182" s="48">
        <v>2</v>
      </c>
      <c r="I182" s="55">
        <f t="shared" si="11"/>
        <v>10.5</v>
      </c>
      <c r="J182" s="49">
        <f t="shared" si="12"/>
        <v>45.454545454545453</v>
      </c>
      <c r="K182" s="49">
        <f t="shared" si="13"/>
        <v>16.666666666666668</v>
      </c>
      <c r="L182" s="69">
        <f t="shared" si="15"/>
        <v>5.5</v>
      </c>
      <c r="M182" s="49">
        <f t="shared" si="14"/>
        <v>83.333333333333329</v>
      </c>
    </row>
    <row r="183" spans="1:13" ht="17.25" customHeight="1" x14ac:dyDescent="0.25">
      <c r="A183" s="9">
        <v>172</v>
      </c>
      <c r="B183" s="54">
        <v>16103307</v>
      </c>
      <c r="C183" s="54" t="s">
        <v>182</v>
      </c>
      <c r="D183" s="48">
        <v>4</v>
      </c>
      <c r="E183" s="48">
        <v>4</v>
      </c>
      <c r="F183" s="48">
        <v>2</v>
      </c>
      <c r="G183" s="48">
        <v>0</v>
      </c>
      <c r="H183" s="48">
        <v>2</v>
      </c>
      <c r="I183" s="55">
        <f t="shared" si="11"/>
        <v>12</v>
      </c>
      <c r="J183" s="49">
        <f t="shared" si="12"/>
        <v>54.545454545454547</v>
      </c>
      <c r="K183" s="49">
        <f t="shared" si="13"/>
        <v>66.666666666666671</v>
      </c>
      <c r="L183" s="69">
        <f t="shared" si="15"/>
        <v>10</v>
      </c>
      <c r="M183" s="49">
        <f t="shared" si="14"/>
        <v>66.666666666666671</v>
      </c>
    </row>
    <row r="184" spans="1:13" ht="17.25" customHeight="1" x14ac:dyDescent="0.25">
      <c r="A184" s="9">
        <v>173</v>
      </c>
      <c r="B184" s="51">
        <v>16103308</v>
      </c>
      <c r="C184" s="51" t="s">
        <v>183</v>
      </c>
      <c r="D184" s="48">
        <v>4</v>
      </c>
      <c r="E184" s="48">
        <v>4</v>
      </c>
      <c r="F184" s="48">
        <v>0.5</v>
      </c>
      <c r="G184" s="48">
        <v>0</v>
      </c>
      <c r="H184" s="48">
        <v>2</v>
      </c>
      <c r="I184" s="55">
        <f t="shared" si="11"/>
        <v>10.5</v>
      </c>
      <c r="J184" s="49">
        <f t="shared" si="12"/>
        <v>54.545454545454547</v>
      </c>
      <c r="K184" s="49">
        <f t="shared" si="13"/>
        <v>16.666666666666668</v>
      </c>
      <c r="L184" s="69">
        <f t="shared" si="15"/>
        <v>8.5</v>
      </c>
      <c r="M184" s="49">
        <f t="shared" si="14"/>
        <v>66.666666666666671</v>
      </c>
    </row>
    <row r="185" spans="1:13" ht="17.25" customHeight="1" x14ac:dyDescent="0.25">
      <c r="A185" s="9">
        <v>174</v>
      </c>
      <c r="B185" s="54">
        <v>16103311</v>
      </c>
      <c r="C185" s="54" t="s">
        <v>184</v>
      </c>
      <c r="D185" s="48">
        <v>4</v>
      </c>
      <c r="E185" s="48">
        <v>5</v>
      </c>
      <c r="F185" s="48">
        <v>1</v>
      </c>
      <c r="G185" s="48">
        <v>1.5</v>
      </c>
      <c r="H185" s="48">
        <v>2</v>
      </c>
      <c r="I185" s="55">
        <f t="shared" si="11"/>
        <v>13.5</v>
      </c>
      <c r="J185" s="49">
        <f t="shared" si="12"/>
        <v>68.181818181818187</v>
      </c>
      <c r="K185" s="49">
        <f t="shared" si="13"/>
        <v>33.333333333333336</v>
      </c>
      <c r="L185" s="69" t="s">
        <v>7</v>
      </c>
      <c r="M185" s="49">
        <f t="shared" si="14"/>
        <v>83.333333333333329</v>
      </c>
    </row>
    <row r="186" spans="1:13" ht="17.25" customHeight="1" x14ac:dyDescent="0.25">
      <c r="A186" s="9">
        <v>175</v>
      </c>
      <c r="B186" s="51">
        <v>16103313</v>
      </c>
      <c r="C186" s="51" t="s">
        <v>185</v>
      </c>
      <c r="D186" s="48">
        <v>0</v>
      </c>
      <c r="E186" s="48">
        <v>4</v>
      </c>
      <c r="F186" s="48">
        <v>0</v>
      </c>
      <c r="G186" s="48">
        <v>0</v>
      </c>
      <c r="H186" s="48">
        <v>2</v>
      </c>
      <c r="I186" s="55">
        <f t="shared" si="11"/>
        <v>6</v>
      </c>
      <c r="J186" s="49">
        <f t="shared" si="12"/>
        <v>18.181818181818183</v>
      </c>
      <c r="K186" s="49">
        <f t="shared" si="13"/>
        <v>0</v>
      </c>
      <c r="L186" s="69">
        <f t="shared" ref="L186:L203" si="16">SUM(D186:F186)</f>
        <v>4</v>
      </c>
      <c r="M186" s="49">
        <f t="shared" si="14"/>
        <v>66.666666666666671</v>
      </c>
    </row>
    <row r="187" spans="1:13" ht="17.25" customHeight="1" x14ac:dyDescent="0.25">
      <c r="A187" s="9">
        <v>176</v>
      </c>
      <c r="B187" s="54">
        <v>16103316</v>
      </c>
      <c r="C187" s="54" t="s">
        <v>186</v>
      </c>
      <c r="D187" s="48">
        <v>2</v>
      </c>
      <c r="E187" s="48">
        <v>3</v>
      </c>
      <c r="F187" s="48">
        <v>1</v>
      </c>
      <c r="G187" s="48">
        <v>0</v>
      </c>
      <c r="H187" s="48">
        <v>2</v>
      </c>
      <c r="I187" s="55">
        <f t="shared" si="11"/>
        <v>8</v>
      </c>
      <c r="J187" s="49">
        <f t="shared" si="12"/>
        <v>36.363636363636367</v>
      </c>
      <c r="K187" s="49">
        <f t="shared" si="13"/>
        <v>33.333333333333336</v>
      </c>
      <c r="L187" s="69">
        <f t="shared" si="16"/>
        <v>6</v>
      </c>
      <c r="M187" s="49">
        <f t="shared" si="14"/>
        <v>50</v>
      </c>
    </row>
    <row r="188" spans="1:13" ht="17.25" customHeight="1" x14ac:dyDescent="0.25">
      <c r="A188" s="9">
        <v>177</v>
      </c>
      <c r="B188" s="51">
        <v>16103317</v>
      </c>
      <c r="C188" s="51" t="s">
        <v>187</v>
      </c>
      <c r="D188" s="48">
        <v>5</v>
      </c>
      <c r="E188" s="48">
        <v>5</v>
      </c>
      <c r="F188" s="48">
        <v>5</v>
      </c>
      <c r="G188" s="48">
        <v>2</v>
      </c>
      <c r="H188" s="48">
        <v>2</v>
      </c>
      <c r="I188" s="55">
        <f t="shared" si="11"/>
        <v>19</v>
      </c>
      <c r="J188" s="49">
        <f t="shared" si="12"/>
        <v>81.818181818181813</v>
      </c>
      <c r="K188" s="49">
        <f t="shared" si="13"/>
        <v>166.66666666666666</v>
      </c>
      <c r="L188" s="69">
        <f t="shared" si="16"/>
        <v>15</v>
      </c>
      <c r="M188" s="49">
        <f t="shared" si="14"/>
        <v>83.333333333333329</v>
      </c>
    </row>
    <row r="189" spans="1:13" ht="17.25" customHeight="1" x14ac:dyDescent="0.25">
      <c r="A189" s="9">
        <v>178</v>
      </c>
      <c r="B189" s="54">
        <v>16103321</v>
      </c>
      <c r="C189" s="54" t="s">
        <v>188</v>
      </c>
      <c r="D189" s="48">
        <v>5</v>
      </c>
      <c r="E189" s="48">
        <v>6</v>
      </c>
      <c r="F189" s="48">
        <v>2.5</v>
      </c>
      <c r="G189" s="48">
        <v>4</v>
      </c>
      <c r="H189" s="48">
        <v>2</v>
      </c>
      <c r="I189" s="55">
        <f t="shared" si="11"/>
        <v>19.5</v>
      </c>
      <c r="J189" s="49">
        <f t="shared" si="12"/>
        <v>100</v>
      </c>
      <c r="K189" s="49">
        <f t="shared" si="13"/>
        <v>83.333333333333329</v>
      </c>
      <c r="L189" s="69">
        <f t="shared" si="16"/>
        <v>13.5</v>
      </c>
      <c r="M189" s="49">
        <f t="shared" si="14"/>
        <v>100</v>
      </c>
    </row>
    <row r="190" spans="1:13" ht="17.25" customHeight="1" x14ac:dyDescent="0.25">
      <c r="A190" s="9">
        <v>179</v>
      </c>
      <c r="B190" s="51">
        <v>16103322</v>
      </c>
      <c r="C190" s="51" t="s">
        <v>189</v>
      </c>
      <c r="D190" s="48">
        <v>4.5</v>
      </c>
      <c r="E190" s="48">
        <v>6</v>
      </c>
      <c r="F190" s="48">
        <v>0.5</v>
      </c>
      <c r="G190" s="48">
        <v>0</v>
      </c>
      <c r="H190" s="48">
        <v>2</v>
      </c>
      <c r="I190" s="55">
        <f t="shared" si="11"/>
        <v>13</v>
      </c>
      <c r="J190" s="49">
        <f t="shared" si="12"/>
        <v>59.090909090909093</v>
      </c>
      <c r="K190" s="49">
        <f t="shared" si="13"/>
        <v>16.666666666666668</v>
      </c>
      <c r="L190" s="69">
        <f t="shared" si="16"/>
        <v>11</v>
      </c>
      <c r="M190" s="49">
        <f t="shared" si="14"/>
        <v>100</v>
      </c>
    </row>
    <row r="191" spans="1:13" ht="17.25" customHeight="1" x14ac:dyDescent="0.25">
      <c r="A191" s="9">
        <v>180</v>
      </c>
      <c r="B191" s="54">
        <v>16103324</v>
      </c>
      <c r="C191" s="54" t="s">
        <v>190</v>
      </c>
      <c r="D191" s="48">
        <v>4.5</v>
      </c>
      <c r="E191" s="48">
        <v>5</v>
      </c>
      <c r="F191" s="48">
        <v>2</v>
      </c>
      <c r="G191" s="48">
        <v>4</v>
      </c>
      <c r="H191" s="48">
        <v>1</v>
      </c>
      <c r="I191" s="55">
        <f t="shared" si="11"/>
        <v>16.5</v>
      </c>
      <c r="J191" s="49">
        <f t="shared" si="12"/>
        <v>86.36363636363636</v>
      </c>
      <c r="K191" s="49">
        <f t="shared" si="13"/>
        <v>66.666666666666671</v>
      </c>
      <c r="L191" s="69">
        <f t="shared" si="16"/>
        <v>11.5</v>
      </c>
      <c r="M191" s="49">
        <f t="shared" si="14"/>
        <v>83.333333333333329</v>
      </c>
    </row>
    <row r="192" spans="1:13" ht="17.25" customHeight="1" x14ac:dyDescent="0.25">
      <c r="A192" s="9">
        <v>181</v>
      </c>
      <c r="B192" s="51">
        <v>16103331</v>
      </c>
      <c r="C192" s="51" t="s">
        <v>191</v>
      </c>
      <c r="D192" s="48">
        <v>4.5</v>
      </c>
      <c r="E192" s="48">
        <v>4</v>
      </c>
      <c r="F192" s="48">
        <v>0</v>
      </c>
      <c r="G192" s="48">
        <v>4</v>
      </c>
      <c r="H192" s="48">
        <v>2</v>
      </c>
      <c r="I192" s="55">
        <f t="shared" si="11"/>
        <v>14.5</v>
      </c>
      <c r="J192" s="49">
        <f t="shared" si="12"/>
        <v>95.454545454545453</v>
      </c>
      <c r="K192" s="49">
        <f t="shared" si="13"/>
        <v>0</v>
      </c>
      <c r="L192" s="69">
        <f t="shared" si="16"/>
        <v>8.5</v>
      </c>
      <c r="M192" s="49">
        <f t="shared" si="14"/>
        <v>66.666666666666671</v>
      </c>
    </row>
    <row r="193" spans="1:13" ht="17.25" customHeight="1" x14ac:dyDescent="0.25">
      <c r="A193" s="9">
        <v>182</v>
      </c>
      <c r="B193" s="54">
        <v>16103335</v>
      </c>
      <c r="C193" s="54" t="s">
        <v>192</v>
      </c>
      <c r="D193" s="48">
        <v>4</v>
      </c>
      <c r="E193" s="48">
        <v>6</v>
      </c>
      <c r="F193" s="48">
        <v>3</v>
      </c>
      <c r="G193" s="48">
        <v>0</v>
      </c>
      <c r="H193" s="48">
        <v>2</v>
      </c>
      <c r="I193" s="55">
        <f t="shared" si="11"/>
        <v>15</v>
      </c>
      <c r="J193" s="49">
        <f t="shared" si="12"/>
        <v>54.545454545454547</v>
      </c>
      <c r="K193" s="49">
        <f t="shared" si="13"/>
        <v>100</v>
      </c>
      <c r="L193" s="69">
        <f t="shared" si="16"/>
        <v>13</v>
      </c>
      <c r="M193" s="49">
        <f t="shared" si="14"/>
        <v>100</v>
      </c>
    </row>
    <row r="194" spans="1:13" ht="17.25" customHeight="1" x14ac:dyDescent="0.25">
      <c r="A194" s="9">
        <v>183</v>
      </c>
      <c r="B194" s="51">
        <v>16103336</v>
      </c>
      <c r="C194" s="51" t="s">
        <v>193</v>
      </c>
      <c r="D194" s="48">
        <v>4.5</v>
      </c>
      <c r="E194" s="48">
        <v>5</v>
      </c>
      <c r="F194" s="48">
        <v>0</v>
      </c>
      <c r="G194" s="48">
        <v>0</v>
      </c>
      <c r="H194" s="48">
        <v>2</v>
      </c>
      <c r="I194" s="55">
        <f t="shared" si="11"/>
        <v>11.5</v>
      </c>
      <c r="J194" s="49">
        <f t="shared" si="12"/>
        <v>59.090909090909093</v>
      </c>
      <c r="K194" s="49">
        <f t="shared" si="13"/>
        <v>0</v>
      </c>
      <c r="L194" s="69">
        <f t="shared" si="16"/>
        <v>9.5</v>
      </c>
      <c r="M194" s="49">
        <f t="shared" si="14"/>
        <v>83.333333333333329</v>
      </c>
    </row>
    <row r="195" spans="1:13" ht="17.25" customHeight="1" x14ac:dyDescent="0.25">
      <c r="A195" s="9">
        <v>184</v>
      </c>
      <c r="B195" s="54">
        <v>16103337</v>
      </c>
      <c r="C195" s="54" t="s">
        <v>194</v>
      </c>
      <c r="D195" s="48">
        <v>5</v>
      </c>
      <c r="E195" s="48">
        <v>4</v>
      </c>
      <c r="F195" s="48">
        <v>0</v>
      </c>
      <c r="G195" s="48">
        <v>0</v>
      </c>
      <c r="H195" s="48">
        <v>2</v>
      </c>
      <c r="I195" s="55">
        <f t="shared" si="11"/>
        <v>11</v>
      </c>
      <c r="J195" s="49">
        <f t="shared" si="12"/>
        <v>63.636363636363633</v>
      </c>
      <c r="K195" s="49">
        <f t="shared" si="13"/>
        <v>0</v>
      </c>
      <c r="L195" s="69">
        <f t="shared" si="16"/>
        <v>9</v>
      </c>
      <c r="M195" s="49">
        <f t="shared" si="14"/>
        <v>66.666666666666671</v>
      </c>
    </row>
    <row r="196" spans="1:13" ht="17.25" customHeight="1" x14ac:dyDescent="0.25">
      <c r="A196" s="9">
        <v>185</v>
      </c>
      <c r="B196" s="51">
        <v>16103340</v>
      </c>
      <c r="C196" s="51" t="s">
        <v>195</v>
      </c>
      <c r="D196" s="48">
        <v>0</v>
      </c>
      <c r="E196" s="48">
        <v>1</v>
      </c>
      <c r="F196" s="48">
        <v>0</v>
      </c>
      <c r="G196" s="48">
        <v>0</v>
      </c>
      <c r="H196" s="48">
        <v>0</v>
      </c>
      <c r="I196" s="55">
        <f t="shared" si="11"/>
        <v>1</v>
      </c>
      <c r="J196" s="49">
        <f t="shared" si="12"/>
        <v>0</v>
      </c>
      <c r="K196" s="49">
        <f t="shared" si="13"/>
        <v>0</v>
      </c>
      <c r="L196" s="69">
        <f t="shared" si="16"/>
        <v>1</v>
      </c>
      <c r="M196" s="49">
        <f t="shared" si="14"/>
        <v>16.666666666666668</v>
      </c>
    </row>
    <row r="197" spans="1:13" ht="17.25" customHeight="1" x14ac:dyDescent="0.25">
      <c r="A197" s="9">
        <v>186</v>
      </c>
      <c r="B197" s="52">
        <v>16103342</v>
      </c>
      <c r="C197" s="52" t="s">
        <v>196</v>
      </c>
      <c r="D197" s="64">
        <v>2</v>
      </c>
      <c r="E197" s="64">
        <v>1</v>
      </c>
      <c r="F197" s="48">
        <v>1</v>
      </c>
      <c r="G197" s="48">
        <v>1</v>
      </c>
      <c r="H197" s="48">
        <v>0</v>
      </c>
      <c r="I197" s="55">
        <f t="shared" si="11"/>
        <v>5</v>
      </c>
      <c r="J197" s="49">
        <f t="shared" si="12"/>
        <v>27.272727272727273</v>
      </c>
      <c r="K197" s="49">
        <f t="shared" si="13"/>
        <v>33.333333333333336</v>
      </c>
      <c r="L197" s="69">
        <f t="shared" si="16"/>
        <v>4</v>
      </c>
      <c r="M197" s="49">
        <f t="shared" si="14"/>
        <v>16.666666666666668</v>
      </c>
    </row>
    <row r="198" spans="1:13" ht="17.25" customHeight="1" x14ac:dyDescent="0.25">
      <c r="A198" s="9">
        <v>187</v>
      </c>
      <c r="B198" s="51">
        <v>16103347</v>
      </c>
      <c r="C198" s="51" t="s">
        <v>197</v>
      </c>
      <c r="D198" s="48">
        <v>4.5</v>
      </c>
      <c r="E198" s="48">
        <v>5</v>
      </c>
      <c r="F198" s="48">
        <v>0.5</v>
      </c>
      <c r="G198" s="48">
        <v>1</v>
      </c>
      <c r="H198" s="48">
        <v>2</v>
      </c>
      <c r="I198" s="55">
        <f t="shared" si="11"/>
        <v>13</v>
      </c>
      <c r="J198" s="49">
        <f t="shared" si="12"/>
        <v>68.181818181818187</v>
      </c>
      <c r="K198" s="49">
        <f t="shared" si="13"/>
        <v>16.666666666666668</v>
      </c>
      <c r="L198" s="69">
        <f t="shared" si="16"/>
        <v>10</v>
      </c>
      <c r="M198" s="49">
        <f t="shared" si="14"/>
        <v>83.333333333333329</v>
      </c>
    </row>
    <row r="199" spans="1:13" ht="17.25" customHeight="1" x14ac:dyDescent="0.25">
      <c r="A199" s="9">
        <v>188</v>
      </c>
      <c r="B199" s="54">
        <v>16803002</v>
      </c>
      <c r="C199" s="54" t="s">
        <v>198</v>
      </c>
      <c r="D199" s="48">
        <v>4</v>
      </c>
      <c r="E199" s="48">
        <v>5</v>
      </c>
      <c r="F199" s="48">
        <v>1</v>
      </c>
      <c r="G199" s="48">
        <v>1.5</v>
      </c>
      <c r="H199" s="48">
        <v>2</v>
      </c>
      <c r="I199" s="55">
        <f t="shared" si="11"/>
        <v>13.5</v>
      </c>
      <c r="J199" s="49">
        <f t="shared" si="12"/>
        <v>68.181818181818187</v>
      </c>
      <c r="K199" s="49">
        <f t="shared" si="13"/>
        <v>33.333333333333336</v>
      </c>
      <c r="L199" s="69">
        <f t="shared" si="16"/>
        <v>10</v>
      </c>
      <c r="M199" s="49">
        <f t="shared" si="14"/>
        <v>83.333333333333329</v>
      </c>
    </row>
    <row r="200" spans="1:13" ht="17.25" customHeight="1" x14ac:dyDescent="0.25">
      <c r="A200" s="9">
        <v>189</v>
      </c>
      <c r="B200" s="52">
        <v>16803003</v>
      </c>
      <c r="C200" s="52" t="s">
        <v>199</v>
      </c>
      <c r="D200" s="64">
        <v>2</v>
      </c>
      <c r="E200" s="64">
        <v>2</v>
      </c>
      <c r="F200" s="48">
        <v>1</v>
      </c>
      <c r="G200" s="48">
        <v>1</v>
      </c>
      <c r="H200" s="48">
        <v>0.5</v>
      </c>
      <c r="I200" s="55">
        <f t="shared" si="11"/>
        <v>6.5</v>
      </c>
      <c r="J200" s="49">
        <f t="shared" si="12"/>
        <v>31.818181818181817</v>
      </c>
      <c r="K200" s="49">
        <f t="shared" si="13"/>
        <v>33.333333333333336</v>
      </c>
      <c r="L200" s="69">
        <f t="shared" si="16"/>
        <v>5</v>
      </c>
      <c r="M200" s="49">
        <f t="shared" si="14"/>
        <v>33.333333333333336</v>
      </c>
    </row>
    <row r="201" spans="1:13" ht="17.25" customHeight="1" x14ac:dyDescent="0.25">
      <c r="A201" s="9">
        <v>190</v>
      </c>
      <c r="B201" s="54">
        <v>16803021</v>
      </c>
      <c r="C201" s="54" t="s">
        <v>200</v>
      </c>
      <c r="D201" s="48">
        <v>0.5</v>
      </c>
      <c r="E201" s="48">
        <v>5</v>
      </c>
      <c r="F201" s="48">
        <v>1.5</v>
      </c>
      <c r="G201" s="48">
        <v>1</v>
      </c>
      <c r="H201" s="48">
        <v>1.5</v>
      </c>
      <c r="I201" s="55">
        <f t="shared" si="11"/>
        <v>9.5</v>
      </c>
      <c r="J201" s="49">
        <f t="shared" si="12"/>
        <v>27.272727272727273</v>
      </c>
      <c r="K201" s="49">
        <f t="shared" si="13"/>
        <v>50</v>
      </c>
      <c r="L201" s="69">
        <f t="shared" si="16"/>
        <v>7</v>
      </c>
      <c r="M201" s="49">
        <f t="shared" si="14"/>
        <v>83.333333333333329</v>
      </c>
    </row>
    <row r="202" spans="1:13" ht="17.25" customHeight="1" x14ac:dyDescent="0.25">
      <c r="A202" s="22">
        <v>191</v>
      </c>
      <c r="B202" s="73">
        <v>16803025</v>
      </c>
      <c r="C202" s="73" t="s">
        <v>201</v>
      </c>
      <c r="D202" s="66">
        <v>2</v>
      </c>
      <c r="E202" s="66">
        <v>6</v>
      </c>
      <c r="F202" s="66">
        <v>0.5</v>
      </c>
      <c r="G202" s="66">
        <v>4</v>
      </c>
      <c r="H202" s="66">
        <v>2</v>
      </c>
      <c r="I202" s="55">
        <f t="shared" si="11"/>
        <v>14.5</v>
      </c>
      <c r="J202" s="49">
        <f t="shared" si="12"/>
        <v>72.727272727272734</v>
      </c>
      <c r="K202" s="49">
        <f t="shared" si="13"/>
        <v>16.666666666666668</v>
      </c>
      <c r="L202" s="69">
        <f t="shared" si="16"/>
        <v>8.5</v>
      </c>
      <c r="M202" s="49">
        <f t="shared" si="14"/>
        <v>100</v>
      </c>
    </row>
    <row r="203" spans="1:13" ht="17.25" customHeight="1" x14ac:dyDescent="0.25">
      <c r="A203" s="9">
        <v>192</v>
      </c>
      <c r="B203" s="74">
        <v>9916103163</v>
      </c>
      <c r="C203" s="74" t="s">
        <v>202</v>
      </c>
      <c r="D203" s="48">
        <v>0</v>
      </c>
      <c r="E203" s="48">
        <v>6</v>
      </c>
      <c r="F203" s="48">
        <v>2.5</v>
      </c>
      <c r="G203" s="48">
        <v>1.5</v>
      </c>
      <c r="H203" s="48">
        <v>2</v>
      </c>
      <c r="I203" s="55">
        <f t="shared" si="11"/>
        <v>12</v>
      </c>
      <c r="J203" s="49">
        <f t="shared" si="12"/>
        <v>31.818181818181817</v>
      </c>
      <c r="K203" s="49">
        <f t="shared" si="13"/>
        <v>83.333333333333329</v>
      </c>
      <c r="L203" s="72">
        <f t="shared" si="16"/>
        <v>8.5</v>
      </c>
      <c r="M203" s="49">
        <f t="shared" si="14"/>
        <v>100</v>
      </c>
    </row>
    <row r="204" spans="1:13" x14ac:dyDescent="0.25">
      <c r="F204" s="196" t="s">
        <v>226</v>
      </c>
      <c r="G204" s="196"/>
      <c r="H204" s="196"/>
      <c r="I204" s="197"/>
      <c r="J204" s="2">
        <f>COUNTIF(J13:J203,"&gt;49")</f>
        <v>131</v>
      </c>
      <c r="K204" s="2">
        <f>COUNTIF(K13:K203,"&gt;49")</f>
        <v>105</v>
      </c>
      <c r="L204" s="44"/>
      <c r="M204" s="2">
        <f>COUNTIF(M13:M203,"&gt;49")</f>
        <v>174</v>
      </c>
    </row>
    <row r="205" spans="1:13" x14ac:dyDescent="0.25">
      <c r="F205" s="196" t="s">
        <v>227</v>
      </c>
      <c r="G205" s="196"/>
      <c r="H205" s="196"/>
      <c r="I205" s="197"/>
      <c r="J205" s="2">
        <f>J204*100/192</f>
        <v>68.229166666666671</v>
      </c>
      <c r="K205" s="2">
        <f>K204*100/192</f>
        <v>54.6875</v>
      </c>
      <c r="L205" s="44"/>
      <c r="M205" s="2">
        <f>M204*100/192</f>
        <v>90.625</v>
      </c>
    </row>
    <row r="206" spans="1:13" x14ac:dyDescent="0.25">
      <c r="F206" s="196" t="s">
        <v>228</v>
      </c>
      <c r="G206" s="196"/>
      <c r="H206" s="196"/>
      <c r="I206" s="197"/>
      <c r="J206" s="90">
        <v>1</v>
      </c>
      <c r="K206" s="90">
        <v>0</v>
      </c>
      <c r="L206" s="44"/>
      <c r="M206" s="90">
        <v>3</v>
      </c>
    </row>
    <row r="207" spans="1:13" x14ac:dyDescent="0.25">
      <c r="F207" s="197" t="s">
        <v>229</v>
      </c>
      <c r="G207" s="198"/>
      <c r="H207" s="198"/>
      <c r="I207" s="198"/>
      <c r="J207" s="2">
        <v>192</v>
      </c>
      <c r="K207" s="2"/>
      <c r="L207" s="44"/>
      <c r="M207" s="44"/>
    </row>
    <row r="208" spans="1:13" x14ac:dyDescent="0.25">
      <c r="F208" s="196" t="s">
        <v>230</v>
      </c>
      <c r="G208" s="196"/>
      <c r="H208" s="196"/>
      <c r="I208" s="197"/>
      <c r="J208" s="2">
        <v>191</v>
      </c>
      <c r="K208" s="2"/>
      <c r="L208" s="44"/>
      <c r="M208" s="44"/>
    </row>
    <row r="209" spans="2:11" x14ac:dyDescent="0.25">
      <c r="B209" s="194" t="s">
        <v>231</v>
      </c>
      <c r="C209" s="195"/>
      <c r="D209"/>
      <c r="E209"/>
      <c r="F209"/>
      <c r="G209"/>
      <c r="H209"/>
      <c r="I209"/>
      <c r="J209"/>
      <c r="K209"/>
    </row>
    <row r="210" spans="2:11" ht="15" customHeight="1" x14ac:dyDescent="0.25">
      <c r="B210" s="88" t="s">
        <v>232</v>
      </c>
      <c r="C210" s="88">
        <v>3</v>
      </c>
      <c r="D210" s="87"/>
      <c r="E210" s="87"/>
      <c r="F210"/>
      <c r="G210"/>
      <c r="H210"/>
      <c r="I210"/>
      <c r="J210"/>
      <c r="K210"/>
    </row>
    <row r="211" spans="2:11" x14ac:dyDescent="0.25">
      <c r="B211" s="88" t="s">
        <v>233</v>
      </c>
      <c r="C211" s="88">
        <v>2</v>
      </c>
      <c r="D211" s="87"/>
      <c r="E211" s="87"/>
      <c r="F211"/>
      <c r="G211"/>
      <c r="H211"/>
      <c r="I211"/>
      <c r="J211"/>
      <c r="K211"/>
    </row>
    <row r="212" spans="2:11" x14ac:dyDescent="0.25">
      <c r="B212" s="88" t="s">
        <v>234</v>
      </c>
      <c r="C212" s="88">
        <v>1</v>
      </c>
      <c r="D212" s="87"/>
      <c r="E212" s="87"/>
      <c r="F212"/>
      <c r="G212"/>
      <c r="H212"/>
      <c r="I212"/>
      <c r="J212"/>
      <c r="K212"/>
    </row>
    <row r="213" spans="2:11" x14ac:dyDescent="0.25">
      <c r="B213" s="88" t="s">
        <v>235</v>
      </c>
      <c r="C213" s="88">
        <v>0</v>
      </c>
      <c r="D213" s="87"/>
      <c r="E213" s="87"/>
      <c r="F213"/>
      <c r="G213"/>
      <c r="H213"/>
      <c r="I213"/>
      <c r="J213"/>
      <c r="K213"/>
    </row>
  </sheetData>
  <mergeCells count="10">
    <mergeCell ref="J10:M10"/>
    <mergeCell ref="A1:I1"/>
    <mergeCell ref="A10:C10"/>
    <mergeCell ref="I10:I11"/>
    <mergeCell ref="B209:C209"/>
    <mergeCell ref="F204:I204"/>
    <mergeCell ref="F205:I205"/>
    <mergeCell ref="F206:I206"/>
    <mergeCell ref="F207:I207"/>
    <mergeCell ref="F208:I208"/>
  </mergeCells>
  <pageMargins left="0.7" right="0.7" top="0.61" bottom="0.63" header="0.51180555555555496" footer="0.51180555555555496"/>
  <pageSetup scale="84" firstPageNumber="0" orientation="portrait" r:id="rId1"/>
  <colBreaks count="1" manualBreakCount="1">
    <brk id="13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214"/>
  <sheetViews>
    <sheetView topLeftCell="A149" workbookViewId="0">
      <selection activeCell="R11" sqref="R11"/>
    </sheetView>
  </sheetViews>
  <sheetFormatPr defaultRowHeight="15" x14ac:dyDescent="0.25"/>
  <cols>
    <col min="2" max="2" width="11.5703125" style="3" bestFit="1" customWidth="1"/>
    <col min="3" max="3" width="21.42578125" style="5" bestFit="1" customWidth="1"/>
    <col min="4" max="8" width="7.28515625" style="12" customWidth="1"/>
    <col min="9" max="9" width="6.7109375" style="11" customWidth="1"/>
    <col min="10" max="10" width="7.28515625" style="11" customWidth="1"/>
    <col min="11" max="11" width="7.28515625" style="4" customWidth="1"/>
  </cols>
  <sheetData>
    <row r="1" spans="1:30" s="23" customFormat="1" ht="19.5" customHeight="1" x14ac:dyDescent="0.25">
      <c r="A1" s="25" t="s">
        <v>225</v>
      </c>
      <c r="B1" s="26"/>
      <c r="C1" s="25"/>
      <c r="D1" s="26"/>
      <c r="E1" s="26"/>
      <c r="F1" s="26"/>
      <c r="G1" s="26"/>
      <c r="H1" s="26"/>
      <c r="I1" s="26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</row>
    <row r="2" spans="1:30" s="23" customFormat="1" ht="15.75" x14ac:dyDescent="0.25">
      <c r="A2" s="27" t="s">
        <v>224</v>
      </c>
      <c r="B2" s="27"/>
      <c r="C2" s="27"/>
      <c r="D2" s="27"/>
      <c r="E2" s="27"/>
      <c r="G2" s="27" t="s">
        <v>236</v>
      </c>
      <c r="H2" s="28"/>
      <c r="I2" s="27"/>
      <c r="K2" s="27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</row>
    <row r="3" spans="1:30" ht="15.75" x14ac:dyDescent="0.25">
      <c r="A3" s="27" t="s">
        <v>218</v>
      </c>
      <c r="B3" s="29"/>
      <c r="C3" s="27" t="s">
        <v>223</v>
      </c>
      <c r="D3" s="27"/>
      <c r="E3" s="27"/>
      <c r="F3" s="11"/>
      <c r="G3" s="27"/>
      <c r="H3" s="27"/>
      <c r="I3" s="29"/>
      <c r="J3" s="28"/>
      <c r="K3" s="29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</row>
    <row r="4" spans="1:30" s="23" customFormat="1" ht="15.75" x14ac:dyDescent="0.25">
      <c r="A4" s="27" t="s">
        <v>221</v>
      </c>
      <c r="B4" s="27"/>
      <c r="C4" s="27"/>
      <c r="D4" s="27"/>
      <c r="E4" s="27"/>
      <c r="G4" s="199" t="s">
        <v>237</v>
      </c>
      <c r="H4" s="199"/>
      <c r="I4" s="199"/>
      <c r="J4" s="199"/>
      <c r="K4" s="199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</row>
    <row r="5" spans="1:30" ht="15.75" x14ac:dyDescent="0.25">
      <c r="A5" s="32" t="s">
        <v>219</v>
      </c>
      <c r="B5" s="32"/>
      <c r="C5" s="32"/>
      <c r="D5" s="32"/>
      <c r="E5" s="27"/>
      <c r="F5" s="27"/>
      <c r="G5" s="27"/>
      <c r="H5" s="27"/>
      <c r="I5" s="27"/>
      <c r="J5" s="33"/>
      <c r="K5" s="33"/>
      <c r="O5" s="30"/>
    </row>
    <row r="6" spans="1:30" ht="15.75" x14ac:dyDescent="0.25">
      <c r="A6" s="33"/>
      <c r="B6" s="34"/>
      <c r="C6" s="33"/>
      <c r="D6" s="33"/>
      <c r="E6" s="33"/>
      <c r="F6" s="33"/>
      <c r="G6" s="33"/>
      <c r="H6" s="33"/>
      <c r="I6" s="33"/>
      <c r="J6" s="33"/>
      <c r="K6" s="33"/>
      <c r="N6" s="30"/>
    </row>
    <row r="7" spans="1:30" x14ac:dyDescent="0.25">
      <c r="B7"/>
      <c r="C7"/>
      <c r="D7"/>
      <c r="E7"/>
      <c r="F7"/>
      <c r="G7"/>
      <c r="H7"/>
      <c r="I7"/>
      <c r="J7"/>
      <c r="K7"/>
    </row>
    <row r="8" spans="1:30" ht="15.75" thickBot="1" x14ac:dyDescent="0.3">
      <c r="B8"/>
      <c r="C8"/>
      <c r="D8"/>
      <c r="E8"/>
      <c r="F8"/>
      <c r="G8"/>
      <c r="H8"/>
      <c r="I8"/>
      <c r="J8"/>
      <c r="K8"/>
    </row>
    <row r="9" spans="1:30" ht="16.5" thickBot="1" x14ac:dyDescent="0.3">
      <c r="A9" s="200" t="s">
        <v>0</v>
      </c>
      <c r="B9" s="201"/>
      <c r="C9" s="202"/>
      <c r="D9" s="35" t="s">
        <v>210</v>
      </c>
      <c r="E9" s="36" t="s">
        <v>211</v>
      </c>
      <c r="F9" s="37" t="s">
        <v>212</v>
      </c>
      <c r="G9" s="35" t="s">
        <v>213</v>
      </c>
      <c r="H9" s="35" t="s">
        <v>214</v>
      </c>
      <c r="I9" s="203" t="s">
        <v>220</v>
      </c>
      <c r="J9" s="205" t="s">
        <v>222</v>
      </c>
      <c r="K9" s="206"/>
    </row>
    <row r="10" spans="1:30" ht="16.5" thickBot="1" x14ac:dyDescent="0.3">
      <c r="A10" s="38" t="s">
        <v>1</v>
      </c>
      <c r="B10" s="39" t="s">
        <v>2</v>
      </c>
      <c r="C10" s="40" t="s">
        <v>3</v>
      </c>
      <c r="D10" s="41" t="s">
        <v>4</v>
      </c>
      <c r="E10" s="42" t="s">
        <v>5</v>
      </c>
      <c r="F10" s="43" t="s">
        <v>6</v>
      </c>
      <c r="G10" s="41" t="s">
        <v>203</v>
      </c>
      <c r="H10" s="41" t="s">
        <v>204</v>
      </c>
      <c r="I10" s="204"/>
      <c r="J10" s="45" t="s">
        <v>10</v>
      </c>
      <c r="K10" s="46" t="s">
        <v>215</v>
      </c>
    </row>
    <row r="11" spans="1:30" ht="17.25" customHeight="1" x14ac:dyDescent="0.25">
      <c r="A11" s="18">
        <v>1</v>
      </c>
      <c r="B11" s="51">
        <v>14103104</v>
      </c>
      <c r="C11" s="52" t="s">
        <v>18</v>
      </c>
      <c r="D11" s="53"/>
      <c r="E11" s="53"/>
      <c r="F11" s="53"/>
      <c r="G11" s="53"/>
      <c r="H11" s="53"/>
      <c r="I11" s="8" t="s">
        <v>7</v>
      </c>
      <c r="J11" s="47"/>
      <c r="K11" s="47"/>
    </row>
    <row r="12" spans="1:30" ht="17.25" customHeight="1" x14ac:dyDescent="0.25">
      <c r="A12" s="18">
        <v>2</v>
      </c>
      <c r="B12" s="54">
        <v>16103003</v>
      </c>
      <c r="C12" s="54" t="s">
        <v>19</v>
      </c>
      <c r="D12" s="55">
        <v>3</v>
      </c>
      <c r="E12" s="55">
        <v>3</v>
      </c>
      <c r="F12" s="55">
        <v>8</v>
      </c>
      <c r="G12" s="55">
        <v>0</v>
      </c>
      <c r="H12" s="55">
        <v>1.5</v>
      </c>
      <c r="I12" s="48">
        <f>SUM(D12:H12)</f>
        <v>15.5</v>
      </c>
      <c r="J12" s="49">
        <f t="shared" ref="J12:J43" si="0">(SUM(D12,F12)*100)/11</f>
        <v>100</v>
      </c>
      <c r="K12" s="49">
        <f t="shared" ref="K12:K43" si="1">(SUM(E12,G12,H12)*100)/9</f>
        <v>50</v>
      </c>
    </row>
    <row r="13" spans="1:30" ht="17.25" customHeight="1" x14ac:dyDescent="0.25">
      <c r="A13" s="18">
        <v>3</v>
      </c>
      <c r="B13" s="51">
        <v>16103004</v>
      </c>
      <c r="C13" s="51" t="s">
        <v>20</v>
      </c>
      <c r="D13" s="48">
        <v>2</v>
      </c>
      <c r="E13" s="48">
        <v>3.5</v>
      </c>
      <c r="F13" s="48">
        <v>7</v>
      </c>
      <c r="G13" s="48">
        <v>2</v>
      </c>
      <c r="H13" s="48">
        <v>3</v>
      </c>
      <c r="I13" s="48">
        <f t="shared" ref="I13:I76" si="2">SUM(D13:H13)</f>
        <v>17.5</v>
      </c>
      <c r="J13" s="49">
        <f t="shared" si="0"/>
        <v>81.818181818181813</v>
      </c>
      <c r="K13" s="49">
        <f t="shared" si="1"/>
        <v>94.444444444444443</v>
      </c>
    </row>
    <row r="14" spans="1:30" ht="17.25" customHeight="1" x14ac:dyDescent="0.25">
      <c r="A14" s="18">
        <v>4</v>
      </c>
      <c r="B14" s="54">
        <v>16103006</v>
      </c>
      <c r="C14" s="54" t="s">
        <v>21</v>
      </c>
      <c r="D14" s="56">
        <v>2</v>
      </c>
      <c r="E14" s="57">
        <v>3.5</v>
      </c>
      <c r="F14" s="57">
        <v>8</v>
      </c>
      <c r="G14" s="57">
        <v>1</v>
      </c>
      <c r="H14" s="57">
        <v>0</v>
      </c>
      <c r="I14" s="48">
        <f t="shared" si="2"/>
        <v>14.5</v>
      </c>
      <c r="J14" s="49">
        <f t="shared" si="0"/>
        <v>90.909090909090907</v>
      </c>
      <c r="K14" s="49">
        <f t="shared" si="1"/>
        <v>50</v>
      </c>
    </row>
    <row r="15" spans="1:30" ht="17.25" customHeight="1" x14ac:dyDescent="0.25">
      <c r="A15" s="18">
        <v>5</v>
      </c>
      <c r="B15" s="51">
        <v>16103007</v>
      </c>
      <c r="C15" s="51" t="s">
        <v>22</v>
      </c>
      <c r="D15" s="48">
        <v>0</v>
      </c>
      <c r="E15" s="48">
        <v>3.5</v>
      </c>
      <c r="F15" s="48">
        <v>1.5</v>
      </c>
      <c r="G15" s="48">
        <v>0</v>
      </c>
      <c r="H15" s="48">
        <v>0</v>
      </c>
      <c r="I15" s="48">
        <f t="shared" si="2"/>
        <v>5</v>
      </c>
      <c r="J15" s="49">
        <f t="shared" si="0"/>
        <v>13.636363636363637</v>
      </c>
      <c r="K15" s="49">
        <f t="shared" si="1"/>
        <v>38.888888888888886</v>
      </c>
    </row>
    <row r="16" spans="1:30" ht="17.25" customHeight="1" x14ac:dyDescent="0.25">
      <c r="A16" s="18">
        <v>6</v>
      </c>
      <c r="B16" s="54">
        <v>16103008</v>
      </c>
      <c r="C16" s="54" t="s">
        <v>23</v>
      </c>
      <c r="D16" s="58">
        <v>0</v>
      </c>
      <c r="E16" s="58">
        <v>3.5</v>
      </c>
      <c r="F16" s="58">
        <v>6</v>
      </c>
      <c r="G16" s="58">
        <v>0</v>
      </c>
      <c r="H16" s="58">
        <v>1.5</v>
      </c>
      <c r="I16" s="48">
        <f t="shared" si="2"/>
        <v>11</v>
      </c>
      <c r="J16" s="49">
        <f t="shared" si="0"/>
        <v>54.545454545454547</v>
      </c>
      <c r="K16" s="49">
        <f t="shared" si="1"/>
        <v>55.555555555555557</v>
      </c>
    </row>
    <row r="17" spans="1:12" s="6" customFormat="1" ht="17.25" customHeight="1" x14ac:dyDescent="0.25">
      <c r="A17" s="18">
        <v>7</v>
      </c>
      <c r="B17" s="52">
        <v>16103009</v>
      </c>
      <c r="C17" s="52" t="s">
        <v>209</v>
      </c>
      <c r="D17" s="59">
        <v>3</v>
      </c>
      <c r="E17" s="60">
        <v>4</v>
      </c>
      <c r="F17" s="60">
        <v>6</v>
      </c>
      <c r="G17" s="60">
        <v>0</v>
      </c>
      <c r="H17" s="60">
        <v>0</v>
      </c>
      <c r="I17" s="48">
        <f t="shared" si="2"/>
        <v>13</v>
      </c>
      <c r="J17" s="49">
        <f t="shared" si="0"/>
        <v>81.818181818181813</v>
      </c>
      <c r="K17" s="49">
        <f t="shared" si="1"/>
        <v>44.444444444444443</v>
      </c>
      <c r="L17"/>
    </row>
    <row r="18" spans="1:12" ht="17.25" customHeight="1" x14ac:dyDescent="0.25">
      <c r="A18" s="18">
        <v>8</v>
      </c>
      <c r="B18" s="54">
        <v>16103011</v>
      </c>
      <c r="C18" s="54" t="s">
        <v>24</v>
      </c>
      <c r="D18" s="48">
        <v>0</v>
      </c>
      <c r="E18" s="48">
        <v>4</v>
      </c>
      <c r="F18" s="48">
        <v>3.5</v>
      </c>
      <c r="G18" s="48">
        <v>0</v>
      </c>
      <c r="H18" s="48">
        <v>0</v>
      </c>
      <c r="I18" s="48">
        <f t="shared" si="2"/>
        <v>7.5</v>
      </c>
      <c r="J18" s="49">
        <f t="shared" si="0"/>
        <v>31.818181818181817</v>
      </c>
      <c r="K18" s="49">
        <f t="shared" si="1"/>
        <v>44.444444444444443</v>
      </c>
    </row>
    <row r="19" spans="1:12" ht="17.25" customHeight="1" x14ac:dyDescent="0.25">
      <c r="A19" s="18">
        <v>9</v>
      </c>
      <c r="B19" s="51">
        <v>16103013</v>
      </c>
      <c r="C19" s="51" t="s">
        <v>25</v>
      </c>
      <c r="D19" s="55">
        <v>3</v>
      </c>
      <c r="E19" s="55">
        <v>2</v>
      </c>
      <c r="F19" s="55">
        <v>4</v>
      </c>
      <c r="G19" s="55">
        <v>1</v>
      </c>
      <c r="H19" s="55">
        <v>2</v>
      </c>
      <c r="I19" s="48">
        <f t="shared" si="2"/>
        <v>12</v>
      </c>
      <c r="J19" s="49">
        <f t="shared" si="0"/>
        <v>63.636363636363633</v>
      </c>
      <c r="K19" s="49">
        <f t="shared" si="1"/>
        <v>55.555555555555557</v>
      </c>
    </row>
    <row r="20" spans="1:12" ht="17.25" customHeight="1" x14ac:dyDescent="0.25">
      <c r="A20" s="18">
        <v>10</v>
      </c>
      <c r="B20" s="54">
        <v>16103014</v>
      </c>
      <c r="C20" s="52" t="s">
        <v>26</v>
      </c>
      <c r="D20" s="48">
        <v>3</v>
      </c>
      <c r="E20" s="48">
        <v>1.5</v>
      </c>
      <c r="F20" s="48">
        <v>6.5</v>
      </c>
      <c r="G20" s="48">
        <v>0</v>
      </c>
      <c r="H20" s="48">
        <v>0</v>
      </c>
      <c r="I20" s="48">
        <f t="shared" si="2"/>
        <v>11</v>
      </c>
      <c r="J20" s="49">
        <f t="shared" si="0"/>
        <v>86.36363636363636</v>
      </c>
      <c r="K20" s="49">
        <f t="shared" si="1"/>
        <v>16.666666666666668</v>
      </c>
    </row>
    <row r="21" spans="1:12" ht="17.25" customHeight="1" x14ac:dyDescent="0.25">
      <c r="A21" s="18">
        <v>11</v>
      </c>
      <c r="B21" s="51">
        <v>16103015</v>
      </c>
      <c r="C21" s="51" t="s">
        <v>27</v>
      </c>
      <c r="D21" s="55">
        <v>1</v>
      </c>
      <c r="E21" s="55">
        <v>3.5</v>
      </c>
      <c r="F21" s="55">
        <v>2</v>
      </c>
      <c r="G21" s="55">
        <v>1</v>
      </c>
      <c r="H21" s="55">
        <v>0</v>
      </c>
      <c r="I21" s="48">
        <f t="shared" si="2"/>
        <v>7.5</v>
      </c>
      <c r="J21" s="49">
        <f t="shared" si="0"/>
        <v>27.272727272727273</v>
      </c>
      <c r="K21" s="49">
        <f t="shared" si="1"/>
        <v>50</v>
      </c>
    </row>
    <row r="22" spans="1:12" ht="17.25" customHeight="1" x14ac:dyDescent="0.25">
      <c r="A22" s="18">
        <v>12</v>
      </c>
      <c r="B22" s="54">
        <v>16103016</v>
      </c>
      <c r="C22" s="54" t="s">
        <v>28</v>
      </c>
      <c r="D22" s="55">
        <v>0</v>
      </c>
      <c r="E22" s="55">
        <v>2</v>
      </c>
      <c r="F22" s="55">
        <v>6</v>
      </c>
      <c r="G22" s="55">
        <v>0</v>
      </c>
      <c r="H22" s="55">
        <v>0</v>
      </c>
      <c r="I22" s="48">
        <f t="shared" si="2"/>
        <v>8</v>
      </c>
      <c r="J22" s="49">
        <f t="shared" si="0"/>
        <v>54.545454545454547</v>
      </c>
      <c r="K22" s="49">
        <f t="shared" si="1"/>
        <v>22.222222222222221</v>
      </c>
    </row>
    <row r="23" spans="1:12" ht="17.25" customHeight="1" x14ac:dyDescent="0.25">
      <c r="A23" s="18">
        <v>13</v>
      </c>
      <c r="B23" s="51">
        <v>16103017</v>
      </c>
      <c r="C23" s="51" t="s">
        <v>29</v>
      </c>
      <c r="D23" s="48">
        <v>0</v>
      </c>
      <c r="E23" s="48">
        <v>1</v>
      </c>
      <c r="F23" s="48">
        <v>5</v>
      </c>
      <c r="G23" s="48">
        <v>0</v>
      </c>
      <c r="H23" s="48">
        <v>3</v>
      </c>
      <c r="I23" s="48">
        <f t="shared" si="2"/>
        <v>9</v>
      </c>
      <c r="J23" s="49">
        <f t="shared" si="0"/>
        <v>45.454545454545453</v>
      </c>
      <c r="K23" s="49">
        <f t="shared" si="1"/>
        <v>44.444444444444443</v>
      </c>
    </row>
    <row r="24" spans="1:12" ht="17.25" customHeight="1" x14ac:dyDescent="0.25">
      <c r="A24" s="18">
        <v>14</v>
      </c>
      <c r="B24" s="54">
        <v>16103018</v>
      </c>
      <c r="C24" s="54" t="s">
        <v>30</v>
      </c>
      <c r="D24" s="48">
        <v>1</v>
      </c>
      <c r="E24" s="48">
        <v>4</v>
      </c>
      <c r="F24" s="48">
        <v>4</v>
      </c>
      <c r="G24" s="48">
        <v>0</v>
      </c>
      <c r="H24" s="48">
        <v>3</v>
      </c>
      <c r="I24" s="48">
        <f t="shared" si="2"/>
        <v>12</v>
      </c>
      <c r="J24" s="49">
        <f t="shared" si="0"/>
        <v>45.454545454545453</v>
      </c>
      <c r="K24" s="49">
        <f t="shared" si="1"/>
        <v>77.777777777777771</v>
      </c>
    </row>
    <row r="25" spans="1:12" ht="17.25" customHeight="1" x14ac:dyDescent="0.25">
      <c r="A25" s="18">
        <v>15</v>
      </c>
      <c r="B25" s="51">
        <v>16103019</v>
      </c>
      <c r="C25" s="51" t="s">
        <v>31</v>
      </c>
      <c r="D25" s="55">
        <v>0</v>
      </c>
      <c r="E25" s="55">
        <v>4</v>
      </c>
      <c r="F25" s="55">
        <v>7.5</v>
      </c>
      <c r="G25" s="55">
        <v>0</v>
      </c>
      <c r="H25" s="55">
        <v>2</v>
      </c>
      <c r="I25" s="48">
        <f t="shared" si="2"/>
        <v>13.5</v>
      </c>
      <c r="J25" s="49">
        <f t="shared" si="0"/>
        <v>68.181818181818187</v>
      </c>
      <c r="K25" s="49">
        <f t="shared" si="1"/>
        <v>66.666666666666671</v>
      </c>
    </row>
    <row r="26" spans="1:12" ht="17.25" customHeight="1" x14ac:dyDescent="0.25">
      <c r="A26" s="18">
        <v>16</v>
      </c>
      <c r="B26" s="54">
        <v>16103020</v>
      </c>
      <c r="C26" s="54" t="s">
        <v>32</v>
      </c>
      <c r="D26" s="48">
        <v>0</v>
      </c>
      <c r="E26" s="48">
        <v>3</v>
      </c>
      <c r="F26" s="48">
        <v>4.5</v>
      </c>
      <c r="G26" s="48">
        <v>0</v>
      </c>
      <c r="H26" s="48">
        <v>0</v>
      </c>
      <c r="I26" s="48">
        <f t="shared" si="2"/>
        <v>7.5</v>
      </c>
      <c r="J26" s="49">
        <f t="shared" si="0"/>
        <v>40.909090909090907</v>
      </c>
      <c r="K26" s="49">
        <f t="shared" si="1"/>
        <v>33.333333333333336</v>
      </c>
    </row>
    <row r="27" spans="1:12" ht="17.25" customHeight="1" x14ac:dyDescent="0.25">
      <c r="A27" s="18">
        <v>17</v>
      </c>
      <c r="B27" s="51">
        <v>16103021</v>
      </c>
      <c r="C27" s="51" t="s">
        <v>33</v>
      </c>
      <c r="D27" s="48">
        <v>0</v>
      </c>
      <c r="E27" s="48">
        <v>3</v>
      </c>
      <c r="F27" s="48">
        <v>2</v>
      </c>
      <c r="G27" s="48">
        <v>0</v>
      </c>
      <c r="H27" s="48">
        <v>0</v>
      </c>
      <c r="I27" s="48">
        <f t="shared" si="2"/>
        <v>5</v>
      </c>
      <c r="J27" s="49">
        <f t="shared" si="0"/>
        <v>18.181818181818183</v>
      </c>
      <c r="K27" s="49">
        <f t="shared" si="1"/>
        <v>33.333333333333336</v>
      </c>
    </row>
    <row r="28" spans="1:12" ht="17.25" customHeight="1" x14ac:dyDescent="0.25">
      <c r="A28" s="18">
        <v>18</v>
      </c>
      <c r="B28" s="54">
        <v>16103022</v>
      </c>
      <c r="C28" s="54" t="s">
        <v>34</v>
      </c>
      <c r="D28" s="48">
        <v>1.5</v>
      </c>
      <c r="E28" s="48">
        <v>4</v>
      </c>
      <c r="F28" s="48">
        <v>6.5</v>
      </c>
      <c r="G28" s="48">
        <v>0</v>
      </c>
      <c r="H28" s="48">
        <v>3</v>
      </c>
      <c r="I28" s="48">
        <f t="shared" si="2"/>
        <v>15</v>
      </c>
      <c r="J28" s="49">
        <f t="shared" si="0"/>
        <v>72.727272727272734</v>
      </c>
      <c r="K28" s="49">
        <f t="shared" si="1"/>
        <v>77.777777777777771</v>
      </c>
    </row>
    <row r="29" spans="1:12" ht="17.25" customHeight="1" x14ac:dyDescent="0.25">
      <c r="A29" s="18">
        <v>19</v>
      </c>
      <c r="B29" s="51">
        <v>16103023</v>
      </c>
      <c r="C29" s="51" t="s">
        <v>35</v>
      </c>
      <c r="D29" s="48">
        <v>3</v>
      </c>
      <c r="E29" s="48">
        <v>0.5</v>
      </c>
      <c r="F29" s="48">
        <v>4.5</v>
      </c>
      <c r="G29" s="48">
        <v>0</v>
      </c>
      <c r="H29" s="48">
        <v>2.5</v>
      </c>
      <c r="I29" s="48">
        <f t="shared" si="2"/>
        <v>10.5</v>
      </c>
      <c r="J29" s="49">
        <f t="shared" si="0"/>
        <v>68.181818181818187</v>
      </c>
      <c r="K29" s="49">
        <f t="shared" si="1"/>
        <v>33.333333333333336</v>
      </c>
    </row>
    <row r="30" spans="1:12" ht="17.25" customHeight="1" x14ac:dyDescent="0.25">
      <c r="A30" s="18">
        <v>20</v>
      </c>
      <c r="B30" s="54">
        <v>16103029</v>
      </c>
      <c r="C30" s="54" t="s">
        <v>36</v>
      </c>
      <c r="D30" s="48">
        <v>1</v>
      </c>
      <c r="E30" s="48">
        <v>4</v>
      </c>
      <c r="F30" s="48">
        <v>2</v>
      </c>
      <c r="G30" s="48">
        <v>2</v>
      </c>
      <c r="H30" s="48">
        <v>3</v>
      </c>
      <c r="I30" s="48">
        <f t="shared" si="2"/>
        <v>12</v>
      </c>
      <c r="J30" s="49">
        <f t="shared" si="0"/>
        <v>27.272727272727273</v>
      </c>
      <c r="K30" s="49">
        <f t="shared" si="1"/>
        <v>100</v>
      </c>
    </row>
    <row r="31" spans="1:12" ht="17.25" customHeight="1" x14ac:dyDescent="0.25">
      <c r="A31" s="18">
        <v>21</v>
      </c>
      <c r="B31" s="51">
        <v>16103030</v>
      </c>
      <c r="C31" s="51" t="s">
        <v>37</v>
      </c>
      <c r="D31" s="48">
        <v>0</v>
      </c>
      <c r="E31" s="48">
        <v>4</v>
      </c>
      <c r="F31" s="48">
        <v>2.5</v>
      </c>
      <c r="G31" s="48">
        <v>0</v>
      </c>
      <c r="H31" s="48">
        <v>3</v>
      </c>
      <c r="I31" s="48">
        <f t="shared" si="2"/>
        <v>9.5</v>
      </c>
      <c r="J31" s="49">
        <f t="shared" si="0"/>
        <v>22.727272727272727</v>
      </c>
      <c r="K31" s="49">
        <f t="shared" si="1"/>
        <v>77.777777777777771</v>
      </c>
    </row>
    <row r="32" spans="1:12" ht="17.25" customHeight="1" x14ac:dyDescent="0.25">
      <c r="A32" s="18">
        <v>22</v>
      </c>
      <c r="B32" s="54">
        <v>16103031</v>
      </c>
      <c r="C32" s="54" t="s">
        <v>38</v>
      </c>
      <c r="D32" s="48">
        <v>1</v>
      </c>
      <c r="E32" s="48">
        <v>4</v>
      </c>
      <c r="F32" s="48">
        <v>8</v>
      </c>
      <c r="G32" s="48">
        <v>2</v>
      </c>
      <c r="H32" s="48">
        <v>3</v>
      </c>
      <c r="I32" s="48">
        <f t="shared" si="2"/>
        <v>18</v>
      </c>
      <c r="J32" s="49">
        <f t="shared" si="0"/>
        <v>81.818181818181813</v>
      </c>
      <c r="K32" s="49">
        <f t="shared" si="1"/>
        <v>100</v>
      </c>
    </row>
    <row r="33" spans="1:11" ht="17.25" customHeight="1" x14ac:dyDescent="0.25">
      <c r="A33" s="18">
        <v>23</v>
      </c>
      <c r="B33" s="51">
        <v>16103036</v>
      </c>
      <c r="C33" s="51" t="s">
        <v>39</v>
      </c>
      <c r="D33" s="61">
        <v>3</v>
      </c>
      <c r="E33" s="57">
        <v>3.5</v>
      </c>
      <c r="F33" s="57">
        <v>7</v>
      </c>
      <c r="G33" s="57">
        <v>0</v>
      </c>
      <c r="H33" s="57">
        <v>3</v>
      </c>
      <c r="I33" s="48">
        <f t="shared" si="2"/>
        <v>16.5</v>
      </c>
      <c r="J33" s="49">
        <f t="shared" si="0"/>
        <v>90.909090909090907</v>
      </c>
      <c r="K33" s="49">
        <f t="shared" si="1"/>
        <v>72.222222222222229</v>
      </c>
    </row>
    <row r="34" spans="1:11" ht="17.25" customHeight="1" x14ac:dyDescent="0.25">
      <c r="A34" s="18">
        <v>24</v>
      </c>
      <c r="B34" s="54">
        <v>16103038</v>
      </c>
      <c r="C34" s="54" t="s">
        <v>40</v>
      </c>
      <c r="D34" s="59">
        <v>0</v>
      </c>
      <c r="E34" s="60">
        <v>3</v>
      </c>
      <c r="F34" s="60">
        <v>3</v>
      </c>
      <c r="G34" s="60">
        <v>0</v>
      </c>
      <c r="H34" s="60">
        <v>0.5</v>
      </c>
      <c r="I34" s="48">
        <f t="shared" si="2"/>
        <v>6.5</v>
      </c>
      <c r="J34" s="49">
        <f t="shared" si="0"/>
        <v>27.272727272727273</v>
      </c>
      <c r="K34" s="49">
        <f t="shared" si="1"/>
        <v>38.888888888888886</v>
      </c>
    </row>
    <row r="35" spans="1:11" ht="17.25" customHeight="1" x14ac:dyDescent="0.25">
      <c r="A35" s="18">
        <v>25</v>
      </c>
      <c r="B35" s="51">
        <v>16103039</v>
      </c>
      <c r="C35" s="51" t="s">
        <v>41</v>
      </c>
      <c r="D35" s="56">
        <v>3</v>
      </c>
      <c r="E35" s="57">
        <v>4</v>
      </c>
      <c r="F35" s="57">
        <v>8</v>
      </c>
      <c r="G35" s="57">
        <v>0</v>
      </c>
      <c r="H35" s="57">
        <v>0</v>
      </c>
      <c r="I35" s="48">
        <f t="shared" si="2"/>
        <v>15</v>
      </c>
      <c r="J35" s="49">
        <f t="shared" si="0"/>
        <v>100</v>
      </c>
      <c r="K35" s="49">
        <f t="shared" si="1"/>
        <v>44.444444444444443</v>
      </c>
    </row>
    <row r="36" spans="1:11" ht="17.25" customHeight="1" x14ac:dyDescent="0.25">
      <c r="A36" s="18">
        <v>26</v>
      </c>
      <c r="B36" s="54">
        <v>16103040</v>
      </c>
      <c r="C36" s="54" t="s">
        <v>42</v>
      </c>
      <c r="D36" s="48">
        <v>3</v>
      </c>
      <c r="E36" s="48">
        <v>0.5</v>
      </c>
      <c r="F36" s="48">
        <v>2.5</v>
      </c>
      <c r="G36" s="48">
        <v>0</v>
      </c>
      <c r="H36" s="48">
        <v>0</v>
      </c>
      <c r="I36" s="48">
        <f t="shared" si="2"/>
        <v>6</v>
      </c>
      <c r="J36" s="49">
        <f t="shared" si="0"/>
        <v>50</v>
      </c>
      <c r="K36" s="49">
        <f t="shared" si="1"/>
        <v>5.5555555555555554</v>
      </c>
    </row>
    <row r="37" spans="1:11" ht="17.25" customHeight="1" x14ac:dyDescent="0.25">
      <c r="A37" s="18">
        <v>27</v>
      </c>
      <c r="B37" s="51">
        <v>16103041</v>
      </c>
      <c r="C37" s="62" t="s">
        <v>43</v>
      </c>
      <c r="D37" s="48">
        <v>3</v>
      </c>
      <c r="E37" s="48">
        <v>3.5</v>
      </c>
      <c r="F37" s="48">
        <v>6</v>
      </c>
      <c r="G37" s="48">
        <v>0</v>
      </c>
      <c r="H37" s="48">
        <v>3</v>
      </c>
      <c r="I37" s="48">
        <f t="shared" si="2"/>
        <v>15.5</v>
      </c>
      <c r="J37" s="49">
        <f t="shared" si="0"/>
        <v>81.818181818181813</v>
      </c>
      <c r="K37" s="49">
        <f t="shared" si="1"/>
        <v>72.222222222222229</v>
      </c>
    </row>
    <row r="38" spans="1:11" ht="17.25" customHeight="1" x14ac:dyDescent="0.25">
      <c r="A38" s="18">
        <v>28</v>
      </c>
      <c r="B38" s="54">
        <v>16103042</v>
      </c>
      <c r="C38" s="54" t="s">
        <v>44</v>
      </c>
      <c r="D38" s="55">
        <v>1</v>
      </c>
      <c r="E38" s="55">
        <v>3</v>
      </c>
      <c r="F38" s="55">
        <v>6</v>
      </c>
      <c r="G38" s="55">
        <v>2</v>
      </c>
      <c r="H38" s="55">
        <v>3</v>
      </c>
      <c r="I38" s="48">
        <f t="shared" si="2"/>
        <v>15</v>
      </c>
      <c r="J38" s="49">
        <f t="shared" si="0"/>
        <v>63.636363636363633</v>
      </c>
      <c r="K38" s="49">
        <f t="shared" si="1"/>
        <v>88.888888888888886</v>
      </c>
    </row>
    <row r="39" spans="1:11" ht="17.25" customHeight="1" x14ac:dyDescent="0.25">
      <c r="A39" s="18">
        <v>29</v>
      </c>
      <c r="B39" s="51">
        <v>16103043</v>
      </c>
      <c r="C39" s="51" t="s">
        <v>45</v>
      </c>
      <c r="D39" s="55">
        <v>3</v>
      </c>
      <c r="E39" s="55">
        <v>3</v>
      </c>
      <c r="F39" s="55">
        <v>4</v>
      </c>
      <c r="G39" s="55">
        <v>0</v>
      </c>
      <c r="H39" s="55">
        <v>0</v>
      </c>
      <c r="I39" s="48">
        <f t="shared" si="2"/>
        <v>10</v>
      </c>
      <c r="J39" s="49">
        <f t="shared" si="0"/>
        <v>63.636363636363633</v>
      </c>
      <c r="K39" s="49">
        <f t="shared" si="1"/>
        <v>33.333333333333336</v>
      </c>
    </row>
    <row r="40" spans="1:11" ht="17.25" customHeight="1" x14ac:dyDescent="0.25">
      <c r="A40" s="18">
        <v>30</v>
      </c>
      <c r="B40" s="54">
        <v>16103044</v>
      </c>
      <c r="C40" s="54" t="s">
        <v>46</v>
      </c>
      <c r="D40" s="48">
        <v>0</v>
      </c>
      <c r="E40" s="48">
        <v>4</v>
      </c>
      <c r="F40" s="48">
        <v>5.5</v>
      </c>
      <c r="G40" s="48">
        <v>0</v>
      </c>
      <c r="H40" s="48">
        <v>1.5</v>
      </c>
      <c r="I40" s="48">
        <f t="shared" si="2"/>
        <v>11</v>
      </c>
      <c r="J40" s="49">
        <f t="shared" si="0"/>
        <v>50</v>
      </c>
      <c r="K40" s="49">
        <f t="shared" si="1"/>
        <v>61.111111111111114</v>
      </c>
    </row>
    <row r="41" spans="1:11" ht="17.25" customHeight="1" x14ac:dyDescent="0.25">
      <c r="A41" s="18">
        <v>31</v>
      </c>
      <c r="B41" s="51">
        <v>16103045</v>
      </c>
      <c r="C41" s="51" t="s">
        <v>47</v>
      </c>
      <c r="D41" s="55">
        <v>1.5</v>
      </c>
      <c r="E41" s="55">
        <v>4</v>
      </c>
      <c r="F41" s="55">
        <v>8</v>
      </c>
      <c r="G41" s="55">
        <v>0</v>
      </c>
      <c r="H41" s="55">
        <v>3</v>
      </c>
      <c r="I41" s="48">
        <f t="shared" si="2"/>
        <v>16.5</v>
      </c>
      <c r="J41" s="49">
        <f t="shared" si="0"/>
        <v>86.36363636363636</v>
      </c>
      <c r="K41" s="49">
        <f t="shared" si="1"/>
        <v>77.777777777777771</v>
      </c>
    </row>
    <row r="42" spans="1:11" ht="17.25" customHeight="1" x14ac:dyDescent="0.25">
      <c r="A42" s="18">
        <v>32</v>
      </c>
      <c r="B42" s="54">
        <v>16103046</v>
      </c>
      <c r="C42" s="54" t="s">
        <v>48</v>
      </c>
      <c r="D42" s="55">
        <v>0</v>
      </c>
      <c r="E42" s="55">
        <v>0</v>
      </c>
      <c r="F42" s="55">
        <v>8</v>
      </c>
      <c r="G42" s="55">
        <v>0</v>
      </c>
      <c r="H42" s="55">
        <v>1.5</v>
      </c>
      <c r="I42" s="48">
        <f t="shared" si="2"/>
        <v>9.5</v>
      </c>
      <c r="J42" s="49">
        <f t="shared" si="0"/>
        <v>72.727272727272734</v>
      </c>
      <c r="K42" s="49">
        <f t="shared" si="1"/>
        <v>16.666666666666668</v>
      </c>
    </row>
    <row r="43" spans="1:11" ht="17.25" customHeight="1" x14ac:dyDescent="0.25">
      <c r="A43" s="18">
        <v>33</v>
      </c>
      <c r="B43" s="51">
        <v>16103047</v>
      </c>
      <c r="C43" s="51" t="s">
        <v>49</v>
      </c>
      <c r="D43" s="55">
        <v>1</v>
      </c>
      <c r="E43" s="55">
        <v>4</v>
      </c>
      <c r="F43" s="55">
        <v>6</v>
      </c>
      <c r="G43" s="55">
        <v>0</v>
      </c>
      <c r="H43" s="55">
        <v>0</v>
      </c>
      <c r="I43" s="48">
        <f t="shared" si="2"/>
        <v>11</v>
      </c>
      <c r="J43" s="49">
        <f t="shared" si="0"/>
        <v>63.636363636363633</v>
      </c>
      <c r="K43" s="49">
        <f t="shared" si="1"/>
        <v>44.444444444444443</v>
      </c>
    </row>
    <row r="44" spans="1:11" ht="17.25" customHeight="1" x14ac:dyDescent="0.25">
      <c r="A44" s="18">
        <v>34</v>
      </c>
      <c r="B44" s="54">
        <v>16103048</v>
      </c>
      <c r="C44" s="54" t="s">
        <v>50</v>
      </c>
      <c r="D44" s="55">
        <v>3</v>
      </c>
      <c r="E44" s="55">
        <v>2.5</v>
      </c>
      <c r="F44" s="55">
        <v>5</v>
      </c>
      <c r="G44" s="55">
        <v>0</v>
      </c>
      <c r="H44" s="55">
        <v>3</v>
      </c>
      <c r="I44" s="48">
        <f t="shared" si="2"/>
        <v>13.5</v>
      </c>
      <c r="J44" s="49">
        <f t="shared" ref="J44:J76" si="3">(SUM(D44,F44)*100)/11</f>
        <v>72.727272727272734</v>
      </c>
      <c r="K44" s="49">
        <f t="shared" ref="K44:K75" si="4">(SUM(E44,G44,H44)*100)/9</f>
        <v>61.111111111111114</v>
      </c>
    </row>
    <row r="45" spans="1:11" ht="17.25" customHeight="1" x14ac:dyDescent="0.25">
      <c r="A45" s="18">
        <v>35</v>
      </c>
      <c r="B45" s="51">
        <v>16103051</v>
      </c>
      <c r="C45" s="51" t="s">
        <v>51</v>
      </c>
      <c r="D45" s="55">
        <v>0</v>
      </c>
      <c r="E45" s="55">
        <v>0</v>
      </c>
      <c r="F45" s="55">
        <v>4</v>
      </c>
      <c r="G45" s="55">
        <v>0.5</v>
      </c>
      <c r="H45" s="55">
        <v>1</v>
      </c>
      <c r="I45" s="48">
        <f t="shared" si="2"/>
        <v>5.5</v>
      </c>
      <c r="J45" s="49">
        <f t="shared" si="3"/>
        <v>36.363636363636367</v>
      </c>
      <c r="K45" s="49">
        <f t="shared" si="4"/>
        <v>16.666666666666668</v>
      </c>
    </row>
    <row r="46" spans="1:11" ht="17.25" customHeight="1" x14ac:dyDescent="0.25">
      <c r="A46" s="18">
        <v>36</v>
      </c>
      <c r="B46" s="52">
        <v>16103052</v>
      </c>
      <c r="C46" s="54" t="s">
        <v>52</v>
      </c>
      <c r="D46" s="55">
        <v>2</v>
      </c>
      <c r="E46" s="55">
        <v>2</v>
      </c>
      <c r="F46" s="55">
        <v>1</v>
      </c>
      <c r="G46" s="55">
        <v>1</v>
      </c>
      <c r="H46" s="55">
        <v>1</v>
      </c>
      <c r="I46" s="48">
        <f t="shared" si="2"/>
        <v>7</v>
      </c>
      <c r="J46" s="49">
        <f t="shared" si="3"/>
        <v>27.272727272727273</v>
      </c>
      <c r="K46" s="49">
        <f t="shared" si="4"/>
        <v>44.444444444444443</v>
      </c>
    </row>
    <row r="47" spans="1:11" ht="17.25" customHeight="1" x14ac:dyDescent="0.25">
      <c r="A47" s="18">
        <v>37</v>
      </c>
      <c r="B47" s="51">
        <v>16103054</v>
      </c>
      <c r="C47" s="51" t="s">
        <v>53</v>
      </c>
      <c r="D47" s="48">
        <v>1</v>
      </c>
      <c r="E47" s="48">
        <v>1</v>
      </c>
      <c r="F47" s="48">
        <v>6</v>
      </c>
      <c r="G47" s="48">
        <v>0</v>
      </c>
      <c r="H47" s="48">
        <v>2.5</v>
      </c>
      <c r="I47" s="48">
        <f t="shared" si="2"/>
        <v>10.5</v>
      </c>
      <c r="J47" s="49">
        <f t="shared" si="3"/>
        <v>63.636363636363633</v>
      </c>
      <c r="K47" s="49">
        <f t="shared" si="4"/>
        <v>38.888888888888886</v>
      </c>
    </row>
    <row r="48" spans="1:11" ht="17.25" customHeight="1" x14ac:dyDescent="0.25">
      <c r="A48" s="18">
        <v>38</v>
      </c>
      <c r="B48" s="54">
        <v>16103055</v>
      </c>
      <c r="C48" s="54" t="s">
        <v>54</v>
      </c>
      <c r="D48" s="63">
        <v>2</v>
      </c>
      <c r="E48" s="55">
        <v>4</v>
      </c>
      <c r="F48" s="55">
        <v>8</v>
      </c>
      <c r="G48" s="55">
        <v>0</v>
      </c>
      <c r="H48" s="55">
        <v>3</v>
      </c>
      <c r="I48" s="48">
        <f t="shared" si="2"/>
        <v>17</v>
      </c>
      <c r="J48" s="49">
        <f t="shared" si="3"/>
        <v>90.909090909090907</v>
      </c>
      <c r="K48" s="49">
        <f t="shared" si="4"/>
        <v>77.777777777777771</v>
      </c>
    </row>
    <row r="49" spans="1:11" ht="17.25" customHeight="1" x14ac:dyDescent="0.25">
      <c r="A49" s="18">
        <v>39</v>
      </c>
      <c r="B49" s="51">
        <v>16103056</v>
      </c>
      <c r="C49" s="51" t="s">
        <v>55</v>
      </c>
      <c r="D49" s="55">
        <v>3</v>
      </c>
      <c r="E49" s="55">
        <v>0</v>
      </c>
      <c r="F49" s="55">
        <v>7</v>
      </c>
      <c r="G49" s="55">
        <v>0</v>
      </c>
      <c r="H49" s="55">
        <v>0</v>
      </c>
      <c r="I49" s="48">
        <f t="shared" si="2"/>
        <v>10</v>
      </c>
      <c r="J49" s="49">
        <f t="shared" si="3"/>
        <v>90.909090909090907</v>
      </c>
      <c r="K49" s="49">
        <f t="shared" si="4"/>
        <v>0</v>
      </c>
    </row>
    <row r="50" spans="1:11" x14ac:dyDescent="0.25">
      <c r="A50" s="18">
        <v>40</v>
      </c>
      <c r="B50" s="54">
        <v>16103059</v>
      </c>
      <c r="C50" s="54" t="s">
        <v>56</v>
      </c>
      <c r="D50" s="48">
        <v>3</v>
      </c>
      <c r="E50" s="48">
        <v>2</v>
      </c>
      <c r="F50" s="48">
        <v>4</v>
      </c>
      <c r="G50" s="48">
        <v>0</v>
      </c>
      <c r="H50" s="48">
        <v>2</v>
      </c>
      <c r="I50" s="48">
        <f t="shared" si="2"/>
        <v>11</v>
      </c>
      <c r="J50" s="49">
        <f t="shared" si="3"/>
        <v>63.636363636363633</v>
      </c>
      <c r="K50" s="49">
        <f t="shared" si="4"/>
        <v>44.444444444444443</v>
      </c>
    </row>
    <row r="51" spans="1:11" x14ac:dyDescent="0.25">
      <c r="A51" s="18">
        <v>41</v>
      </c>
      <c r="B51" s="51">
        <v>16103060</v>
      </c>
      <c r="C51" s="51" t="s">
        <v>12</v>
      </c>
      <c r="D51" s="55">
        <v>2.5</v>
      </c>
      <c r="E51" s="55">
        <v>4</v>
      </c>
      <c r="F51" s="55">
        <v>5</v>
      </c>
      <c r="G51" s="55">
        <v>0</v>
      </c>
      <c r="H51" s="55">
        <v>2</v>
      </c>
      <c r="I51" s="48">
        <f t="shared" si="2"/>
        <v>13.5</v>
      </c>
      <c r="J51" s="49">
        <f t="shared" si="3"/>
        <v>68.181818181818187</v>
      </c>
      <c r="K51" s="49">
        <f t="shared" si="4"/>
        <v>66.666666666666671</v>
      </c>
    </row>
    <row r="52" spans="1:11" x14ac:dyDescent="0.25">
      <c r="A52" s="18">
        <v>42</v>
      </c>
      <c r="B52" s="54">
        <v>16103061</v>
      </c>
      <c r="C52" s="54" t="s">
        <v>57</v>
      </c>
      <c r="D52" s="48">
        <v>3</v>
      </c>
      <c r="E52" s="48">
        <v>4</v>
      </c>
      <c r="F52" s="48">
        <v>4.5</v>
      </c>
      <c r="G52" s="48">
        <v>0</v>
      </c>
      <c r="H52" s="48">
        <v>3</v>
      </c>
      <c r="I52" s="48">
        <f t="shared" si="2"/>
        <v>14.5</v>
      </c>
      <c r="J52" s="49">
        <f t="shared" si="3"/>
        <v>68.181818181818187</v>
      </c>
      <c r="K52" s="49">
        <f t="shared" si="4"/>
        <v>77.777777777777771</v>
      </c>
    </row>
    <row r="53" spans="1:11" x14ac:dyDescent="0.25">
      <c r="A53" s="18">
        <v>43</v>
      </c>
      <c r="B53" s="51">
        <v>16103062</v>
      </c>
      <c r="C53" s="51" t="s">
        <v>58</v>
      </c>
      <c r="D53" s="55">
        <v>2</v>
      </c>
      <c r="E53" s="55">
        <v>4</v>
      </c>
      <c r="F53" s="55">
        <v>0</v>
      </c>
      <c r="G53" s="55">
        <v>2</v>
      </c>
      <c r="H53" s="55">
        <v>3</v>
      </c>
      <c r="I53" s="48">
        <f t="shared" si="2"/>
        <v>11</v>
      </c>
      <c r="J53" s="49">
        <f t="shared" si="3"/>
        <v>18.181818181818183</v>
      </c>
      <c r="K53" s="49">
        <f t="shared" si="4"/>
        <v>100</v>
      </c>
    </row>
    <row r="54" spans="1:11" x14ac:dyDescent="0.25">
      <c r="A54" s="18">
        <v>44</v>
      </c>
      <c r="B54" s="54">
        <v>16103063</v>
      </c>
      <c r="C54" s="54" t="s">
        <v>59</v>
      </c>
      <c r="D54" s="48">
        <v>3</v>
      </c>
      <c r="E54" s="48">
        <v>4</v>
      </c>
      <c r="F54" s="48">
        <v>4.5</v>
      </c>
      <c r="G54" s="48">
        <v>0</v>
      </c>
      <c r="H54" s="48">
        <v>3</v>
      </c>
      <c r="I54" s="48">
        <f t="shared" si="2"/>
        <v>14.5</v>
      </c>
      <c r="J54" s="49">
        <f t="shared" si="3"/>
        <v>68.181818181818187</v>
      </c>
      <c r="K54" s="49">
        <f t="shared" si="4"/>
        <v>77.777777777777771</v>
      </c>
    </row>
    <row r="55" spans="1:11" x14ac:dyDescent="0.25">
      <c r="A55" s="18">
        <v>45</v>
      </c>
      <c r="B55" s="51">
        <v>16103064</v>
      </c>
      <c r="C55" s="51" t="s">
        <v>60</v>
      </c>
      <c r="D55" s="55">
        <v>3</v>
      </c>
      <c r="E55" s="55">
        <v>3.5</v>
      </c>
      <c r="F55" s="55">
        <v>8</v>
      </c>
      <c r="G55" s="55">
        <v>0.5</v>
      </c>
      <c r="H55" s="55">
        <v>1</v>
      </c>
      <c r="I55" s="48">
        <f t="shared" si="2"/>
        <v>16</v>
      </c>
      <c r="J55" s="49">
        <f t="shared" si="3"/>
        <v>100</v>
      </c>
      <c r="K55" s="49">
        <f t="shared" si="4"/>
        <v>55.555555555555557</v>
      </c>
    </row>
    <row r="56" spans="1:11" x14ac:dyDescent="0.25">
      <c r="A56" s="18">
        <v>46</v>
      </c>
      <c r="B56" s="54">
        <v>16103068</v>
      </c>
      <c r="C56" s="54" t="s">
        <v>15</v>
      </c>
      <c r="D56" s="55">
        <v>3</v>
      </c>
      <c r="E56" s="55">
        <v>4</v>
      </c>
      <c r="F56" s="55">
        <v>8</v>
      </c>
      <c r="G56" s="55">
        <v>0.5</v>
      </c>
      <c r="H56" s="55">
        <v>3</v>
      </c>
      <c r="I56" s="48">
        <f t="shared" si="2"/>
        <v>18.5</v>
      </c>
      <c r="J56" s="49">
        <f t="shared" si="3"/>
        <v>100</v>
      </c>
      <c r="K56" s="49">
        <f t="shared" si="4"/>
        <v>83.333333333333329</v>
      </c>
    </row>
    <row r="57" spans="1:11" x14ac:dyDescent="0.25">
      <c r="A57" s="18">
        <v>47</v>
      </c>
      <c r="B57" s="51">
        <v>16103070</v>
      </c>
      <c r="C57" s="51" t="s">
        <v>61</v>
      </c>
      <c r="D57" s="48">
        <v>3</v>
      </c>
      <c r="E57" s="48">
        <v>3</v>
      </c>
      <c r="F57" s="48">
        <v>5</v>
      </c>
      <c r="G57" s="48">
        <v>0</v>
      </c>
      <c r="H57" s="48">
        <v>0</v>
      </c>
      <c r="I57" s="48">
        <f t="shared" si="2"/>
        <v>11</v>
      </c>
      <c r="J57" s="49">
        <f t="shared" si="3"/>
        <v>72.727272727272734</v>
      </c>
      <c r="K57" s="49">
        <f t="shared" si="4"/>
        <v>33.333333333333336</v>
      </c>
    </row>
    <row r="58" spans="1:11" x14ac:dyDescent="0.25">
      <c r="A58" s="18">
        <v>48</v>
      </c>
      <c r="B58" s="52">
        <v>16103072</v>
      </c>
      <c r="C58" s="54" t="s">
        <v>62</v>
      </c>
      <c r="D58" s="55">
        <v>3</v>
      </c>
      <c r="E58" s="55">
        <v>3.5</v>
      </c>
      <c r="F58" s="55">
        <v>7</v>
      </c>
      <c r="G58" s="55">
        <v>0</v>
      </c>
      <c r="H58" s="55">
        <v>0</v>
      </c>
      <c r="I58" s="48">
        <f t="shared" si="2"/>
        <v>13.5</v>
      </c>
      <c r="J58" s="49">
        <f t="shared" si="3"/>
        <v>90.909090909090907</v>
      </c>
      <c r="K58" s="49">
        <f t="shared" si="4"/>
        <v>38.888888888888886</v>
      </c>
    </row>
    <row r="59" spans="1:11" x14ac:dyDescent="0.25">
      <c r="A59" s="18">
        <v>49</v>
      </c>
      <c r="B59" s="51">
        <v>16103073</v>
      </c>
      <c r="C59" s="51" t="s">
        <v>63</v>
      </c>
      <c r="D59" s="55">
        <v>3</v>
      </c>
      <c r="E59" s="55">
        <v>3.5</v>
      </c>
      <c r="F59" s="55">
        <v>6</v>
      </c>
      <c r="G59" s="55">
        <v>0</v>
      </c>
      <c r="H59" s="55">
        <v>1.5</v>
      </c>
      <c r="I59" s="48">
        <f t="shared" si="2"/>
        <v>14</v>
      </c>
      <c r="J59" s="49">
        <f t="shared" si="3"/>
        <v>81.818181818181813</v>
      </c>
      <c r="K59" s="49">
        <f t="shared" si="4"/>
        <v>55.555555555555557</v>
      </c>
    </row>
    <row r="60" spans="1:11" x14ac:dyDescent="0.25">
      <c r="A60" s="18">
        <v>50</v>
      </c>
      <c r="B60" s="54">
        <v>16103075</v>
      </c>
      <c r="C60" s="54" t="s">
        <v>64</v>
      </c>
      <c r="D60" s="48">
        <v>3</v>
      </c>
      <c r="E60" s="48">
        <v>4</v>
      </c>
      <c r="F60" s="48">
        <v>8</v>
      </c>
      <c r="G60" s="48">
        <v>0</v>
      </c>
      <c r="H60" s="48">
        <v>3</v>
      </c>
      <c r="I60" s="48">
        <f t="shared" si="2"/>
        <v>18</v>
      </c>
      <c r="J60" s="49">
        <f t="shared" si="3"/>
        <v>100</v>
      </c>
      <c r="K60" s="49">
        <f t="shared" si="4"/>
        <v>77.777777777777771</v>
      </c>
    </row>
    <row r="61" spans="1:11" x14ac:dyDescent="0.25">
      <c r="A61" s="18">
        <v>51</v>
      </c>
      <c r="B61" s="51">
        <v>16103076</v>
      </c>
      <c r="C61" s="51" t="s">
        <v>65</v>
      </c>
      <c r="D61" s="48">
        <v>3</v>
      </c>
      <c r="E61" s="48">
        <v>3.5</v>
      </c>
      <c r="F61" s="48">
        <v>4</v>
      </c>
      <c r="G61" s="48">
        <v>0</v>
      </c>
      <c r="H61" s="48">
        <v>1.5</v>
      </c>
      <c r="I61" s="48">
        <f t="shared" si="2"/>
        <v>12</v>
      </c>
      <c r="J61" s="49">
        <f t="shared" si="3"/>
        <v>63.636363636363633</v>
      </c>
      <c r="K61" s="49">
        <f t="shared" si="4"/>
        <v>55.555555555555557</v>
      </c>
    </row>
    <row r="62" spans="1:11" x14ac:dyDescent="0.25">
      <c r="A62" s="18">
        <v>52</v>
      </c>
      <c r="B62" s="54">
        <v>16103077</v>
      </c>
      <c r="C62" s="54" t="s">
        <v>66</v>
      </c>
      <c r="D62" s="55">
        <v>0</v>
      </c>
      <c r="E62" s="55">
        <v>1</v>
      </c>
      <c r="F62" s="55">
        <v>7</v>
      </c>
      <c r="G62" s="55">
        <v>0</v>
      </c>
      <c r="H62" s="55">
        <v>0</v>
      </c>
      <c r="I62" s="48">
        <f t="shared" si="2"/>
        <v>8</v>
      </c>
      <c r="J62" s="49">
        <f t="shared" si="3"/>
        <v>63.636363636363633</v>
      </c>
      <c r="K62" s="49">
        <f t="shared" si="4"/>
        <v>11.111111111111111</v>
      </c>
    </row>
    <row r="63" spans="1:11" x14ac:dyDescent="0.25">
      <c r="A63" s="18">
        <v>53</v>
      </c>
      <c r="B63" s="51">
        <v>16103080</v>
      </c>
      <c r="C63" s="51" t="s">
        <v>67</v>
      </c>
      <c r="D63" s="48">
        <v>1</v>
      </c>
      <c r="E63" s="48">
        <v>4</v>
      </c>
      <c r="F63" s="48">
        <v>2</v>
      </c>
      <c r="G63" s="48">
        <v>0</v>
      </c>
      <c r="H63" s="48">
        <v>0</v>
      </c>
      <c r="I63" s="48">
        <f t="shared" si="2"/>
        <v>7</v>
      </c>
      <c r="J63" s="49">
        <f t="shared" si="3"/>
        <v>27.272727272727273</v>
      </c>
      <c r="K63" s="49">
        <f t="shared" si="4"/>
        <v>44.444444444444443</v>
      </c>
    </row>
    <row r="64" spans="1:11" x14ac:dyDescent="0.25">
      <c r="A64" s="18">
        <v>54</v>
      </c>
      <c r="B64" s="54">
        <v>16103081</v>
      </c>
      <c r="C64" s="54" t="s">
        <v>68</v>
      </c>
      <c r="D64" s="55">
        <v>1</v>
      </c>
      <c r="E64" s="55">
        <v>0</v>
      </c>
      <c r="F64" s="55">
        <v>2.5</v>
      </c>
      <c r="G64" s="55">
        <v>0</v>
      </c>
      <c r="H64" s="55">
        <v>2.5</v>
      </c>
      <c r="I64" s="48">
        <f t="shared" si="2"/>
        <v>6</v>
      </c>
      <c r="J64" s="49">
        <f t="shared" si="3"/>
        <v>31.818181818181817</v>
      </c>
      <c r="K64" s="49">
        <f t="shared" si="4"/>
        <v>27.777777777777779</v>
      </c>
    </row>
    <row r="65" spans="1:11" x14ac:dyDescent="0.25">
      <c r="A65" s="18">
        <v>55</v>
      </c>
      <c r="B65" s="51">
        <v>16103082</v>
      </c>
      <c r="C65" s="51" t="s">
        <v>69</v>
      </c>
      <c r="D65" s="55">
        <v>2.5</v>
      </c>
      <c r="E65" s="55">
        <v>4</v>
      </c>
      <c r="F65" s="55">
        <v>7</v>
      </c>
      <c r="G65" s="55">
        <v>0</v>
      </c>
      <c r="H65" s="55">
        <v>1.5</v>
      </c>
      <c r="I65" s="48">
        <f t="shared" si="2"/>
        <v>15</v>
      </c>
      <c r="J65" s="49">
        <f t="shared" si="3"/>
        <v>86.36363636363636</v>
      </c>
      <c r="K65" s="49">
        <f t="shared" si="4"/>
        <v>61.111111111111114</v>
      </c>
    </row>
    <row r="66" spans="1:11" x14ac:dyDescent="0.25">
      <c r="A66" s="18">
        <v>56</v>
      </c>
      <c r="B66" s="54">
        <v>16103083</v>
      </c>
      <c r="C66" s="54" t="s">
        <v>70</v>
      </c>
      <c r="D66" s="55">
        <v>3</v>
      </c>
      <c r="E66" s="55">
        <v>4</v>
      </c>
      <c r="F66" s="55">
        <v>8</v>
      </c>
      <c r="G66" s="55">
        <v>0</v>
      </c>
      <c r="H66" s="55">
        <v>3</v>
      </c>
      <c r="I66" s="48">
        <f t="shared" si="2"/>
        <v>18</v>
      </c>
      <c r="J66" s="49">
        <f t="shared" si="3"/>
        <v>100</v>
      </c>
      <c r="K66" s="49">
        <f t="shared" si="4"/>
        <v>77.777777777777771</v>
      </c>
    </row>
    <row r="67" spans="1:11" x14ac:dyDescent="0.25">
      <c r="A67" s="18">
        <v>57</v>
      </c>
      <c r="B67" s="51">
        <v>16103084</v>
      </c>
      <c r="C67" s="51" t="s">
        <v>71</v>
      </c>
      <c r="D67" s="48">
        <v>3</v>
      </c>
      <c r="E67" s="55">
        <v>4</v>
      </c>
      <c r="F67" s="55">
        <v>2</v>
      </c>
      <c r="G67" s="55">
        <v>0</v>
      </c>
      <c r="H67" s="55">
        <v>3</v>
      </c>
      <c r="I67" s="48">
        <f t="shared" si="2"/>
        <v>12</v>
      </c>
      <c r="J67" s="49">
        <f t="shared" si="3"/>
        <v>45.454545454545453</v>
      </c>
      <c r="K67" s="49">
        <f t="shared" si="4"/>
        <v>77.777777777777771</v>
      </c>
    </row>
    <row r="68" spans="1:11" x14ac:dyDescent="0.25">
      <c r="A68" s="19">
        <v>58</v>
      </c>
      <c r="B68" s="54">
        <v>16103085</v>
      </c>
      <c r="C68" s="54" t="s">
        <v>72</v>
      </c>
      <c r="D68" s="48">
        <v>2</v>
      </c>
      <c r="E68" s="48">
        <v>1</v>
      </c>
      <c r="F68" s="48">
        <v>5.5</v>
      </c>
      <c r="G68" s="48">
        <v>0</v>
      </c>
      <c r="H68" s="48">
        <v>1.5</v>
      </c>
      <c r="I68" s="48">
        <f t="shared" si="2"/>
        <v>10</v>
      </c>
      <c r="J68" s="49">
        <f t="shared" si="3"/>
        <v>68.181818181818187</v>
      </c>
      <c r="K68" s="49">
        <f t="shared" si="4"/>
        <v>27.777777777777779</v>
      </c>
    </row>
    <row r="69" spans="1:11" x14ac:dyDescent="0.25">
      <c r="A69" s="18">
        <v>59</v>
      </c>
      <c r="B69" s="51">
        <v>16103086</v>
      </c>
      <c r="C69" s="51" t="s">
        <v>73</v>
      </c>
      <c r="D69" s="48">
        <v>2</v>
      </c>
      <c r="E69" s="48">
        <v>4</v>
      </c>
      <c r="F69" s="48">
        <v>8</v>
      </c>
      <c r="G69" s="48">
        <v>0</v>
      </c>
      <c r="H69" s="48">
        <v>0</v>
      </c>
      <c r="I69" s="48">
        <f t="shared" si="2"/>
        <v>14</v>
      </c>
      <c r="J69" s="49">
        <f t="shared" si="3"/>
        <v>90.909090909090907</v>
      </c>
      <c r="K69" s="49">
        <f t="shared" si="4"/>
        <v>44.444444444444443</v>
      </c>
    </row>
    <row r="70" spans="1:11" x14ac:dyDescent="0.25">
      <c r="A70" s="18">
        <v>60</v>
      </c>
      <c r="B70" s="54">
        <v>16103088</v>
      </c>
      <c r="C70" s="54" t="s">
        <v>74</v>
      </c>
      <c r="D70" s="55">
        <v>0</v>
      </c>
      <c r="E70" s="55">
        <v>4</v>
      </c>
      <c r="F70" s="55">
        <v>8</v>
      </c>
      <c r="G70" s="55">
        <v>0</v>
      </c>
      <c r="H70" s="55">
        <v>2</v>
      </c>
      <c r="I70" s="48">
        <f t="shared" si="2"/>
        <v>14</v>
      </c>
      <c r="J70" s="49">
        <f t="shared" si="3"/>
        <v>72.727272727272734</v>
      </c>
      <c r="K70" s="49">
        <f t="shared" si="4"/>
        <v>66.666666666666671</v>
      </c>
    </row>
    <row r="71" spans="1:11" x14ac:dyDescent="0.25">
      <c r="A71" s="18">
        <v>61</v>
      </c>
      <c r="B71" s="51">
        <v>16103089</v>
      </c>
      <c r="C71" s="51" t="s">
        <v>75</v>
      </c>
      <c r="D71" s="55">
        <v>1.5</v>
      </c>
      <c r="E71" s="55">
        <v>4</v>
      </c>
      <c r="F71" s="55">
        <v>3.5</v>
      </c>
      <c r="G71" s="55">
        <v>2</v>
      </c>
      <c r="H71" s="55">
        <v>3</v>
      </c>
      <c r="I71" s="48">
        <f t="shared" si="2"/>
        <v>14</v>
      </c>
      <c r="J71" s="49">
        <f t="shared" si="3"/>
        <v>45.454545454545453</v>
      </c>
      <c r="K71" s="49">
        <f t="shared" si="4"/>
        <v>100</v>
      </c>
    </row>
    <row r="72" spans="1:11" x14ac:dyDescent="0.25">
      <c r="A72" s="18">
        <v>62</v>
      </c>
      <c r="B72" s="54">
        <v>16103091</v>
      </c>
      <c r="C72" s="54" t="s">
        <v>76</v>
      </c>
      <c r="D72" s="55">
        <v>0</v>
      </c>
      <c r="E72" s="55">
        <v>4</v>
      </c>
      <c r="F72" s="55">
        <v>4</v>
      </c>
      <c r="G72" s="55">
        <v>0</v>
      </c>
      <c r="H72" s="55">
        <v>0</v>
      </c>
      <c r="I72" s="48">
        <f t="shared" si="2"/>
        <v>8</v>
      </c>
      <c r="J72" s="49">
        <f t="shared" si="3"/>
        <v>36.363636363636367</v>
      </c>
      <c r="K72" s="49">
        <f t="shared" si="4"/>
        <v>44.444444444444443</v>
      </c>
    </row>
    <row r="73" spans="1:11" x14ac:dyDescent="0.25">
      <c r="A73" s="18">
        <v>63</v>
      </c>
      <c r="B73" s="51">
        <v>16103092</v>
      </c>
      <c r="C73" s="51" t="s">
        <v>77</v>
      </c>
      <c r="D73" s="55">
        <v>3</v>
      </c>
      <c r="E73" s="55">
        <v>4</v>
      </c>
      <c r="F73" s="55">
        <v>8</v>
      </c>
      <c r="G73" s="55">
        <v>0</v>
      </c>
      <c r="H73" s="55">
        <v>3</v>
      </c>
      <c r="I73" s="48">
        <f t="shared" si="2"/>
        <v>18</v>
      </c>
      <c r="J73" s="49">
        <f t="shared" si="3"/>
        <v>100</v>
      </c>
      <c r="K73" s="49">
        <f t="shared" si="4"/>
        <v>77.777777777777771</v>
      </c>
    </row>
    <row r="74" spans="1:11" x14ac:dyDescent="0.25">
      <c r="A74" s="18">
        <v>64</v>
      </c>
      <c r="B74" s="54">
        <v>16103093</v>
      </c>
      <c r="C74" s="54" t="s">
        <v>78</v>
      </c>
      <c r="D74" s="48">
        <v>0.5</v>
      </c>
      <c r="E74" s="55">
        <v>1</v>
      </c>
      <c r="F74" s="55">
        <v>5</v>
      </c>
      <c r="G74" s="55">
        <v>0</v>
      </c>
      <c r="H74" s="55">
        <v>1.5</v>
      </c>
      <c r="I74" s="48">
        <f t="shared" si="2"/>
        <v>8</v>
      </c>
      <c r="J74" s="49">
        <f t="shared" si="3"/>
        <v>50</v>
      </c>
      <c r="K74" s="49">
        <f t="shared" si="4"/>
        <v>27.777777777777779</v>
      </c>
    </row>
    <row r="75" spans="1:11" x14ac:dyDescent="0.25">
      <c r="A75" s="18">
        <v>65</v>
      </c>
      <c r="B75" s="51">
        <v>16103094</v>
      </c>
      <c r="C75" s="51" t="s">
        <v>79</v>
      </c>
      <c r="D75" s="48">
        <v>3</v>
      </c>
      <c r="E75" s="48">
        <v>3.5</v>
      </c>
      <c r="F75" s="48">
        <v>2</v>
      </c>
      <c r="G75" s="48">
        <v>0</v>
      </c>
      <c r="H75" s="48">
        <v>2</v>
      </c>
      <c r="I75" s="48">
        <f t="shared" si="2"/>
        <v>10.5</v>
      </c>
      <c r="J75" s="49">
        <f t="shared" si="3"/>
        <v>45.454545454545453</v>
      </c>
      <c r="K75" s="49">
        <f t="shared" si="4"/>
        <v>61.111111111111114</v>
      </c>
    </row>
    <row r="76" spans="1:11" x14ac:dyDescent="0.25">
      <c r="A76" s="18">
        <v>66</v>
      </c>
      <c r="B76" s="54">
        <v>16103095</v>
      </c>
      <c r="C76" s="54" t="s">
        <v>80</v>
      </c>
      <c r="D76" s="55">
        <v>0</v>
      </c>
      <c r="E76" s="55">
        <v>4</v>
      </c>
      <c r="F76" s="55">
        <v>4</v>
      </c>
      <c r="G76" s="55">
        <v>0</v>
      </c>
      <c r="H76" s="55">
        <v>1</v>
      </c>
      <c r="I76" s="48">
        <f t="shared" si="2"/>
        <v>9</v>
      </c>
      <c r="J76" s="49">
        <f t="shared" si="3"/>
        <v>36.363636363636367</v>
      </c>
      <c r="K76" s="49">
        <f t="shared" ref="K76:K107" si="5">(SUM(E76,G76,H76)*100)/9</f>
        <v>55.555555555555557</v>
      </c>
    </row>
    <row r="77" spans="1:11" x14ac:dyDescent="0.25">
      <c r="A77" s="18">
        <v>67</v>
      </c>
      <c r="B77" s="51">
        <v>16103096</v>
      </c>
      <c r="C77" s="51" t="s">
        <v>81</v>
      </c>
      <c r="D77" s="55">
        <v>3</v>
      </c>
      <c r="E77" s="55">
        <v>4</v>
      </c>
      <c r="F77" s="55">
        <v>3</v>
      </c>
      <c r="G77" s="55">
        <v>5</v>
      </c>
      <c r="H77" s="55">
        <v>2</v>
      </c>
      <c r="I77" s="48">
        <f t="shared" ref="I77:I140" si="6">SUM(D77:H77)</f>
        <v>17</v>
      </c>
      <c r="J77" s="49">
        <v>3</v>
      </c>
      <c r="K77" s="49">
        <f t="shared" si="5"/>
        <v>122.22222222222223</v>
      </c>
    </row>
    <row r="78" spans="1:11" x14ac:dyDescent="0.25">
      <c r="A78" s="18">
        <v>68</v>
      </c>
      <c r="B78" s="54">
        <v>16103099</v>
      </c>
      <c r="C78" s="54" t="s">
        <v>82</v>
      </c>
      <c r="D78" s="48">
        <v>0.5</v>
      </c>
      <c r="E78" s="55">
        <v>3</v>
      </c>
      <c r="F78" s="55">
        <v>5</v>
      </c>
      <c r="G78" s="55">
        <v>0</v>
      </c>
      <c r="H78" s="55">
        <v>0</v>
      </c>
      <c r="I78" s="48">
        <f t="shared" si="6"/>
        <v>8.5</v>
      </c>
      <c r="J78" s="49">
        <f t="shared" ref="J78:J109" si="7">(SUM(D78,F78)*100)/11</f>
        <v>50</v>
      </c>
      <c r="K78" s="49">
        <f t="shared" si="5"/>
        <v>33.333333333333336</v>
      </c>
    </row>
    <row r="79" spans="1:11" x14ac:dyDescent="0.25">
      <c r="A79" s="18">
        <v>69</v>
      </c>
      <c r="B79" s="51">
        <v>16103101</v>
      </c>
      <c r="C79" s="51" t="s">
        <v>83</v>
      </c>
      <c r="D79" s="55">
        <v>3</v>
      </c>
      <c r="E79" s="55">
        <v>3</v>
      </c>
      <c r="F79" s="55">
        <v>5.5</v>
      </c>
      <c r="G79" s="55">
        <v>0</v>
      </c>
      <c r="H79" s="55">
        <v>2</v>
      </c>
      <c r="I79" s="48">
        <f t="shared" si="6"/>
        <v>13.5</v>
      </c>
      <c r="J79" s="49">
        <f t="shared" si="7"/>
        <v>77.272727272727266</v>
      </c>
      <c r="K79" s="49">
        <f t="shared" si="5"/>
        <v>55.555555555555557</v>
      </c>
    </row>
    <row r="80" spans="1:11" x14ac:dyDescent="0.25">
      <c r="A80" s="18">
        <v>70</v>
      </c>
      <c r="B80" s="54">
        <v>16103102</v>
      </c>
      <c r="C80" s="54" t="s">
        <v>84</v>
      </c>
      <c r="D80" s="48">
        <v>2</v>
      </c>
      <c r="E80" s="48">
        <v>3.5</v>
      </c>
      <c r="F80" s="48">
        <v>5.5</v>
      </c>
      <c r="G80" s="48">
        <v>0</v>
      </c>
      <c r="H80" s="48">
        <v>1.5</v>
      </c>
      <c r="I80" s="48">
        <f t="shared" si="6"/>
        <v>12.5</v>
      </c>
      <c r="J80" s="49">
        <f t="shared" si="7"/>
        <v>68.181818181818187</v>
      </c>
      <c r="K80" s="49">
        <f t="shared" si="5"/>
        <v>55.555555555555557</v>
      </c>
    </row>
    <row r="81" spans="1:11" x14ac:dyDescent="0.25">
      <c r="A81" s="18">
        <v>71</v>
      </c>
      <c r="B81" s="51">
        <v>16103105</v>
      </c>
      <c r="C81" s="51" t="s">
        <v>85</v>
      </c>
      <c r="D81" s="55">
        <v>3</v>
      </c>
      <c r="E81" s="55">
        <v>4</v>
      </c>
      <c r="F81" s="55">
        <v>8</v>
      </c>
      <c r="G81" s="55">
        <v>0</v>
      </c>
      <c r="H81" s="55">
        <v>1.5</v>
      </c>
      <c r="I81" s="48">
        <f t="shared" si="6"/>
        <v>16.5</v>
      </c>
      <c r="J81" s="49">
        <f t="shared" si="7"/>
        <v>100</v>
      </c>
      <c r="K81" s="49">
        <f t="shared" si="5"/>
        <v>61.111111111111114</v>
      </c>
    </row>
    <row r="82" spans="1:11" x14ac:dyDescent="0.25">
      <c r="A82" s="18">
        <v>72</v>
      </c>
      <c r="B82" s="54">
        <v>16103108</v>
      </c>
      <c r="C82" s="54" t="s">
        <v>86</v>
      </c>
      <c r="D82" s="48">
        <v>2</v>
      </c>
      <c r="E82" s="48">
        <v>4</v>
      </c>
      <c r="F82" s="48">
        <v>6.5</v>
      </c>
      <c r="G82" s="48">
        <v>0</v>
      </c>
      <c r="H82" s="48">
        <v>1.5</v>
      </c>
      <c r="I82" s="48">
        <f t="shared" si="6"/>
        <v>14</v>
      </c>
      <c r="J82" s="49">
        <f t="shared" si="7"/>
        <v>77.272727272727266</v>
      </c>
      <c r="K82" s="49">
        <f t="shared" si="5"/>
        <v>61.111111111111114</v>
      </c>
    </row>
    <row r="83" spans="1:11" x14ac:dyDescent="0.25">
      <c r="A83" s="18">
        <v>73</v>
      </c>
      <c r="B83" s="51">
        <v>16103109</v>
      </c>
      <c r="C83" s="51" t="s">
        <v>87</v>
      </c>
      <c r="D83" s="55">
        <v>2</v>
      </c>
      <c r="E83" s="55">
        <v>4</v>
      </c>
      <c r="F83" s="55">
        <v>7.5</v>
      </c>
      <c r="G83" s="55">
        <v>0</v>
      </c>
      <c r="H83" s="55">
        <v>3</v>
      </c>
      <c r="I83" s="48">
        <f t="shared" si="6"/>
        <v>16.5</v>
      </c>
      <c r="J83" s="49">
        <f t="shared" si="7"/>
        <v>86.36363636363636</v>
      </c>
      <c r="K83" s="49">
        <f t="shared" si="5"/>
        <v>77.777777777777771</v>
      </c>
    </row>
    <row r="84" spans="1:11" x14ac:dyDescent="0.25">
      <c r="A84" s="18">
        <v>74</v>
      </c>
      <c r="B84" s="54">
        <v>16103110</v>
      </c>
      <c r="C84" s="54" t="s">
        <v>88</v>
      </c>
      <c r="D84" s="48">
        <v>1.5</v>
      </c>
      <c r="E84" s="48">
        <v>4</v>
      </c>
      <c r="F84" s="48">
        <v>1.5</v>
      </c>
      <c r="G84" s="48">
        <v>0</v>
      </c>
      <c r="H84" s="48">
        <v>3</v>
      </c>
      <c r="I84" s="48">
        <f t="shared" si="6"/>
        <v>10</v>
      </c>
      <c r="J84" s="49">
        <f t="shared" si="7"/>
        <v>27.272727272727273</v>
      </c>
      <c r="K84" s="49">
        <f t="shared" si="5"/>
        <v>77.777777777777771</v>
      </c>
    </row>
    <row r="85" spans="1:11" x14ac:dyDescent="0.25">
      <c r="A85" s="18">
        <v>75</v>
      </c>
      <c r="B85" s="51">
        <v>16103111</v>
      </c>
      <c r="C85" s="51" t="s">
        <v>89</v>
      </c>
      <c r="D85" s="55">
        <v>0</v>
      </c>
      <c r="E85" s="55">
        <v>3</v>
      </c>
      <c r="F85" s="55">
        <v>5</v>
      </c>
      <c r="G85" s="55">
        <v>0</v>
      </c>
      <c r="H85" s="55">
        <v>0</v>
      </c>
      <c r="I85" s="48">
        <f t="shared" si="6"/>
        <v>8</v>
      </c>
      <c r="J85" s="49">
        <f t="shared" si="7"/>
        <v>45.454545454545453</v>
      </c>
      <c r="K85" s="49">
        <f t="shared" si="5"/>
        <v>33.333333333333336</v>
      </c>
    </row>
    <row r="86" spans="1:11" x14ac:dyDescent="0.25">
      <c r="A86" s="18">
        <v>76</v>
      </c>
      <c r="B86" s="54">
        <v>16103113</v>
      </c>
      <c r="C86" s="54" t="s">
        <v>90</v>
      </c>
      <c r="D86" s="48">
        <v>3</v>
      </c>
      <c r="E86" s="55">
        <v>4</v>
      </c>
      <c r="F86" s="55">
        <v>8</v>
      </c>
      <c r="G86" s="55">
        <v>2</v>
      </c>
      <c r="H86" s="55">
        <v>1.5</v>
      </c>
      <c r="I86" s="48">
        <f t="shared" si="6"/>
        <v>18.5</v>
      </c>
      <c r="J86" s="49">
        <f t="shared" si="7"/>
        <v>100</v>
      </c>
      <c r="K86" s="49">
        <f t="shared" si="5"/>
        <v>83.333333333333329</v>
      </c>
    </row>
    <row r="87" spans="1:11" x14ac:dyDescent="0.25">
      <c r="A87" s="18">
        <v>77</v>
      </c>
      <c r="B87" s="51">
        <v>16103115</v>
      </c>
      <c r="C87" s="51" t="s">
        <v>91</v>
      </c>
      <c r="D87" s="48">
        <v>3</v>
      </c>
      <c r="E87" s="48">
        <v>2</v>
      </c>
      <c r="F87" s="48">
        <v>4</v>
      </c>
      <c r="G87" s="48">
        <v>0</v>
      </c>
      <c r="H87" s="48">
        <v>0</v>
      </c>
      <c r="I87" s="48">
        <f t="shared" si="6"/>
        <v>9</v>
      </c>
      <c r="J87" s="49">
        <f t="shared" si="7"/>
        <v>63.636363636363633</v>
      </c>
      <c r="K87" s="49">
        <f t="shared" si="5"/>
        <v>22.222222222222221</v>
      </c>
    </row>
    <row r="88" spans="1:11" x14ac:dyDescent="0.25">
      <c r="A88" s="18">
        <v>78</v>
      </c>
      <c r="B88" s="54">
        <v>16103116</v>
      </c>
      <c r="C88" s="54" t="s">
        <v>92</v>
      </c>
      <c r="D88" s="48">
        <v>0</v>
      </c>
      <c r="E88" s="48">
        <v>2</v>
      </c>
      <c r="F88" s="48">
        <v>8</v>
      </c>
      <c r="G88" s="48">
        <v>0</v>
      </c>
      <c r="H88" s="48">
        <v>0</v>
      </c>
      <c r="I88" s="48">
        <f t="shared" si="6"/>
        <v>10</v>
      </c>
      <c r="J88" s="49">
        <f t="shared" si="7"/>
        <v>72.727272727272734</v>
      </c>
      <c r="K88" s="49">
        <f t="shared" si="5"/>
        <v>22.222222222222221</v>
      </c>
    </row>
    <row r="89" spans="1:11" x14ac:dyDescent="0.25">
      <c r="A89" s="18">
        <v>79</v>
      </c>
      <c r="B89" s="51">
        <v>16103119</v>
      </c>
      <c r="C89" s="51" t="s">
        <v>14</v>
      </c>
      <c r="D89" s="55">
        <v>2</v>
      </c>
      <c r="E89" s="55">
        <v>3.5</v>
      </c>
      <c r="F89" s="55">
        <v>8</v>
      </c>
      <c r="G89" s="55">
        <v>0</v>
      </c>
      <c r="H89" s="55">
        <v>0</v>
      </c>
      <c r="I89" s="48">
        <f t="shared" si="6"/>
        <v>13.5</v>
      </c>
      <c r="J89" s="49">
        <f t="shared" si="7"/>
        <v>90.909090909090907</v>
      </c>
      <c r="K89" s="49">
        <f t="shared" si="5"/>
        <v>38.888888888888886</v>
      </c>
    </row>
    <row r="90" spans="1:11" x14ac:dyDescent="0.25">
      <c r="A90" s="18">
        <v>80</v>
      </c>
      <c r="B90" s="54">
        <v>16103120</v>
      </c>
      <c r="C90" s="54" t="s">
        <v>93</v>
      </c>
      <c r="D90" s="48">
        <v>1.5</v>
      </c>
      <c r="E90" s="48">
        <v>3.5</v>
      </c>
      <c r="F90" s="48">
        <v>3</v>
      </c>
      <c r="G90" s="48">
        <v>0</v>
      </c>
      <c r="H90" s="48">
        <v>0</v>
      </c>
      <c r="I90" s="48">
        <f t="shared" si="6"/>
        <v>8</v>
      </c>
      <c r="J90" s="49">
        <f t="shared" si="7"/>
        <v>40.909090909090907</v>
      </c>
      <c r="K90" s="49">
        <f t="shared" si="5"/>
        <v>38.888888888888886</v>
      </c>
    </row>
    <row r="91" spans="1:11" x14ac:dyDescent="0.25">
      <c r="A91" s="18">
        <v>81</v>
      </c>
      <c r="B91" s="51">
        <v>16103121</v>
      </c>
      <c r="C91" s="51" t="s">
        <v>94</v>
      </c>
      <c r="D91" s="48">
        <v>1.5</v>
      </c>
      <c r="E91" s="48">
        <v>3</v>
      </c>
      <c r="F91" s="48">
        <v>5</v>
      </c>
      <c r="G91" s="48">
        <v>0</v>
      </c>
      <c r="H91" s="48">
        <v>0</v>
      </c>
      <c r="I91" s="48">
        <f t="shared" si="6"/>
        <v>9.5</v>
      </c>
      <c r="J91" s="49">
        <f t="shared" si="7"/>
        <v>59.090909090909093</v>
      </c>
      <c r="K91" s="49">
        <f t="shared" si="5"/>
        <v>33.333333333333336</v>
      </c>
    </row>
    <row r="92" spans="1:11" x14ac:dyDescent="0.25">
      <c r="A92" s="18">
        <v>82</v>
      </c>
      <c r="B92" s="54">
        <v>16103123</v>
      </c>
      <c r="C92" s="54" t="s">
        <v>95</v>
      </c>
      <c r="D92" s="48">
        <v>0</v>
      </c>
      <c r="E92" s="48">
        <v>4</v>
      </c>
      <c r="F92" s="48">
        <v>4</v>
      </c>
      <c r="G92" s="48">
        <v>2</v>
      </c>
      <c r="H92" s="48">
        <v>0</v>
      </c>
      <c r="I92" s="48">
        <f t="shared" si="6"/>
        <v>10</v>
      </c>
      <c r="J92" s="49">
        <f t="shared" si="7"/>
        <v>36.363636363636367</v>
      </c>
      <c r="K92" s="49">
        <f t="shared" si="5"/>
        <v>66.666666666666671</v>
      </c>
    </row>
    <row r="93" spans="1:11" x14ac:dyDescent="0.25">
      <c r="A93" s="18">
        <v>83</v>
      </c>
      <c r="B93" s="51">
        <v>16103124</v>
      </c>
      <c r="C93" s="51" t="s">
        <v>96</v>
      </c>
      <c r="D93" s="48">
        <v>0</v>
      </c>
      <c r="E93" s="48">
        <v>3.5</v>
      </c>
      <c r="F93" s="48">
        <v>1.5</v>
      </c>
      <c r="G93" s="48">
        <v>1</v>
      </c>
      <c r="H93" s="48">
        <v>1.5</v>
      </c>
      <c r="I93" s="48">
        <f t="shared" si="6"/>
        <v>7.5</v>
      </c>
      <c r="J93" s="49">
        <f t="shared" si="7"/>
        <v>13.636363636363637</v>
      </c>
      <c r="K93" s="49">
        <f t="shared" si="5"/>
        <v>66.666666666666671</v>
      </c>
    </row>
    <row r="94" spans="1:11" x14ac:dyDescent="0.25">
      <c r="A94" s="18">
        <v>84</v>
      </c>
      <c r="B94" s="54">
        <v>16103126</v>
      </c>
      <c r="C94" s="54" t="s">
        <v>97</v>
      </c>
      <c r="D94" s="48">
        <v>1</v>
      </c>
      <c r="E94" s="48">
        <v>4</v>
      </c>
      <c r="F94" s="48">
        <v>4</v>
      </c>
      <c r="G94" s="48">
        <v>2</v>
      </c>
      <c r="H94" s="48">
        <v>0</v>
      </c>
      <c r="I94" s="48">
        <f t="shared" si="6"/>
        <v>11</v>
      </c>
      <c r="J94" s="49">
        <f t="shared" si="7"/>
        <v>45.454545454545453</v>
      </c>
      <c r="K94" s="49">
        <f t="shared" si="5"/>
        <v>66.666666666666671</v>
      </c>
    </row>
    <row r="95" spans="1:11" x14ac:dyDescent="0.25">
      <c r="A95" s="18">
        <v>85</v>
      </c>
      <c r="B95" s="51">
        <v>16103129</v>
      </c>
      <c r="C95" s="51" t="s">
        <v>98</v>
      </c>
      <c r="D95" s="48">
        <v>3</v>
      </c>
      <c r="E95" s="48">
        <v>4</v>
      </c>
      <c r="F95" s="48">
        <v>4</v>
      </c>
      <c r="G95" s="48">
        <v>0</v>
      </c>
      <c r="H95" s="48">
        <v>3</v>
      </c>
      <c r="I95" s="48">
        <f t="shared" si="6"/>
        <v>14</v>
      </c>
      <c r="J95" s="49">
        <f t="shared" si="7"/>
        <v>63.636363636363633</v>
      </c>
      <c r="K95" s="49">
        <f t="shared" si="5"/>
        <v>77.777777777777771</v>
      </c>
    </row>
    <row r="96" spans="1:11" x14ac:dyDescent="0.25">
      <c r="A96" s="18">
        <v>86</v>
      </c>
      <c r="B96" s="54">
        <v>16103130</v>
      </c>
      <c r="C96" s="54" t="s">
        <v>99</v>
      </c>
      <c r="D96" s="48">
        <v>1</v>
      </c>
      <c r="E96" s="48">
        <v>4</v>
      </c>
      <c r="F96" s="48">
        <v>4</v>
      </c>
      <c r="G96" s="48">
        <v>0</v>
      </c>
      <c r="H96" s="48">
        <v>1.5</v>
      </c>
      <c r="I96" s="48">
        <f t="shared" si="6"/>
        <v>10.5</v>
      </c>
      <c r="J96" s="49">
        <f t="shared" si="7"/>
        <v>45.454545454545453</v>
      </c>
      <c r="K96" s="49">
        <f t="shared" si="5"/>
        <v>61.111111111111114</v>
      </c>
    </row>
    <row r="97" spans="1:11" x14ac:dyDescent="0.25">
      <c r="A97" s="18">
        <v>87</v>
      </c>
      <c r="B97" s="51">
        <v>16103131</v>
      </c>
      <c r="C97" s="51" t="s">
        <v>100</v>
      </c>
      <c r="D97" s="48">
        <v>0</v>
      </c>
      <c r="E97" s="48">
        <v>3</v>
      </c>
      <c r="F97" s="48">
        <v>6</v>
      </c>
      <c r="G97" s="48">
        <v>0</v>
      </c>
      <c r="H97" s="48">
        <v>0</v>
      </c>
      <c r="I97" s="48">
        <f t="shared" si="6"/>
        <v>9</v>
      </c>
      <c r="J97" s="49">
        <f t="shared" si="7"/>
        <v>54.545454545454547</v>
      </c>
      <c r="K97" s="49">
        <f t="shared" si="5"/>
        <v>33.333333333333336</v>
      </c>
    </row>
    <row r="98" spans="1:11" x14ac:dyDescent="0.25">
      <c r="A98" s="18">
        <v>88</v>
      </c>
      <c r="B98" s="54">
        <v>16103132</v>
      </c>
      <c r="C98" s="54" t="s">
        <v>101</v>
      </c>
      <c r="D98" s="48">
        <v>3</v>
      </c>
      <c r="E98" s="48">
        <v>2.5</v>
      </c>
      <c r="F98" s="48">
        <v>4.5</v>
      </c>
      <c r="G98" s="48">
        <v>0</v>
      </c>
      <c r="H98" s="48">
        <v>3</v>
      </c>
      <c r="I98" s="48">
        <f t="shared" si="6"/>
        <v>13</v>
      </c>
      <c r="J98" s="49">
        <f t="shared" si="7"/>
        <v>68.181818181818187</v>
      </c>
      <c r="K98" s="49">
        <f t="shared" si="5"/>
        <v>61.111111111111114</v>
      </c>
    </row>
    <row r="99" spans="1:11" x14ac:dyDescent="0.25">
      <c r="A99" s="18">
        <v>89</v>
      </c>
      <c r="B99" s="51">
        <v>16103133</v>
      </c>
      <c r="C99" s="51" t="s">
        <v>102</v>
      </c>
      <c r="D99" s="48">
        <v>3</v>
      </c>
      <c r="E99" s="48">
        <v>4</v>
      </c>
      <c r="F99" s="48">
        <v>4</v>
      </c>
      <c r="G99" s="48">
        <v>2</v>
      </c>
      <c r="H99" s="48">
        <v>3</v>
      </c>
      <c r="I99" s="48">
        <f t="shared" si="6"/>
        <v>16</v>
      </c>
      <c r="J99" s="49">
        <f t="shared" si="7"/>
        <v>63.636363636363633</v>
      </c>
      <c r="K99" s="49">
        <f t="shared" si="5"/>
        <v>100</v>
      </c>
    </row>
    <row r="100" spans="1:11" x14ac:dyDescent="0.25">
      <c r="A100" s="18">
        <v>90</v>
      </c>
      <c r="B100" s="54">
        <v>16103135</v>
      </c>
      <c r="C100" s="54" t="s">
        <v>103</v>
      </c>
      <c r="D100" s="64">
        <v>3</v>
      </c>
      <c r="E100" s="64">
        <v>4</v>
      </c>
      <c r="F100" s="64">
        <v>5</v>
      </c>
      <c r="G100" s="64">
        <v>0</v>
      </c>
      <c r="H100" s="64">
        <v>3</v>
      </c>
      <c r="I100" s="48">
        <f t="shared" si="6"/>
        <v>15</v>
      </c>
      <c r="J100" s="49">
        <f t="shared" si="7"/>
        <v>72.727272727272734</v>
      </c>
      <c r="K100" s="49">
        <f t="shared" si="5"/>
        <v>77.777777777777771</v>
      </c>
    </row>
    <row r="101" spans="1:11" x14ac:dyDescent="0.25">
      <c r="A101" s="18">
        <v>91</v>
      </c>
      <c r="B101" s="51">
        <v>16103140</v>
      </c>
      <c r="C101" s="51" t="s">
        <v>104</v>
      </c>
      <c r="D101" s="48">
        <v>1</v>
      </c>
      <c r="E101" s="48">
        <v>2</v>
      </c>
      <c r="F101" s="48">
        <v>4</v>
      </c>
      <c r="G101" s="48">
        <v>0</v>
      </c>
      <c r="H101" s="48">
        <v>0.5</v>
      </c>
      <c r="I101" s="48">
        <f t="shared" si="6"/>
        <v>7.5</v>
      </c>
      <c r="J101" s="49">
        <f t="shared" si="7"/>
        <v>45.454545454545453</v>
      </c>
      <c r="K101" s="49">
        <f t="shared" si="5"/>
        <v>27.777777777777779</v>
      </c>
    </row>
    <row r="102" spans="1:11" x14ac:dyDescent="0.25">
      <c r="A102" s="18">
        <v>92</v>
      </c>
      <c r="B102" s="54">
        <v>16103143</v>
      </c>
      <c r="C102" s="54" t="s">
        <v>105</v>
      </c>
      <c r="D102" s="48">
        <v>3</v>
      </c>
      <c r="E102" s="48">
        <v>4</v>
      </c>
      <c r="F102" s="48">
        <v>6.5</v>
      </c>
      <c r="G102" s="48">
        <v>0</v>
      </c>
      <c r="H102" s="48">
        <v>0</v>
      </c>
      <c r="I102" s="48">
        <f t="shared" si="6"/>
        <v>13.5</v>
      </c>
      <c r="J102" s="49">
        <f t="shared" si="7"/>
        <v>86.36363636363636</v>
      </c>
      <c r="K102" s="49">
        <f t="shared" si="5"/>
        <v>44.444444444444443</v>
      </c>
    </row>
    <row r="103" spans="1:11" x14ac:dyDescent="0.25">
      <c r="A103" s="18">
        <v>93</v>
      </c>
      <c r="B103" s="51">
        <v>16103147</v>
      </c>
      <c r="C103" s="51" t="s">
        <v>106</v>
      </c>
      <c r="D103" s="48">
        <v>0</v>
      </c>
      <c r="E103" s="48">
        <v>4</v>
      </c>
      <c r="F103" s="48">
        <v>5.5</v>
      </c>
      <c r="G103" s="48">
        <v>0</v>
      </c>
      <c r="H103" s="48">
        <v>1.5</v>
      </c>
      <c r="I103" s="48">
        <f t="shared" si="6"/>
        <v>11</v>
      </c>
      <c r="J103" s="49">
        <f t="shared" si="7"/>
        <v>50</v>
      </c>
      <c r="K103" s="49">
        <f t="shared" si="5"/>
        <v>61.111111111111114</v>
      </c>
    </row>
    <row r="104" spans="1:11" x14ac:dyDescent="0.25">
      <c r="A104" s="18">
        <v>94</v>
      </c>
      <c r="B104" s="54">
        <v>16103149</v>
      </c>
      <c r="C104" s="54" t="s">
        <v>107</v>
      </c>
      <c r="D104" s="48">
        <v>3</v>
      </c>
      <c r="E104" s="48">
        <v>2.5</v>
      </c>
      <c r="F104" s="48">
        <v>6</v>
      </c>
      <c r="G104" s="48">
        <v>0</v>
      </c>
      <c r="H104" s="48">
        <v>3</v>
      </c>
      <c r="I104" s="48">
        <f t="shared" si="6"/>
        <v>14.5</v>
      </c>
      <c r="J104" s="49">
        <f t="shared" si="7"/>
        <v>81.818181818181813</v>
      </c>
      <c r="K104" s="49">
        <f t="shared" si="5"/>
        <v>61.111111111111114</v>
      </c>
    </row>
    <row r="105" spans="1:11" x14ac:dyDescent="0.25">
      <c r="A105" s="18">
        <v>95</v>
      </c>
      <c r="B105" s="51">
        <v>16103154</v>
      </c>
      <c r="C105" s="51" t="s">
        <v>108</v>
      </c>
      <c r="D105" s="48">
        <v>3</v>
      </c>
      <c r="E105" s="48">
        <v>4</v>
      </c>
      <c r="F105" s="48">
        <v>5</v>
      </c>
      <c r="G105" s="48">
        <v>2</v>
      </c>
      <c r="H105" s="48">
        <v>0.5</v>
      </c>
      <c r="I105" s="48">
        <f t="shared" si="6"/>
        <v>14.5</v>
      </c>
      <c r="J105" s="49">
        <f t="shared" si="7"/>
        <v>72.727272727272734</v>
      </c>
      <c r="K105" s="49">
        <f t="shared" si="5"/>
        <v>72.222222222222229</v>
      </c>
    </row>
    <row r="106" spans="1:11" x14ac:dyDescent="0.25">
      <c r="A106" s="18">
        <v>96</v>
      </c>
      <c r="B106" s="54">
        <v>16103155</v>
      </c>
      <c r="C106" s="54" t="s">
        <v>109</v>
      </c>
      <c r="D106" s="48">
        <v>3</v>
      </c>
      <c r="E106" s="48">
        <v>1</v>
      </c>
      <c r="F106" s="48">
        <v>5</v>
      </c>
      <c r="G106" s="48">
        <v>0</v>
      </c>
      <c r="H106" s="48">
        <v>1</v>
      </c>
      <c r="I106" s="48">
        <f t="shared" si="6"/>
        <v>10</v>
      </c>
      <c r="J106" s="49">
        <f t="shared" si="7"/>
        <v>72.727272727272734</v>
      </c>
      <c r="K106" s="49">
        <f t="shared" si="5"/>
        <v>22.222222222222221</v>
      </c>
    </row>
    <row r="107" spans="1:11" x14ac:dyDescent="0.25">
      <c r="A107" s="18">
        <v>97</v>
      </c>
      <c r="B107" s="51">
        <v>16103156</v>
      </c>
      <c r="C107" s="51" t="s">
        <v>110</v>
      </c>
      <c r="D107" s="48">
        <v>3</v>
      </c>
      <c r="E107" s="48">
        <v>4</v>
      </c>
      <c r="F107" s="48">
        <v>8</v>
      </c>
      <c r="G107" s="48">
        <v>2</v>
      </c>
      <c r="H107" s="48">
        <v>0</v>
      </c>
      <c r="I107" s="48">
        <f t="shared" si="6"/>
        <v>17</v>
      </c>
      <c r="J107" s="49">
        <f t="shared" si="7"/>
        <v>100</v>
      </c>
      <c r="K107" s="49">
        <f t="shared" si="5"/>
        <v>66.666666666666671</v>
      </c>
    </row>
    <row r="108" spans="1:11" x14ac:dyDescent="0.25">
      <c r="A108" s="18">
        <v>98</v>
      </c>
      <c r="B108" s="54">
        <v>16103157</v>
      </c>
      <c r="C108" s="54" t="s">
        <v>111</v>
      </c>
      <c r="D108" s="48">
        <v>3</v>
      </c>
      <c r="E108" s="48">
        <v>4</v>
      </c>
      <c r="F108" s="48">
        <v>6</v>
      </c>
      <c r="G108" s="48">
        <v>0.5</v>
      </c>
      <c r="H108" s="48">
        <v>3</v>
      </c>
      <c r="I108" s="48">
        <f t="shared" si="6"/>
        <v>16.5</v>
      </c>
      <c r="J108" s="49">
        <f t="shared" si="7"/>
        <v>81.818181818181813</v>
      </c>
      <c r="K108" s="49">
        <f t="shared" ref="K108:K139" si="8">(SUM(E108,G108,H108)*100)/9</f>
        <v>83.333333333333329</v>
      </c>
    </row>
    <row r="109" spans="1:11" x14ac:dyDescent="0.25">
      <c r="A109" s="18">
        <v>99</v>
      </c>
      <c r="B109" s="51">
        <v>16103159</v>
      </c>
      <c r="C109" s="51" t="s">
        <v>112</v>
      </c>
      <c r="D109" s="64">
        <v>2</v>
      </c>
      <c r="E109" s="48">
        <v>4</v>
      </c>
      <c r="F109" s="48">
        <v>2.5</v>
      </c>
      <c r="G109" s="48">
        <v>0</v>
      </c>
      <c r="H109" s="48">
        <v>2</v>
      </c>
      <c r="I109" s="48">
        <f t="shared" si="6"/>
        <v>10.5</v>
      </c>
      <c r="J109" s="49">
        <f t="shared" si="7"/>
        <v>40.909090909090907</v>
      </c>
      <c r="K109" s="49">
        <f t="shared" si="8"/>
        <v>66.666666666666671</v>
      </c>
    </row>
    <row r="110" spans="1:11" x14ac:dyDescent="0.25">
      <c r="A110" s="18">
        <v>100</v>
      </c>
      <c r="B110" s="54">
        <v>16103173</v>
      </c>
      <c r="C110" s="54" t="s">
        <v>113</v>
      </c>
      <c r="D110" s="48">
        <v>0</v>
      </c>
      <c r="E110" s="48">
        <v>1</v>
      </c>
      <c r="F110" s="48">
        <v>6</v>
      </c>
      <c r="G110" s="48">
        <v>0</v>
      </c>
      <c r="H110" s="48">
        <v>2</v>
      </c>
      <c r="I110" s="48">
        <f t="shared" si="6"/>
        <v>9</v>
      </c>
      <c r="J110" s="49">
        <f t="shared" ref="J110:J141" si="9">(SUM(D110,F110)*100)/11</f>
        <v>54.545454545454547</v>
      </c>
      <c r="K110" s="49">
        <f t="shared" si="8"/>
        <v>33.333333333333336</v>
      </c>
    </row>
    <row r="111" spans="1:11" x14ac:dyDescent="0.25">
      <c r="A111" s="18">
        <v>101</v>
      </c>
      <c r="B111" s="51">
        <v>16103179</v>
      </c>
      <c r="C111" s="51" t="s">
        <v>114</v>
      </c>
      <c r="D111" s="48">
        <v>0</v>
      </c>
      <c r="E111" s="48">
        <v>0.5</v>
      </c>
      <c r="F111" s="48">
        <v>2.5</v>
      </c>
      <c r="G111" s="48">
        <v>0</v>
      </c>
      <c r="H111" s="48">
        <v>0</v>
      </c>
      <c r="I111" s="48">
        <f t="shared" si="6"/>
        <v>3</v>
      </c>
      <c r="J111" s="49">
        <f t="shared" si="9"/>
        <v>22.727272727272727</v>
      </c>
      <c r="K111" s="49">
        <f t="shared" si="8"/>
        <v>5.5555555555555554</v>
      </c>
    </row>
    <row r="112" spans="1:11" x14ac:dyDescent="0.25">
      <c r="A112" s="18">
        <v>102</v>
      </c>
      <c r="B112" s="54">
        <v>16103182</v>
      </c>
      <c r="C112" s="54" t="s">
        <v>115</v>
      </c>
      <c r="D112" s="48">
        <v>0</v>
      </c>
      <c r="E112" s="48">
        <v>3.5</v>
      </c>
      <c r="F112" s="48">
        <v>5</v>
      </c>
      <c r="G112" s="48">
        <v>0</v>
      </c>
      <c r="H112" s="48">
        <v>3</v>
      </c>
      <c r="I112" s="48">
        <f t="shared" si="6"/>
        <v>11.5</v>
      </c>
      <c r="J112" s="49">
        <f t="shared" si="9"/>
        <v>45.454545454545453</v>
      </c>
      <c r="K112" s="49">
        <f t="shared" si="8"/>
        <v>72.222222222222229</v>
      </c>
    </row>
    <row r="113" spans="1:11" x14ac:dyDescent="0.25">
      <c r="A113" s="18">
        <v>103</v>
      </c>
      <c r="B113" s="51">
        <v>16103185</v>
      </c>
      <c r="C113" s="51" t="s">
        <v>116</v>
      </c>
      <c r="D113" s="48">
        <v>0</v>
      </c>
      <c r="E113" s="48">
        <v>4</v>
      </c>
      <c r="F113" s="48">
        <v>8</v>
      </c>
      <c r="G113" s="48">
        <v>0</v>
      </c>
      <c r="H113" s="48">
        <v>0</v>
      </c>
      <c r="I113" s="48">
        <f t="shared" si="6"/>
        <v>12</v>
      </c>
      <c r="J113" s="49">
        <f t="shared" si="9"/>
        <v>72.727272727272734</v>
      </c>
      <c r="K113" s="49">
        <f t="shared" si="8"/>
        <v>44.444444444444443</v>
      </c>
    </row>
    <row r="114" spans="1:11" x14ac:dyDescent="0.25">
      <c r="A114" s="18">
        <v>104</v>
      </c>
      <c r="B114" s="54">
        <v>16103186</v>
      </c>
      <c r="C114" s="54" t="s">
        <v>117</v>
      </c>
      <c r="D114" s="48">
        <v>0</v>
      </c>
      <c r="E114" s="48">
        <v>4</v>
      </c>
      <c r="F114" s="48">
        <v>5</v>
      </c>
      <c r="G114" s="48">
        <v>0</v>
      </c>
      <c r="H114" s="48">
        <v>0</v>
      </c>
      <c r="I114" s="48">
        <f t="shared" si="6"/>
        <v>9</v>
      </c>
      <c r="J114" s="49">
        <f t="shared" si="9"/>
        <v>45.454545454545453</v>
      </c>
      <c r="K114" s="49">
        <f t="shared" si="8"/>
        <v>44.444444444444443</v>
      </c>
    </row>
    <row r="115" spans="1:11" x14ac:dyDescent="0.25">
      <c r="A115" s="18">
        <v>105</v>
      </c>
      <c r="B115" s="51">
        <v>16103188</v>
      </c>
      <c r="C115" s="51" t="s">
        <v>118</v>
      </c>
      <c r="D115" s="48">
        <v>2.5</v>
      </c>
      <c r="E115" s="48">
        <v>4</v>
      </c>
      <c r="F115" s="48">
        <v>6</v>
      </c>
      <c r="G115" s="48">
        <v>0</v>
      </c>
      <c r="H115" s="48">
        <v>0</v>
      </c>
      <c r="I115" s="48">
        <f t="shared" si="6"/>
        <v>12.5</v>
      </c>
      <c r="J115" s="49">
        <f t="shared" si="9"/>
        <v>77.272727272727266</v>
      </c>
      <c r="K115" s="49">
        <f t="shared" si="8"/>
        <v>44.444444444444443</v>
      </c>
    </row>
    <row r="116" spans="1:11" x14ac:dyDescent="0.25">
      <c r="A116" s="18">
        <v>106</v>
      </c>
      <c r="B116" s="54">
        <v>16103189</v>
      </c>
      <c r="C116" s="54" t="s">
        <v>119</v>
      </c>
      <c r="D116" s="48">
        <v>0.5</v>
      </c>
      <c r="E116" s="48">
        <v>0</v>
      </c>
      <c r="F116" s="48">
        <v>2.5</v>
      </c>
      <c r="G116" s="48">
        <v>2</v>
      </c>
      <c r="H116" s="48">
        <v>1</v>
      </c>
      <c r="I116" s="48">
        <f t="shared" si="6"/>
        <v>6</v>
      </c>
      <c r="J116" s="49">
        <f t="shared" si="9"/>
        <v>27.272727272727273</v>
      </c>
      <c r="K116" s="49">
        <f t="shared" si="8"/>
        <v>33.333333333333336</v>
      </c>
    </row>
    <row r="117" spans="1:11" x14ac:dyDescent="0.25">
      <c r="A117" s="18">
        <v>107</v>
      </c>
      <c r="B117" s="51">
        <v>16103192</v>
      </c>
      <c r="C117" s="51" t="s">
        <v>120</v>
      </c>
      <c r="D117" s="48">
        <v>3</v>
      </c>
      <c r="E117" s="48">
        <v>4</v>
      </c>
      <c r="F117" s="48">
        <v>3.5</v>
      </c>
      <c r="G117" s="48">
        <v>0</v>
      </c>
      <c r="H117" s="48">
        <v>0</v>
      </c>
      <c r="I117" s="48">
        <f t="shared" si="6"/>
        <v>10.5</v>
      </c>
      <c r="J117" s="49">
        <f t="shared" si="9"/>
        <v>59.090909090909093</v>
      </c>
      <c r="K117" s="49">
        <f t="shared" si="8"/>
        <v>44.444444444444443</v>
      </c>
    </row>
    <row r="118" spans="1:11" x14ac:dyDescent="0.25">
      <c r="A118" s="18">
        <v>108</v>
      </c>
      <c r="B118" s="54">
        <v>16103193</v>
      </c>
      <c r="C118" s="54" t="s">
        <v>121</v>
      </c>
      <c r="D118" s="48">
        <v>0.5</v>
      </c>
      <c r="E118" s="48">
        <v>4</v>
      </c>
      <c r="F118" s="48">
        <v>8</v>
      </c>
      <c r="G118" s="48">
        <v>0</v>
      </c>
      <c r="H118" s="48">
        <v>1</v>
      </c>
      <c r="I118" s="48">
        <f t="shared" si="6"/>
        <v>13.5</v>
      </c>
      <c r="J118" s="49">
        <f t="shared" si="9"/>
        <v>77.272727272727266</v>
      </c>
      <c r="K118" s="49">
        <f t="shared" si="8"/>
        <v>55.555555555555557</v>
      </c>
    </row>
    <row r="119" spans="1:11" x14ac:dyDescent="0.25">
      <c r="A119" s="18">
        <v>109</v>
      </c>
      <c r="B119" s="51">
        <v>16103194</v>
      </c>
      <c r="C119" s="51" t="s">
        <v>122</v>
      </c>
      <c r="D119" s="48">
        <v>0</v>
      </c>
      <c r="E119" s="48">
        <v>4</v>
      </c>
      <c r="F119" s="48">
        <v>4</v>
      </c>
      <c r="G119" s="48">
        <v>1</v>
      </c>
      <c r="H119" s="48">
        <v>3</v>
      </c>
      <c r="I119" s="48">
        <f t="shared" si="6"/>
        <v>12</v>
      </c>
      <c r="J119" s="49">
        <f t="shared" si="9"/>
        <v>36.363636363636367</v>
      </c>
      <c r="K119" s="49">
        <f t="shared" si="8"/>
        <v>88.888888888888886</v>
      </c>
    </row>
    <row r="120" spans="1:11" x14ac:dyDescent="0.25">
      <c r="A120" s="18">
        <v>110</v>
      </c>
      <c r="B120" s="54">
        <v>16103195</v>
      </c>
      <c r="C120" s="54" t="s">
        <v>123</v>
      </c>
      <c r="D120" s="48">
        <v>2</v>
      </c>
      <c r="E120" s="48">
        <v>0</v>
      </c>
      <c r="F120" s="48">
        <v>4</v>
      </c>
      <c r="G120" s="48">
        <v>0</v>
      </c>
      <c r="H120" s="48">
        <v>0</v>
      </c>
      <c r="I120" s="48">
        <f t="shared" si="6"/>
        <v>6</v>
      </c>
      <c r="J120" s="49">
        <f t="shared" si="9"/>
        <v>54.545454545454547</v>
      </c>
      <c r="K120" s="49">
        <f t="shared" si="8"/>
        <v>0</v>
      </c>
    </row>
    <row r="121" spans="1:11" x14ac:dyDescent="0.25">
      <c r="A121" s="18">
        <v>111</v>
      </c>
      <c r="B121" s="51">
        <v>16103196</v>
      </c>
      <c r="C121" s="51" t="s">
        <v>124</v>
      </c>
      <c r="D121" s="48">
        <v>0</v>
      </c>
      <c r="E121" s="48">
        <v>4</v>
      </c>
      <c r="F121" s="48">
        <v>6</v>
      </c>
      <c r="G121" s="48">
        <v>0</v>
      </c>
      <c r="H121" s="48">
        <v>0</v>
      </c>
      <c r="I121" s="48">
        <f t="shared" si="6"/>
        <v>10</v>
      </c>
      <c r="J121" s="49">
        <f t="shared" si="9"/>
        <v>54.545454545454547</v>
      </c>
      <c r="K121" s="49">
        <f t="shared" si="8"/>
        <v>44.444444444444443</v>
      </c>
    </row>
    <row r="122" spans="1:11" x14ac:dyDescent="0.25">
      <c r="A122" s="18">
        <v>112</v>
      </c>
      <c r="B122" s="54">
        <v>16103197</v>
      </c>
      <c r="C122" s="54" t="s">
        <v>125</v>
      </c>
      <c r="D122" s="48">
        <v>1</v>
      </c>
      <c r="E122" s="48">
        <v>4</v>
      </c>
      <c r="F122" s="48">
        <v>6</v>
      </c>
      <c r="G122" s="48">
        <v>0</v>
      </c>
      <c r="H122" s="48">
        <v>0</v>
      </c>
      <c r="I122" s="48">
        <f t="shared" si="6"/>
        <v>11</v>
      </c>
      <c r="J122" s="49">
        <f t="shared" si="9"/>
        <v>63.636363636363633</v>
      </c>
      <c r="K122" s="49">
        <f t="shared" si="8"/>
        <v>44.444444444444443</v>
      </c>
    </row>
    <row r="123" spans="1:11" x14ac:dyDescent="0.25">
      <c r="A123" s="18">
        <v>113</v>
      </c>
      <c r="B123" s="51">
        <v>16103201</v>
      </c>
      <c r="C123" s="51" t="s">
        <v>126</v>
      </c>
      <c r="D123" s="48">
        <v>0</v>
      </c>
      <c r="E123" s="48">
        <v>4</v>
      </c>
      <c r="F123" s="48">
        <v>0</v>
      </c>
      <c r="G123" s="48">
        <v>0</v>
      </c>
      <c r="H123" s="48">
        <v>2</v>
      </c>
      <c r="I123" s="48">
        <f t="shared" si="6"/>
        <v>6</v>
      </c>
      <c r="J123" s="49">
        <f t="shared" si="9"/>
        <v>0</v>
      </c>
      <c r="K123" s="49">
        <f t="shared" si="8"/>
        <v>66.666666666666671</v>
      </c>
    </row>
    <row r="124" spans="1:11" x14ac:dyDescent="0.25">
      <c r="A124" s="18">
        <v>114</v>
      </c>
      <c r="B124" s="54">
        <v>16103202</v>
      </c>
      <c r="C124" s="54" t="s">
        <v>127</v>
      </c>
      <c r="D124" s="48">
        <v>3</v>
      </c>
      <c r="E124" s="48">
        <v>1.5</v>
      </c>
      <c r="F124" s="48">
        <v>4</v>
      </c>
      <c r="G124" s="48">
        <v>0</v>
      </c>
      <c r="H124" s="48">
        <v>3</v>
      </c>
      <c r="I124" s="48">
        <f t="shared" si="6"/>
        <v>11.5</v>
      </c>
      <c r="J124" s="49">
        <f t="shared" si="9"/>
        <v>63.636363636363633</v>
      </c>
      <c r="K124" s="49">
        <f t="shared" si="8"/>
        <v>50</v>
      </c>
    </row>
    <row r="125" spans="1:11" x14ac:dyDescent="0.25">
      <c r="A125" s="18">
        <v>115</v>
      </c>
      <c r="B125" s="51">
        <v>16103203</v>
      </c>
      <c r="C125" s="51" t="s">
        <v>128</v>
      </c>
      <c r="D125" s="48">
        <v>1</v>
      </c>
      <c r="E125" s="48">
        <v>0</v>
      </c>
      <c r="F125" s="48">
        <v>7</v>
      </c>
      <c r="G125" s="48">
        <v>2</v>
      </c>
      <c r="H125" s="48">
        <v>0.5</v>
      </c>
      <c r="I125" s="48">
        <f t="shared" si="6"/>
        <v>10.5</v>
      </c>
      <c r="J125" s="49">
        <f t="shared" si="9"/>
        <v>72.727272727272734</v>
      </c>
      <c r="K125" s="49">
        <f t="shared" si="8"/>
        <v>27.777777777777779</v>
      </c>
    </row>
    <row r="126" spans="1:11" x14ac:dyDescent="0.25">
      <c r="A126" s="18">
        <v>116</v>
      </c>
      <c r="B126" s="54">
        <v>16103205</v>
      </c>
      <c r="C126" s="54" t="s">
        <v>129</v>
      </c>
      <c r="D126" s="48">
        <v>2.5</v>
      </c>
      <c r="E126" s="48">
        <v>4</v>
      </c>
      <c r="F126" s="48">
        <v>3</v>
      </c>
      <c r="G126" s="48">
        <v>0</v>
      </c>
      <c r="H126" s="48">
        <v>1</v>
      </c>
      <c r="I126" s="48">
        <f t="shared" si="6"/>
        <v>10.5</v>
      </c>
      <c r="J126" s="49">
        <f t="shared" si="9"/>
        <v>50</v>
      </c>
      <c r="K126" s="49">
        <f t="shared" si="8"/>
        <v>55.555555555555557</v>
      </c>
    </row>
    <row r="127" spans="1:11" x14ac:dyDescent="0.25">
      <c r="A127" s="18">
        <v>117</v>
      </c>
      <c r="B127" s="51">
        <v>16103211</v>
      </c>
      <c r="C127" s="51" t="s">
        <v>130</v>
      </c>
      <c r="D127" s="48">
        <v>3</v>
      </c>
      <c r="E127" s="48">
        <v>4</v>
      </c>
      <c r="F127" s="48">
        <v>6</v>
      </c>
      <c r="G127" s="48">
        <v>0</v>
      </c>
      <c r="H127" s="48">
        <v>0</v>
      </c>
      <c r="I127" s="48">
        <f t="shared" si="6"/>
        <v>13</v>
      </c>
      <c r="J127" s="49">
        <f t="shared" si="9"/>
        <v>81.818181818181813</v>
      </c>
      <c r="K127" s="49">
        <f t="shared" si="8"/>
        <v>44.444444444444443</v>
      </c>
    </row>
    <row r="128" spans="1:11" x14ac:dyDescent="0.25">
      <c r="A128" s="18">
        <v>118</v>
      </c>
      <c r="B128" s="54">
        <v>16103214</v>
      </c>
      <c r="C128" s="54" t="s">
        <v>131</v>
      </c>
      <c r="D128" s="48">
        <v>3</v>
      </c>
      <c r="E128" s="48">
        <v>4</v>
      </c>
      <c r="F128" s="48">
        <v>7</v>
      </c>
      <c r="G128" s="48">
        <v>1</v>
      </c>
      <c r="H128" s="48">
        <v>2</v>
      </c>
      <c r="I128" s="48">
        <f t="shared" si="6"/>
        <v>17</v>
      </c>
      <c r="J128" s="49">
        <f t="shared" si="9"/>
        <v>90.909090909090907</v>
      </c>
      <c r="K128" s="49">
        <f t="shared" si="8"/>
        <v>77.777777777777771</v>
      </c>
    </row>
    <row r="129" spans="1:11" x14ac:dyDescent="0.25">
      <c r="A129" s="18">
        <v>119</v>
      </c>
      <c r="B129" s="51">
        <v>16103215</v>
      </c>
      <c r="C129" s="51" t="s">
        <v>132</v>
      </c>
      <c r="D129" s="48">
        <v>2.5</v>
      </c>
      <c r="E129" s="48">
        <v>3</v>
      </c>
      <c r="F129" s="48">
        <v>0</v>
      </c>
      <c r="G129" s="48">
        <v>0</v>
      </c>
      <c r="H129" s="48">
        <v>2.5</v>
      </c>
      <c r="I129" s="48">
        <f t="shared" si="6"/>
        <v>8</v>
      </c>
      <c r="J129" s="49">
        <f t="shared" si="9"/>
        <v>22.727272727272727</v>
      </c>
      <c r="K129" s="49">
        <f t="shared" si="8"/>
        <v>61.111111111111114</v>
      </c>
    </row>
    <row r="130" spans="1:11" x14ac:dyDescent="0.25">
      <c r="A130" s="18">
        <v>120</v>
      </c>
      <c r="B130" s="54">
        <v>16103216</v>
      </c>
      <c r="C130" s="54" t="s">
        <v>133</v>
      </c>
      <c r="D130" s="48">
        <v>0</v>
      </c>
      <c r="E130" s="48">
        <v>3</v>
      </c>
      <c r="F130" s="48">
        <v>0</v>
      </c>
      <c r="G130" s="48">
        <v>2</v>
      </c>
      <c r="H130" s="48">
        <v>0</v>
      </c>
      <c r="I130" s="48">
        <f t="shared" si="6"/>
        <v>5</v>
      </c>
      <c r="J130" s="49">
        <f t="shared" si="9"/>
        <v>0</v>
      </c>
      <c r="K130" s="49">
        <f t="shared" si="8"/>
        <v>55.555555555555557</v>
      </c>
    </row>
    <row r="131" spans="1:11" x14ac:dyDescent="0.25">
      <c r="A131" s="18">
        <v>121</v>
      </c>
      <c r="B131" s="51">
        <v>16103218</v>
      </c>
      <c r="C131" s="51" t="s">
        <v>134</v>
      </c>
      <c r="D131" s="48">
        <v>0</v>
      </c>
      <c r="E131" s="48">
        <v>3</v>
      </c>
      <c r="F131" s="48">
        <v>0</v>
      </c>
      <c r="G131" s="48">
        <v>0</v>
      </c>
      <c r="H131" s="48">
        <v>0</v>
      </c>
      <c r="I131" s="48">
        <f t="shared" si="6"/>
        <v>3</v>
      </c>
      <c r="J131" s="49">
        <f t="shared" si="9"/>
        <v>0</v>
      </c>
      <c r="K131" s="49">
        <f t="shared" si="8"/>
        <v>33.333333333333336</v>
      </c>
    </row>
    <row r="132" spans="1:11" x14ac:dyDescent="0.25">
      <c r="A132" s="18">
        <v>122</v>
      </c>
      <c r="B132" s="54">
        <v>16103219</v>
      </c>
      <c r="C132" s="54" t="s">
        <v>135</v>
      </c>
      <c r="D132" s="48">
        <v>1</v>
      </c>
      <c r="E132" s="48">
        <v>4</v>
      </c>
      <c r="F132" s="48">
        <v>4</v>
      </c>
      <c r="G132" s="48">
        <v>0</v>
      </c>
      <c r="H132" s="48">
        <v>0</v>
      </c>
      <c r="I132" s="48">
        <f t="shared" si="6"/>
        <v>9</v>
      </c>
      <c r="J132" s="49">
        <f t="shared" si="9"/>
        <v>45.454545454545453</v>
      </c>
      <c r="K132" s="49">
        <f t="shared" si="8"/>
        <v>44.444444444444443</v>
      </c>
    </row>
    <row r="133" spans="1:11" x14ac:dyDescent="0.25">
      <c r="A133" s="18">
        <v>123</v>
      </c>
      <c r="B133" s="51">
        <v>16103221</v>
      </c>
      <c r="C133" s="51" t="s">
        <v>136</v>
      </c>
      <c r="D133" s="48">
        <v>1.5</v>
      </c>
      <c r="E133" s="48">
        <v>3.5</v>
      </c>
      <c r="F133" s="48">
        <v>8</v>
      </c>
      <c r="G133" s="48">
        <v>0</v>
      </c>
      <c r="H133" s="48">
        <v>2</v>
      </c>
      <c r="I133" s="48">
        <f t="shared" si="6"/>
        <v>15</v>
      </c>
      <c r="J133" s="49">
        <f t="shared" si="9"/>
        <v>86.36363636363636</v>
      </c>
      <c r="K133" s="49">
        <f t="shared" si="8"/>
        <v>61.111111111111114</v>
      </c>
    </row>
    <row r="134" spans="1:11" x14ac:dyDescent="0.25">
      <c r="A134" s="18">
        <v>124</v>
      </c>
      <c r="B134" s="54">
        <v>16103222</v>
      </c>
      <c r="C134" s="54" t="s">
        <v>137</v>
      </c>
      <c r="D134" s="48">
        <v>0</v>
      </c>
      <c r="E134" s="48">
        <v>4</v>
      </c>
      <c r="F134" s="48">
        <v>8</v>
      </c>
      <c r="G134" s="48">
        <v>0</v>
      </c>
      <c r="H134" s="48">
        <v>3</v>
      </c>
      <c r="I134" s="48">
        <f t="shared" si="6"/>
        <v>15</v>
      </c>
      <c r="J134" s="49">
        <f t="shared" si="9"/>
        <v>72.727272727272734</v>
      </c>
      <c r="K134" s="49">
        <f t="shared" si="8"/>
        <v>77.777777777777771</v>
      </c>
    </row>
    <row r="135" spans="1:11" x14ac:dyDescent="0.25">
      <c r="A135" s="18">
        <v>125</v>
      </c>
      <c r="B135" s="51">
        <v>16103225</v>
      </c>
      <c r="C135" s="51" t="s">
        <v>138</v>
      </c>
      <c r="D135" s="48">
        <v>1</v>
      </c>
      <c r="E135" s="48">
        <v>4</v>
      </c>
      <c r="F135" s="48">
        <v>0</v>
      </c>
      <c r="G135" s="48">
        <v>0</v>
      </c>
      <c r="H135" s="48">
        <v>0</v>
      </c>
      <c r="I135" s="48">
        <f t="shared" si="6"/>
        <v>5</v>
      </c>
      <c r="J135" s="49">
        <f t="shared" si="9"/>
        <v>9.0909090909090917</v>
      </c>
      <c r="K135" s="49">
        <f t="shared" si="8"/>
        <v>44.444444444444443</v>
      </c>
    </row>
    <row r="136" spans="1:11" x14ac:dyDescent="0.25">
      <c r="A136" s="18">
        <v>126</v>
      </c>
      <c r="B136" s="54">
        <v>16103227</v>
      </c>
      <c r="C136" s="54" t="s">
        <v>139</v>
      </c>
      <c r="D136" s="48">
        <v>0.5</v>
      </c>
      <c r="E136" s="48">
        <v>0.5</v>
      </c>
      <c r="F136" s="48">
        <v>0</v>
      </c>
      <c r="G136" s="48">
        <v>0</v>
      </c>
      <c r="H136" s="48">
        <v>0.5</v>
      </c>
      <c r="I136" s="48">
        <f t="shared" si="6"/>
        <v>1.5</v>
      </c>
      <c r="J136" s="49">
        <f t="shared" si="9"/>
        <v>4.5454545454545459</v>
      </c>
      <c r="K136" s="49">
        <f t="shared" si="8"/>
        <v>11.111111111111111</v>
      </c>
    </row>
    <row r="137" spans="1:11" x14ac:dyDescent="0.25">
      <c r="A137" s="18">
        <v>127</v>
      </c>
      <c r="B137" s="51">
        <v>16103229</v>
      </c>
      <c r="C137" s="51" t="s">
        <v>140</v>
      </c>
      <c r="D137" s="48">
        <v>0</v>
      </c>
      <c r="E137" s="48">
        <v>4</v>
      </c>
      <c r="F137" s="48">
        <v>6</v>
      </c>
      <c r="G137" s="48">
        <v>2</v>
      </c>
      <c r="H137" s="48">
        <v>3</v>
      </c>
      <c r="I137" s="48">
        <f t="shared" si="6"/>
        <v>15</v>
      </c>
      <c r="J137" s="49">
        <f t="shared" si="9"/>
        <v>54.545454545454547</v>
      </c>
      <c r="K137" s="49">
        <f t="shared" si="8"/>
        <v>100</v>
      </c>
    </row>
    <row r="138" spans="1:11" x14ac:dyDescent="0.25">
      <c r="A138" s="18">
        <v>128</v>
      </c>
      <c r="B138" s="54">
        <v>16103230</v>
      </c>
      <c r="C138" s="54" t="s">
        <v>141</v>
      </c>
      <c r="D138" s="48">
        <v>0.5</v>
      </c>
      <c r="E138" s="48">
        <v>0.5</v>
      </c>
      <c r="F138" s="48">
        <v>7</v>
      </c>
      <c r="G138" s="48">
        <v>0</v>
      </c>
      <c r="H138" s="48">
        <v>0</v>
      </c>
      <c r="I138" s="48">
        <f t="shared" si="6"/>
        <v>8</v>
      </c>
      <c r="J138" s="49">
        <f t="shared" si="9"/>
        <v>68.181818181818187</v>
      </c>
      <c r="K138" s="49">
        <f t="shared" si="8"/>
        <v>5.5555555555555554</v>
      </c>
    </row>
    <row r="139" spans="1:11" x14ac:dyDescent="0.25">
      <c r="A139" s="18">
        <v>129</v>
      </c>
      <c r="B139" s="51">
        <v>16103231</v>
      </c>
      <c r="C139" s="51" t="s">
        <v>142</v>
      </c>
      <c r="D139" s="48">
        <v>2</v>
      </c>
      <c r="E139" s="48">
        <v>0.5</v>
      </c>
      <c r="F139" s="48">
        <v>4</v>
      </c>
      <c r="G139" s="48">
        <v>0</v>
      </c>
      <c r="H139" s="48">
        <v>1.5</v>
      </c>
      <c r="I139" s="48">
        <f t="shared" si="6"/>
        <v>8</v>
      </c>
      <c r="J139" s="49">
        <f t="shared" si="9"/>
        <v>54.545454545454547</v>
      </c>
      <c r="K139" s="49">
        <f t="shared" si="8"/>
        <v>22.222222222222221</v>
      </c>
    </row>
    <row r="140" spans="1:11" x14ac:dyDescent="0.25">
      <c r="A140" s="18">
        <v>130</v>
      </c>
      <c r="B140" s="54">
        <v>16103232</v>
      </c>
      <c r="C140" s="54" t="s">
        <v>143</v>
      </c>
      <c r="D140" s="48">
        <v>1.5</v>
      </c>
      <c r="E140" s="48">
        <v>4</v>
      </c>
      <c r="F140" s="48">
        <v>3.5</v>
      </c>
      <c r="G140" s="48">
        <v>2</v>
      </c>
      <c r="H140" s="48">
        <v>0</v>
      </c>
      <c r="I140" s="48">
        <f t="shared" si="6"/>
        <v>11</v>
      </c>
      <c r="J140" s="49">
        <f t="shared" si="9"/>
        <v>45.454545454545453</v>
      </c>
      <c r="K140" s="49">
        <f t="shared" ref="K140:K171" si="10">(SUM(E140,G140,H140)*100)/9</f>
        <v>66.666666666666671</v>
      </c>
    </row>
    <row r="141" spans="1:11" x14ac:dyDescent="0.25">
      <c r="A141" s="18">
        <v>131</v>
      </c>
      <c r="B141" s="51">
        <v>16103234</v>
      </c>
      <c r="C141" s="51" t="s">
        <v>144</v>
      </c>
      <c r="D141" s="48">
        <v>3</v>
      </c>
      <c r="E141" s="48">
        <v>4</v>
      </c>
      <c r="F141" s="48">
        <v>8</v>
      </c>
      <c r="G141" s="48">
        <v>0</v>
      </c>
      <c r="H141" s="48">
        <v>1.5</v>
      </c>
      <c r="I141" s="48">
        <f t="shared" ref="I141:I202" si="11">SUM(D141:H141)</f>
        <v>16.5</v>
      </c>
      <c r="J141" s="49">
        <f t="shared" si="9"/>
        <v>100</v>
      </c>
      <c r="K141" s="49">
        <f t="shared" si="10"/>
        <v>61.111111111111114</v>
      </c>
    </row>
    <row r="142" spans="1:11" x14ac:dyDescent="0.25">
      <c r="A142" s="18">
        <v>132</v>
      </c>
      <c r="B142" s="54">
        <v>16103235</v>
      </c>
      <c r="C142" s="54" t="s">
        <v>145</v>
      </c>
      <c r="D142" s="48">
        <v>1</v>
      </c>
      <c r="E142" s="48">
        <v>3.5</v>
      </c>
      <c r="F142" s="48">
        <v>5</v>
      </c>
      <c r="G142" s="48">
        <v>0</v>
      </c>
      <c r="H142" s="48">
        <v>0</v>
      </c>
      <c r="I142" s="48">
        <f t="shared" si="11"/>
        <v>9.5</v>
      </c>
      <c r="J142" s="49">
        <f t="shared" ref="J142:J173" si="12">(SUM(D142,F142)*100)/11</f>
        <v>54.545454545454547</v>
      </c>
      <c r="K142" s="49">
        <f t="shared" si="10"/>
        <v>38.888888888888886</v>
      </c>
    </row>
    <row r="143" spans="1:11" x14ac:dyDescent="0.25">
      <c r="A143" s="18">
        <v>133</v>
      </c>
      <c r="B143" s="51">
        <v>16103237</v>
      </c>
      <c r="C143" s="51" t="s">
        <v>146</v>
      </c>
      <c r="D143" s="48">
        <v>0</v>
      </c>
      <c r="E143" s="48">
        <v>4</v>
      </c>
      <c r="F143" s="48">
        <v>6</v>
      </c>
      <c r="G143" s="48">
        <v>0</v>
      </c>
      <c r="H143" s="48">
        <v>2.5</v>
      </c>
      <c r="I143" s="48">
        <f t="shared" si="11"/>
        <v>12.5</v>
      </c>
      <c r="J143" s="49">
        <f t="shared" si="12"/>
        <v>54.545454545454547</v>
      </c>
      <c r="K143" s="49">
        <f t="shared" si="10"/>
        <v>72.222222222222229</v>
      </c>
    </row>
    <row r="144" spans="1:11" x14ac:dyDescent="0.25">
      <c r="A144" s="18">
        <v>134</v>
      </c>
      <c r="B144" s="54">
        <v>16103238</v>
      </c>
      <c r="C144" s="54" t="s">
        <v>147</v>
      </c>
      <c r="D144" s="48">
        <v>1.5</v>
      </c>
      <c r="E144" s="48">
        <v>3</v>
      </c>
      <c r="F144" s="48">
        <v>1.5</v>
      </c>
      <c r="G144" s="48">
        <v>3</v>
      </c>
      <c r="H144" s="48">
        <v>0</v>
      </c>
      <c r="I144" s="48">
        <f t="shared" si="11"/>
        <v>9</v>
      </c>
      <c r="J144" s="49">
        <f t="shared" si="12"/>
        <v>27.272727272727273</v>
      </c>
      <c r="K144" s="49">
        <f t="shared" si="10"/>
        <v>66.666666666666671</v>
      </c>
    </row>
    <row r="145" spans="1:11" x14ac:dyDescent="0.25">
      <c r="A145" s="18">
        <v>135</v>
      </c>
      <c r="B145" s="51">
        <v>16103240</v>
      </c>
      <c r="C145" s="51" t="s">
        <v>16</v>
      </c>
      <c r="D145" s="48">
        <v>3</v>
      </c>
      <c r="E145" s="48">
        <v>4</v>
      </c>
      <c r="F145" s="48">
        <v>7</v>
      </c>
      <c r="G145" s="48">
        <v>0</v>
      </c>
      <c r="H145" s="48">
        <v>2</v>
      </c>
      <c r="I145" s="48">
        <f t="shared" si="11"/>
        <v>16</v>
      </c>
      <c r="J145" s="49">
        <f t="shared" si="12"/>
        <v>90.909090909090907</v>
      </c>
      <c r="K145" s="49">
        <f t="shared" si="10"/>
        <v>66.666666666666671</v>
      </c>
    </row>
    <row r="146" spans="1:11" x14ac:dyDescent="0.25">
      <c r="A146" s="18">
        <v>136</v>
      </c>
      <c r="B146" s="54">
        <v>16103241</v>
      </c>
      <c r="C146" s="54" t="s">
        <v>148</v>
      </c>
      <c r="D146" s="48">
        <v>0.5</v>
      </c>
      <c r="E146" s="48">
        <v>3.5</v>
      </c>
      <c r="F146" s="48">
        <v>7.5</v>
      </c>
      <c r="G146" s="48">
        <v>0</v>
      </c>
      <c r="H146" s="48">
        <v>2.5</v>
      </c>
      <c r="I146" s="48">
        <f t="shared" si="11"/>
        <v>14</v>
      </c>
      <c r="J146" s="49">
        <f t="shared" si="12"/>
        <v>72.727272727272734</v>
      </c>
      <c r="K146" s="49">
        <f t="shared" si="10"/>
        <v>66.666666666666671</v>
      </c>
    </row>
    <row r="147" spans="1:11" x14ac:dyDescent="0.25">
      <c r="A147" s="18">
        <v>137</v>
      </c>
      <c r="B147" s="51">
        <v>16103242</v>
      </c>
      <c r="C147" s="51" t="s">
        <v>149</v>
      </c>
      <c r="D147" s="48">
        <v>1</v>
      </c>
      <c r="E147" s="48">
        <v>4</v>
      </c>
      <c r="F147" s="48">
        <v>7</v>
      </c>
      <c r="G147" s="48">
        <v>0.5</v>
      </c>
      <c r="H147" s="48">
        <v>3</v>
      </c>
      <c r="I147" s="48">
        <f t="shared" si="11"/>
        <v>15.5</v>
      </c>
      <c r="J147" s="49">
        <f t="shared" si="12"/>
        <v>72.727272727272734</v>
      </c>
      <c r="K147" s="49">
        <f t="shared" si="10"/>
        <v>83.333333333333329</v>
      </c>
    </row>
    <row r="148" spans="1:11" x14ac:dyDescent="0.25">
      <c r="A148" s="18">
        <v>138</v>
      </c>
      <c r="B148" s="54">
        <v>16103243</v>
      </c>
      <c r="C148" s="54" t="s">
        <v>150</v>
      </c>
      <c r="D148" s="48">
        <v>1</v>
      </c>
      <c r="E148" s="48">
        <v>4</v>
      </c>
      <c r="F148" s="48">
        <v>8</v>
      </c>
      <c r="G148" s="48">
        <v>0</v>
      </c>
      <c r="H148" s="48">
        <v>1.5</v>
      </c>
      <c r="I148" s="48">
        <f t="shared" si="11"/>
        <v>14.5</v>
      </c>
      <c r="J148" s="49">
        <f t="shared" si="12"/>
        <v>81.818181818181813</v>
      </c>
      <c r="K148" s="49">
        <f t="shared" si="10"/>
        <v>61.111111111111114</v>
      </c>
    </row>
    <row r="149" spans="1:11" x14ac:dyDescent="0.25">
      <c r="A149" s="18">
        <v>139</v>
      </c>
      <c r="B149" s="51">
        <v>16103244</v>
      </c>
      <c r="C149" s="51" t="s">
        <v>151</v>
      </c>
      <c r="D149" s="48">
        <v>3</v>
      </c>
      <c r="E149" s="48">
        <v>4</v>
      </c>
      <c r="F149" s="48">
        <v>6</v>
      </c>
      <c r="G149" s="48">
        <v>2</v>
      </c>
      <c r="H149" s="48">
        <v>3</v>
      </c>
      <c r="I149" s="48">
        <f t="shared" si="11"/>
        <v>18</v>
      </c>
      <c r="J149" s="49">
        <f t="shared" si="12"/>
        <v>81.818181818181813</v>
      </c>
      <c r="K149" s="49">
        <f t="shared" si="10"/>
        <v>100</v>
      </c>
    </row>
    <row r="150" spans="1:11" x14ac:dyDescent="0.25">
      <c r="A150" s="18">
        <v>140</v>
      </c>
      <c r="B150" s="54">
        <v>16103245</v>
      </c>
      <c r="C150" s="54" t="s">
        <v>152</v>
      </c>
      <c r="D150" s="48">
        <v>1.5</v>
      </c>
      <c r="E150" s="48">
        <v>3.5</v>
      </c>
      <c r="F150" s="48">
        <v>3.5</v>
      </c>
      <c r="G150" s="48">
        <v>0</v>
      </c>
      <c r="H150" s="48">
        <v>2.5</v>
      </c>
      <c r="I150" s="48">
        <f t="shared" si="11"/>
        <v>11</v>
      </c>
      <c r="J150" s="49">
        <f t="shared" si="12"/>
        <v>45.454545454545453</v>
      </c>
      <c r="K150" s="49">
        <f t="shared" si="10"/>
        <v>66.666666666666671</v>
      </c>
    </row>
    <row r="151" spans="1:11" x14ac:dyDescent="0.25">
      <c r="A151" s="18">
        <v>141</v>
      </c>
      <c r="B151" s="51">
        <v>16103247</v>
      </c>
      <c r="C151" s="51" t="s">
        <v>153</v>
      </c>
      <c r="D151" s="48">
        <v>3</v>
      </c>
      <c r="E151" s="48">
        <v>1</v>
      </c>
      <c r="F151" s="48">
        <v>5</v>
      </c>
      <c r="G151" s="48">
        <v>0</v>
      </c>
      <c r="H151" s="48">
        <v>0</v>
      </c>
      <c r="I151" s="48">
        <f t="shared" si="11"/>
        <v>9</v>
      </c>
      <c r="J151" s="49">
        <f t="shared" si="12"/>
        <v>72.727272727272734</v>
      </c>
      <c r="K151" s="49">
        <f t="shared" si="10"/>
        <v>11.111111111111111</v>
      </c>
    </row>
    <row r="152" spans="1:11" x14ac:dyDescent="0.25">
      <c r="A152" s="18">
        <v>142</v>
      </c>
      <c r="B152" s="54">
        <v>16103248</v>
      </c>
      <c r="C152" s="54" t="s">
        <v>154</v>
      </c>
      <c r="D152" s="48">
        <v>0.5</v>
      </c>
      <c r="E152" s="48">
        <v>4</v>
      </c>
      <c r="F152" s="48">
        <v>7.5</v>
      </c>
      <c r="G152" s="48">
        <v>0</v>
      </c>
      <c r="H152" s="48">
        <v>0</v>
      </c>
      <c r="I152" s="48">
        <f t="shared" si="11"/>
        <v>12</v>
      </c>
      <c r="J152" s="49">
        <f t="shared" si="12"/>
        <v>72.727272727272734</v>
      </c>
      <c r="K152" s="49">
        <f t="shared" si="10"/>
        <v>44.444444444444443</v>
      </c>
    </row>
    <row r="153" spans="1:11" x14ac:dyDescent="0.25">
      <c r="A153" s="18">
        <v>143</v>
      </c>
      <c r="B153" s="51">
        <v>16103249</v>
      </c>
      <c r="C153" s="51" t="s">
        <v>155</v>
      </c>
      <c r="D153" s="48">
        <v>3</v>
      </c>
      <c r="E153" s="48">
        <v>3.5</v>
      </c>
      <c r="F153" s="48">
        <v>5.5</v>
      </c>
      <c r="G153" s="48">
        <v>0</v>
      </c>
      <c r="H153" s="48">
        <v>3</v>
      </c>
      <c r="I153" s="48">
        <f t="shared" si="11"/>
        <v>15</v>
      </c>
      <c r="J153" s="49">
        <f t="shared" si="12"/>
        <v>77.272727272727266</v>
      </c>
      <c r="K153" s="49">
        <f t="shared" si="10"/>
        <v>72.222222222222229</v>
      </c>
    </row>
    <row r="154" spans="1:11" x14ac:dyDescent="0.25">
      <c r="A154" s="18">
        <v>144</v>
      </c>
      <c r="B154" s="54">
        <v>16103250</v>
      </c>
      <c r="C154" s="54" t="s">
        <v>156</v>
      </c>
      <c r="D154" s="48">
        <v>2</v>
      </c>
      <c r="E154" s="48">
        <v>4</v>
      </c>
      <c r="F154" s="48">
        <v>6</v>
      </c>
      <c r="G154" s="48">
        <v>2</v>
      </c>
      <c r="H154" s="48">
        <v>0</v>
      </c>
      <c r="I154" s="48">
        <f t="shared" si="11"/>
        <v>14</v>
      </c>
      <c r="J154" s="49">
        <f t="shared" si="12"/>
        <v>72.727272727272734</v>
      </c>
      <c r="K154" s="49">
        <f t="shared" si="10"/>
        <v>66.666666666666671</v>
      </c>
    </row>
    <row r="155" spans="1:11" x14ac:dyDescent="0.25">
      <c r="A155" s="18">
        <v>145</v>
      </c>
      <c r="B155" s="51">
        <v>16103251</v>
      </c>
      <c r="C155" s="51" t="s">
        <v>157</v>
      </c>
      <c r="D155" s="48">
        <v>3</v>
      </c>
      <c r="E155" s="48">
        <v>3</v>
      </c>
      <c r="F155" s="48">
        <v>7</v>
      </c>
      <c r="G155" s="48">
        <v>0</v>
      </c>
      <c r="H155" s="48">
        <v>0</v>
      </c>
      <c r="I155" s="48">
        <f t="shared" si="11"/>
        <v>13</v>
      </c>
      <c r="J155" s="49">
        <f t="shared" si="12"/>
        <v>90.909090909090907</v>
      </c>
      <c r="K155" s="49">
        <f t="shared" si="10"/>
        <v>33.333333333333336</v>
      </c>
    </row>
    <row r="156" spans="1:11" x14ac:dyDescent="0.25">
      <c r="A156" s="18">
        <v>146</v>
      </c>
      <c r="B156" s="54">
        <v>16103252</v>
      </c>
      <c r="C156" s="54" t="s">
        <v>158</v>
      </c>
      <c r="D156" s="48">
        <v>0</v>
      </c>
      <c r="E156" s="48">
        <v>0</v>
      </c>
      <c r="F156" s="48">
        <v>3.5</v>
      </c>
      <c r="G156" s="48">
        <v>0</v>
      </c>
      <c r="H156" s="48">
        <v>1.5</v>
      </c>
      <c r="I156" s="48">
        <f t="shared" si="11"/>
        <v>5</v>
      </c>
      <c r="J156" s="49">
        <f t="shared" si="12"/>
        <v>31.818181818181817</v>
      </c>
      <c r="K156" s="49">
        <f t="shared" si="10"/>
        <v>16.666666666666668</v>
      </c>
    </row>
    <row r="157" spans="1:11" x14ac:dyDescent="0.25">
      <c r="A157" s="18">
        <v>147</v>
      </c>
      <c r="B157" s="51">
        <v>16103255</v>
      </c>
      <c r="C157" s="51" t="s">
        <v>17</v>
      </c>
      <c r="D157" s="48">
        <v>3</v>
      </c>
      <c r="E157" s="48">
        <v>3.5</v>
      </c>
      <c r="F157" s="48">
        <v>4</v>
      </c>
      <c r="G157" s="48">
        <v>0.5</v>
      </c>
      <c r="H157" s="48">
        <v>2.5</v>
      </c>
      <c r="I157" s="48">
        <f t="shared" si="11"/>
        <v>13.5</v>
      </c>
      <c r="J157" s="49">
        <f t="shared" si="12"/>
        <v>63.636363636363633</v>
      </c>
      <c r="K157" s="49">
        <f t="shared" si="10"/>
        <v>72.222222222222229</v>
      </c>
    </row>
    <row r="158" spans="1:11" x14ac:dyDescent="0.25">
      <c r="A158" s="18">
        <v>148</v>
      </c>
      <c r="B158" s="54">
        <v>16103257</v>
      </c>
      <c r="C158" s="54" t="s">
        <v>159</v>
      </c>
      <c r="D158" s="48">
        <v>3</v>
      </c>
      <c r="E158" s="48">
        <v>3.5</v>
      </c>
      <c r="F158" s="48">
        <v>6</v>
      </c>
      <c r="G158" s="48">
        <v>0</v>
      </c>
      <c r="H158" s="48">
        <v>1</v>
      </c>
      <c r="I158" s="48">
        <f t="shared" si="11"/>
        <v>13.5</v>
      </c>
      <c r="J158" s="49">
        <f t="shared" si="12"/>
        <v>81.818181818181813</v>
      </c>
      <c r="K158" s="49">
        <f t="shared" si="10"/>
        <v>50</v>
      </c>
    </row>
    <row r="159" spans="1:11" x14ac:dyDescent="0.25">
      <c r="A159" s="18">
        <v>149</v>
      </c>
      <c r="B159" s="51">
        <v>16103258</v>
      </c>
      <c r="C159" s="51" t="s">
        <v>160</v>
      </c>
      <c r="D159" s="48">
        <v>3</v>
      </c>
      <c r="E159" s="48">
        <v>4</v>
      </c>
      <c r="F159" s="48">
        <v>0</v>
      </c>
      <c r="G159" s="48">
        <v>0</v>
      </c>
      <c r="H159" s="48">
        <v>0</v>
      </c>
      <c r="I159" s="48">
        <f t="shared" si="11"/>
        <v>7</v>
      </c>
      <c r="J159" s="49">
        <f t="shared" si="12"/>
        <v>27.272727272727273</v>
      </c>
      <c r="K159" s="49">
        <f t="shared" si="10"/>
        <v>44.444444444444443</v>
      </c>
    </row>
    <row r="160" spans="1:11" x14ac:dyDescent="0.25">
      <c r="A160" s="18">
        <v>150</v>
      </c>
      <c r="B160" s="54">
        <v>16103260</v>
      </c>
      <c r="C160" s="54" t="s">
        <v>161</v>
      </c>
      <c r="D160" s="48">
        <v>3</v>
      </c>
      <c r="E160" s="48">
        <v>0</v>
      </c>
      <c r="F160" s="48">
        <v>8</v>
      </c>
      <c r="G160" s="48">
        <v>0</v>
      </c>
      <c r="H160" s="48">
        <v>3</v>
      </c>
      <c r="I160" s="48">
        <f t="shared" si="11"/>
        <v>14</v>
      </c>
      <c r="J160" s="49">
        <f t="shared" si="12"/>
        <v>100</v>
      </c>
      <c r="K160" s="49">
        <f t="shared" si="10"/>
        <v>33.333333333333336</v>
      </c>
    </row>
    <row r="161" spans="1:11" x14ac:dyDescent="0.25">
      <c r="A161" s="18">
        <v>151</v>
      </c>
      <c r="B161" s="51">
        <v>16103262</v>
      </c>
      <c r="C161" s="51" t="s">
        <v>162</v>
      </c>
      <c r="D161" s="48">
        <v>1</v>
      </c>
      <c r="E161" s="48">
        <v>2</v>
      </c>
      <c r="F161" s="48">
        <v>5</v>
      </c>
      <c r="G161" s="48">
        <v>2</v>
      </c>
      <c r="H161" s="48">
        <v>3</v>
      </c>
      <c r="I161" s="48">
        <f t="shared" si="11"/>
        <v>13</v>
      </c>
      <c r="J161" s="49">
        <f t="shared" si="12"/>
        <v>54.545454545454547</v>
      </c>
      <c r="K161" s="49">
        <f t="shared" si="10"/>
        <v>77.777777777777771</v>
      </c>
    </row>
    <row r="162" spans="1:11" x14ac:dyDescent="0.25">
      <c r="A162" s="18">
        <v>152</v>
      </c>
      <c r="B162" s="54">
        <v>16103264</v>
      </c>
      <c r="C162" s="54" t="s">
        <v>163</v>
      </c>
      <c r="D162" s="48">
        <v>1</v>
      </c>
      <c r="E162" s="48">
        <v>2</v>
      </c>
      <c r="F162" s="48">
        <v>5.5</v>
      </c>
      <c r="G162" s="48">
        <v>0</v>
      </c>
      <c r="H162" s="48">
        <v>0.5</v>
      </c>
      <c r="I162" s="48">
        <f t="shared" si="11"/>
        <v>9</v>
      </c>
      <c r="J162" s="49">
        <f t="shared" si="12"/>
        <v>59.090909090909093</v>
      </c>
      <c r="K162" s="49">
        <f t="shared" si="10"/>
        <v>27.777777777777779</v>
      </c>
    </row>
    <row r="163" spans="1:11" x14ac:dyDescent="0.25">
      <c r="A163" s="18">
        <v>153</v>
      </c>
      <c r="B163" s="51">
        <v>16103269</v>
      </c>
      <c r="C163" s="51" t="s">
        <v>164</v>
      </c>
      <c r="D163" s="48">
        <v>2.5</v>
      </c>
      <c r="E163" s="48">
        <v>4</v>
      </c>
      <c r="F163" s="48">
        <v>4</v>
      </c>
      <c r="G163" s="48">
        <v>0</v>
      </c>
      <c r="H163" s="48">
        <v>0</v>
      </c>
      <c r="I163" s="48">
        <f t="shared" si="11"/>
        <v>10.5</v>
      </c>
      <c r="J163" s="49">
        <f t="shared" si="12"/>
        <v>59.090909090909093</v>
      </c>
      <c r="K163" s="49">
        <f t="shared" si="10"/>
        <v>44.444444444444443</v>
      </c>
    </row>
    <row r="164" spans="1:11" x14ac:dyDescent="0.25">
      <c r="A164" s="18">
        <v>154</v>
      </c>
      <c r="B164" s="54">
        <v>16103271</v>
      </c>
      <c r="C164" s="54" t="s">
        <v>165</v>
      </c>
      <c r="D164" s="48">
        <v>0</v>
      </c>
      <c r="E164" s="48">
        <v>4</v>
      </c>
      <c r="F164" s="48">
        <v>6</v>
      </c>
      <c r="G164" s="48">
        <v>0</v>
      </c>
      <c r="H164" s="48">
        <v>3</v>
      </c>
      <c r="I164" s="48">
        <f t="shared" si="11"/>
        <v>13</v>
      </c>
      <c r="J164" s="49">
        <f t="shared" si="12"/>
        <v>54.545454545454547</v>
      </c>
      <c r="K164" s="49">
        <f t="shared" si="10"/>
        <v>77.777777777777771</v>
      </c>
    </row>
    <row r="165" spans="1:11" x14ac:dyDescent="0.25">
      <c r="A165" s="18">
        <v>155</v>
      </c>
      <c r="B165" s="51">
        <v>16103276</v>
      </c>
      <c r="C165" s="51" t="s">
        <v>166</v>
      </c>
      <c r="D165" s="48">
        <v>0</v>
      </c>
      <c r="E165" s="48">
        <v>0.5</v>
      </c>
      <c r="F165" s="48">
        <v>4.5</v>
      </c>
      <c r="G165" s="48">
        <v>0</v>
      </c>
      <c r="H165" s="48">
        <v>3</v>
      </c>
      <c r="I165" s="48">
        <f t="shared" si="11"/>
        <v>8</v>
      </c>
      <c r="J165" s="49">
        <f t="shared" si="12"/>
        <v>40.909090909090907</v>
      </c>
      <c r="K165" s="49">
        <f t="shared" si="10"/>
        <v>38.888888888888886</v>
      </c>
    </row>
    <row r="166" spans="1:11" x14ac:dyDescent="0.25">
      <c r="A166" s="18">
        <v>156</v>
      </c>
      <c r="B166" s="54">
        <v>16103278</v>
      </c>
      <c r="C166" s="54" t="s">
        <v>167</v>
      </c>
      <c r="D166" s="48">
        <v>2</v>
      </c>
      <c r="E166" s="48">
        <v>4</v>
      </c>
      <c r="F166" s="48">
        <v>8</v>
      </c>
      <c r="G166" s="48">
        <v>0</v>
      </c>
      <c r="H166" s="48">
        <v>3</v>
      </c>
      <c r="I166" s="48">
        <f t="shared" si="11"/>
        <v>17</v>
      </c>
      <c r="J166" s="49">
        <f t="shared" si="12"/>
        <v>90.909090909090907</v>
      </c>
      <c r="K166" s="49">
        <f t="shared" si="10"/>
        <v>77.777777777777771</v>
      </c>
    </row>
    <row r="167" spans="1:11" x14ac:dyDescent="0.25">
      <c r="A167" s="18">
        <v>157</v>
      </c>
      <c r="B167" s="51">
        <v>16103281</v>
      </c>
      <c r="C167" s="51" t="s">
        <v>168</v>
      </c>
      <c r="D167" s="48">
        <v>0</v>
      </c>
      <c r="E167" s="48">
        <v>0</v>
      </c>
      <c r="F167" s="48">
        <v>1.5</v>
      </c>
      <c r="G167" s="48">
        <v>0</v>
      </c>
      <c r="H167" s="48">
        <v>3</v>
      </c>
      <c r="I167" s="48">
        <f t="shared" si="11"/>
        <v>4.5</v>
      </c>
      <c r="J167" s="49">
        <f t="shared" si="12"/>
        <v>13.636363636363637</v>
      </c>
      <c r="K167" s="49">
        <f t="shared" si="10"/>
        <v>33.333333333333336</v>
      </c>
    </row>
    <row r="168" spans="1:11" x14ac:dyDescent="0.25">
      <c r="A168" s="18">
        <v>158</v>
      </c>
      <c r="B168" s="54">
        <v>16103282</v>
      </c>
      <c r="C168" s="54" t="s">
        <v>169</v>
      </c>
      <c r="D168" s="48">
        <v>3</v>
      </c>
      <c r="E168" s="48">
        <v>4</v>
      </c>
      <c r="F168" s="48">
        <v>5</v>
      </c>
      <c r="G168" s="48">
        <v>0</v>
      </c>
      <c r="H168" s="48">
        <v>3</v>
      </c>
      <c r="I168" s="48">
        <f t="shared" si="11"/>
        <v>15</v>
      </c>
      <c r="J168" s="49">
        <f t="shared" si="12"/>
        <v>72.727272727272734</v>
      </c>
      <c r="K168" s="49">
        <f t="shared" si="10"/>
        <v>77.777777777777771</v>
      </c>
    </row>
    <row r="169" spans="1:11" x14ac:dyDescent="0.25">
      <c r="A169" s="18">
        <v>159</v>
      </c>
      <c r="B169" s="51">
        <v>16103283</v>
      </c>
      <c r="C169" s="51" t="s">
        <v>170</v>
      </c>
      <c r="D169" s="48">
        <v>1.5</v>
      </c>
      <c r="E169" s="48">
        <v>3.5</v>
      </c>
      <c r="F169" s="48">
        <v>4.5</v>
      </c>
      <c r="G169" s="48">
        <v>0</v>
      </c>
      <c r="H169" s="48">
        <v>0</v>
      </c>
      <c r="I169" s="48">
        <f t="shared" si="11"/>
        <v>9.5</v>
      </c>
      <c r="J169" s="49">
        <f t="shared" si="12"/>
        <v>54.545454545454547</v>
      </c>
      <c r="K169" s="49">
        <f t="shared" si="10"/>
        <v>38.888888888888886</v>
      </c>
    </row>
    <row r="170" spans="1:11" x14ac:dyDescent="0.25">
      <c r="A170" s="18">
        <v>160</v>
      </c>
      <c r="B170" s="54">
        <v>16103285</v>
      </c>
      <c r="C170" s="54" t="s">
        <v>171</v>
      </c>
      <c r="D170" s="48">
        <v>3</v>
      </c>
      <c r="E170" s="48">
        <v>4</v>
      </c>
      <c r="F170" s="48">
        <v>6</v>
      </c>
      <c r="G170" s="48">
        <v>2</v>
      </c>
      <c r="H170" s="48">
        <v>2</v>
      </c>
      <c r="I170" s="48">
        <f t="shared" si="11"/>
        <v>17</v>
      </c>
      <c r="J170" s="49">
        <f t="shared" si="12"/>
        <v>81.818181818181813</v>
      </c>
      <c r="K170" s="49">
        <f t="shared" si="10"/>
        <v>88.888888888888886</v>
      </c>
    </row>
    <row r="171" spans="1:11" x14ac:dyDescent="0.25">
      <c r="A171" s="18">
        <v>161</v>
      </c>
      <c r="B171" s="51">
        <v>16103288</v>
      </c>
      <c r="C171" s="51" t="s">
        <v>172</v>
      </c>
      <c r="D171" s="48">
        <v>0.5</v>
      </c>
      <c r="E171" s="48">
        <v>0.5</v>
      </c>
      <c r="F171" s="48">
        <v>6</v>
      </c>
      <c r="G171" s="48">
        <v>0</v>
      </c>
      <c r="H171" s="48">
        <v>0</v>
      </c>
      <c r="I171" s="48">
        <f t="shared" si="11"/>
        <v>7</v>
      </c>
      <c r="J171" s="49">
        <f t="shared" si="12"/>
        <v>59.090909090909093</v>
      </c>
      <c r="K171" s="49">
        <f t="shared" si="10"/>
        <v>5.5555555555555554</v>
      </c>
    </row>
    <row r="172" spans="1:11" x14ac:dyDescent="0.25">
      <c r="A172" s="18">
        <v>162</v>
      </c>
      <c r="B172" s="54">
        <v>16103289</v>
      </c>
      <c r="C172" s="54" t="s">
        <v>173</v>
      </c>
      <c r="D172" s="48">
        <v>3</v>
      </c>
      <c r="E172" s="48">
        <v>0</v>
      </c>
      <c r="F172" s="48">
        <v>0.5</v>
      </c>
      <c r="G172" s="48">
        <v>0</v>
      </c>
      <c r="H172" s="48">
        <v>3</v>
      </c>
      <c r="I172" s="48">
        <f t="shared" si="11"/>
        <v>6.5</v>
      </c>
      <c r="J172" s="49">
        <f t="shared" si="12"/>
        <v>31.818181818181817</v>
      </c>
      <c r="K172" s="49">
        <f t="shared" ref="K172:K202" si="13">(SUM(E172,G172,H172)*100)/9</f>
        <v>33.333333333333336</v>
      </c>
    </row>
    <row r="173" spans="1:11" x14ac:dyDescent="0.25">
      <c r="A173" s="18">
        <v>163</v>
      </c>
      <c r="B173" s="51">
        <v>16103292</v>
      </c>
      <c r="C173" s="51" t="s">
        <v>174</v>
      </c>
      <c r="D173" s="48">
        <v>3</v>
      </c>
      <c r="E173" s="48">
        <v>4</v>
      </c>
      <c r="F173" s="48">
        <v>2.5</v>
      </c>
      <c r="G173" s="48">
        <v>0</v>
      </c>
      <c r="H173" s="48">
        <v>0</v>
      </c>
      <c r="I173" s="48">
        <f t="shared" si="11"/>
        <v>9.5</v>
      </c>
      <c r="J173" s="49">
        <f t="shared" si="12"/>
        <v>50</v>
      </c>
      <c r="K173" s="49">
        <f t="shared" si="13"/>
        <v>44.444444444444443</v>
      </c>
    </row>
    <row r="174" spans="1:11" x14ac:dyDescent="0.25">
      <c r="A174" s="18">
        <v>164</v>
      </c>
      <c r="B174" s="54">
        <v>16103293</v>
      </c>
      <c r="C174" s="54" t="s">
        <v>175</v>
      </c>
      <c r="D174" s="48">
        <v>0.5</v>
      </c>
      <c r="E174" s="48">
        <v>4</v>
      </c>
      <c r="F174" s="48">
        <v>3.5</v>
      </c>
      <c r="G174" s="48">
        <v>0</v>
      </c>
      <c r="H174" s="48">
        <v>0</v>
      </c>
      <c r="I174" s="48">
        <f t="shared" si="11"/>
        <v>8</v>
      </c>
      <c r="J174" s="49">
        <f t="shared" ref="J174:J202" si="14">(SUM(D174,F174)*100)/11</f>
        <v>36.363636363636367</v>
      </c>
      <c r="K174" s="49">
        <f t="shared" si="13"/>
        <v>44.444444444444443</v>
      </c>
    </row>
    <row r="175" spans="1:11" x14ac:dyDescent="0.25">
      <c r="A175" s="18">
        <v>165</v>
      </c>
      <c r="B175" s="51">
        <v>16103294</v>
      </c>
      <c r="C175" s="51" t="s">
        <v>176</v>
      </c>
      <c r="D175" s="48">
        <v>3</v>
      </c>
      <c r="E175" s="48">
        <v>3</v>
      </c>
      <c r="F175" s="48">
        <v>2.5</v>
      </c>
      <c r="G175" s="48">
        <v>0</v>
      </c>
      <c r="H175" s="48">
        <v>0.5</v>
      </c>
      <c r="I175" s="48">
        <f t="shared" si="11"/>
        <v>9</v>
      </c>
      <c r="J175" s="49">
        <f t="shared" si="14"/>
        <v>50</v>
      </c>
      <c r="K175" s="49">
        <f t="shared" si="13"/>
        <v>38.888888888888886</v>
      </c>
    </row>
    <row r="176" spans="1:11" x14ac:dyDescent="0.25">
      <c r="A176" s="18">
        <v>166</v>
      </c>
      <c r="B176" s="54">
        <v>16103295</v>
      </c>
      <c r="C176" s="54" t="s">
        <v>177</v>
      </c>
      <c r="D176" s="48">
        <v>3</v>
      </c>
      <c r="E176" s="48">
        <v>4</v>
      </c>
      <c r="F176" s="48">
        <v>6</v>
      </c>
      <c r="G176" s="48">
        <v>0</v>
      </c>
      <c r="H176" s="48">
        <v>1.5</v>
      </c>
      <c r="I176" s="48">
        <f t="shared" si="11"/>
        <v>14.5</v>
      </c>
      <c r="J176" s="49">
        <f t="shared" si="14"/>
        <v>81.818181818181813</v>
      </c>
      <c r="K176" s="49">
        <f t="shared" si="13"/>
        <v>61.111111111111114</v>
      </c>
    </row>
    <row r="177" spans="1:11" x14ac:dyDescent="0.25">
      <c r="A177" s="18">
        <v>167</v>
      </c>
      <c r="B177" s="51">
        <v>16103298</v>
      </c>
      <c r="C177" s="51" t="s">
        <v>178</v>
      </c>
      <c r="D177" s="48">
        <v>0</v>
      </c>
      <c r="E177" s="48">
        <v>2</v>
      </c>
      <c r="F177" s="48">
        <v>7</v>
      </c>
      <c r="G177" s="48">
        <v>0</v>
      </c>
      <c r="H177" s="48">
        <v>0</v>
      </c>
      <c r="I177" s="48">
        <f t="shared" si="11"/>
        <v>9</v>
      </c>
      <c r="J177" s="49">
        <f t="shared" si="14"/>
        <v>63.636363636363633</v>
      </c>
      <c r="K177" s="49">
        <f t="shared" si="13"/>
        <v>22.222222222222221</v>
      </c>
    </row>
    <row r="178" spans="1:11" x14ac:dyDescent="0.25">
      <c r="A178" s="18">
        <v>168</v>
      </c>
      <c r="B178" s="54">
        <v>16103301</v>
      </c>
      <c r="C178" s="54" t="s">
        <v>179</v>
      </c>
      <c r="D178" s="48">
        <v>0.5</v>
      </c>
      <c r="E178" s="48">
        <v>0.5</v>
      </c>
      <c r="F178" s="48">
        <v>6</v>
      </c>
      <c r="G178" s="48">
        <v>0</v>
      </c>
      <c r="H178" s="48">
        <v>0.5</v>
      </c>
      <c r="I178" s="48">
        <f t="shared" si="11"/>
        <v>7.5</v>
      </c>
      <c r="J178" s="49">
        <f t="shared" si="14"/>
        <v>59.090909090909093</v>
      </c>
      <c r="K178" s="49">
        <f t="shared" si="13"/>
        <v>11.111111111111111</v>
      </c>
    </row>
    <row r="179" spans="1:11" ht="18" customHeight="1" x14ac:dyDescent="0.25">
      <c r="A179" s="18">
        <v>169</v>
      </c>
      <c r="B179" s="51">
        <v>16103303</v>
      </c>
      <c r="C179" s="51" t="s">
        <v>13</v>
      </c>
      <c r="D179" s="48">
        <v>2</v>
      </c>
      <c r="E179" s="48">
        <v>3</v>
      </c>
      <c r="F179" s="48">
        <v>3</v>
      </c>
      <c r="G179" s="48">
        <v>1</v>
      </c>
      <c r="H179" s="48">
        <v>1</v>
      </c>
      <c r="I179" s="48">
        <f t="shared" si="11"/>
        <v>10</v>
      </c>
      <c r="J179" s="49">
        <f t="shared" si="14"/>
        <v>45.454545454545453</v>
      </c>
      <c r="K179" s="49">
        <f t="shared" si="13"/>
        <v>55.555555555555557</v>
      </c>
    </row>
    <row r="180" spans="1:11" x14ac:dyDescent="0.25">
      <c r="A180" s="18">
        <v>170</v>
      </c>
      <c r="B180" s="54">
        <v>16103304</v>
      </c>
      <c r="C180" s="54" t="s">
        <v>180</v>
      </c>
      <c r="D180" s="48">
        <v>0.5</v>
      </c>
      <c r="E180" s="48">
        <v>3.5</v>
      </c>
      <c r="F180" s="48">
        <v>3</v>
      </c>
      <c r="G180" s="48">
        <v>0</v>
      </c>
      <c r="H180" s="48">
        <v>3</v>
      </c>
      <c r="I180" s="48">
        <f t="shared" si="11"/>
        <v>10</v>
      </c>
      <c r="J180" s="49">
        <f t="shared" si="14"/>
        <v>31.818181818181817</v>
      </c>
      <c r="K180" s="49">
        <f t="shared" si="13"/>
        <v>72.222222222222229</v>
      </c>
    </row>
    <row r="181" spans="1:11" x14ac:dyDescent="0.25">
      <c r="A181" s="18">
        <v>171</v>
      </c>
      <c r="B181" s="51">
        <v>16103306</v>
      </c>
      <c r="C181" s="51" t="s">
        <v>181</v>
      </c>
      <c r="D181" s="48">
        <v>1.5</v>
      </c>
      <c r="E181" s="48">
        <v>4</v>
      </c>
      <c r="F181" s="48">
        <v>4</v>
      </c>
      <c r="G181" s="48">
        <v>0</v>
      </c>
      <c r="H181" s="48">
        <v>1.5</v>
      </c>
      <c r="I181" s="48">
        <f t="shared" si="11"/>
        <v>11</v>
      </c>
      <c r="J181" s="49">
        <f t="shared" si="14"/>
        <v>50</v>
      </c>
      <c r="K181" s="49">
        <f t="shared" si="13"/>
        <v>61.111111111111114</v>
      </c>
    </row>
    <row r="182" spans="1:11" x14ac:dyDescent="0.25">
      <c r="A182" s="18">
        <v>172</v>
      </c>
      <c r="B182" s="54">
        <v>16103307</v>
      </c>
      <c r="C182" s="54" t="s">
        <v>182</v>
      </c>
      <c r="D182" s="48">
        <v>2</v>
      </c>
      <c r="E182" s="48">
        <v>3.5</v>
      </c>
      <c r="F182" s="48">
        <v>8</v>
      </c>
      <c r="G182" s="48">
        <v>0</v>
      </c>
      <c r="H182" s="48">
        <v>3</v>
      </c>
      <c r="I182" s="48">
        <f t="shared" si="11"/>
        <v>16.5</v>
      </c>
      <c r="J182" s="49">
        <f t="shared" si="14"/>
        <v>90.909090909090907</v>
      </c>
      <c r="K182" s="49">
        <f t="shared" si="13"/>
        <v>72.222222222222229</v>
      </c>
    </row>
    <row r="183" spans="1:11" x14ac:dyDescent="0.25">
      <c r="A183" s="18">
        <v>173</v>
      </c>
      <c r="B183" s="51">
        <v>16103308</v>
      </c>
      <c r="C183" s="51" t="s">
        <v>183</v>
      </c>
      <c r="D183" s="48">
        <v>0.5</v>
      </c>
      <c r="E183" s="48">
        <v>4</v>
      </c>
      <c r="F183" s="48">
        <v>4</v>
      </c>
      <c r="G183" s="48">
        <v>0</v>
      </c>
      <c r="H183" s="48">
        <v>2</v>
      </c>
      <c r="I183" s="48">
        <f t="shared" si="11"/>
        <v>10.5</v>
      </c>
      <c r="J183" s="49">
        <f t="shared" si="14"/>
        <v>40.909090909090907</v>
      </c>
      <c r="K183" s="49">
        <f t="shared" si="13"/>
        <v>66.666666666666671</v>
      </c>
    </row>
    <row r="184" spans="1:11" x14ac:dyDescent="0.25">
      <c r="A184" s="18">
        <v>174</v>
      </c>
      <c r="B184" s="54">
        <v>16103311</v>
      </c>
      <c r="C184" s="54" t="s">
        <v>184</v>
      </c>
      <c r="D184" s="48">
        <v>3</v>
      </c>
      <c r="E184" s="48">
        <v>4</v>
      </c>
      <c r="F184" s="48">
        <v>3</v>
      </c>
      <c r="G184" s="48">
        <v>0</v>
      </c>
      <c r="H184" s="48">
        <v>1</v>
      </c>
      <c r="I184" s="48">
        <f t="shared" si="11"/>
        <v>11</v>
      </c>
      <c r="J184" s="49">
        <f t="shared" si="14"/>
        <v>54.545454545454547</v>
      </c>
      <c r="K184" s="49">
        <f t="shared" si="13"/>
        <v>55.555555555555557</v>
      </c>
    </row>
    <row r="185" spans="1:11" x14ac:dyDescent="0.25">
      <c r="A185" s="18">
        <v>175</v>
      </c>
      <c r="B185" s="51">
        <v>16103313</v>
      </c>
      <c r="C185" s="51" t="s">
        <v>185</v>
      </c>
      <c r="D185" s="48">
        <v>0</v>
      </c>
      <c r="E185" s="48">
        <v>4</v>
      </c>
      <c r="F185" s="48">
        <v>6</v>
      </c>
      <c r="G185" s="48">
        <v>0</v>
      </c>
      <c r="H185" s="48">
        <v>1</v>
      </c>
      <c r="I185" s="48">
        <f t="shared" si="11"/>
        <v>11</v>
      </c>
      <c r="J185" s="49">
        <f t="shared" si="14"/>
        <v>54.545454545454547</v>
      </c>
      <c r="K185" s="49">
        <f t="shared" si="13"/>
        <v>55.555555555555557</v>
      </c>
    </row>
    <row r="186" spans="1:11" x14ac:dyDescent="0.25">
      <c r="A186" s="18">
        <v>176</v>
      </c>
      <c r="B186" s="54">
        <v>16103316</v>
      </c>
      <c r="C186" s="54" t="s">
        <v>186</v>
      </c>
      <c r="D186" s="48">
        <v>0</v>
      </c>
      <c r="E186" s="48">
        <v>4</v>
      </c>
      <c r="F186" s="48">
        <v>6</v>
      </c>
      <c r="G186" s="48">
        <v>0</v>
      </c>
      <c r="H186" s="48">
        <v>1.5</v>
      </c>
      <c r="I186" s="48">
        <f t="shared" si="11"/>
        <v>11.5</v>
      </c>
      <c r="J186" s="49">
        <f t="shared" si="14"/>
        <v>54.545454545454547</v>
      </c>
      <c r="K186" s="49">
        <f t="shared" si="13"/>
        <v>61.111111111111114</v>
      </c>
    </row>
    <row r="187" spans="1:11" x14ac:dyDescent="0.25">
      <c r="A187" s="18">
        <v>177</v>
      </c>
      <c r="B187" s="51">
        <v>16103317</v>
      </c>
      <c r="C187" s="51" t="s">
        <v>187</v>
      </c>
      <c r="D187" s="48">
        <v>3</v>
      </c>
      <c r="E187" s="48">
        <v>4</v>
      </c>
      <c r="F187" s="48">
        <v>4</v>
      </c>
      <c r="G187" s="48">
        <v>1</v>
      </c>
      <c r="H187" s="48">
        <v>0</v>
      </c>
      <c r="I187" s="48">
        <f t="shared" si="11"/>
        <v>12</v>
      </c>
      <c r="J187" s="49">
        <f t="shared" si="14"/>
        <v>63.636363636363633</v>
      </c>
      <c r="K187" s="49">
        <f t="shared" si="13"/>
        <v>55.555555555555557</v>
      </c>
    </row>
    <row r="188" spans="1:11" x14ac:dyDescent="0.25">
      <c r="A188" s="18">
        <v>178</v>
      </c>
      <c r="B188" s="54">
        <v>16103321</v>
      </c>
      <c r="C188" s="54" t="s">
        <v>188</v>
      </c>
      <c r="D188" s="48">
        <v>3</v>
      </c>
      <c r="E188" s="48">
        <v>3.5</v>
      </c>
      <c r="F188" s="48">
        <v>8</v>
      </c>
      <c r="G188" s="48">
        <v>0</v>
      </c>
      <c r="H188" s="48">
        <v>0</v>
      </c>
      <c r="I188" s="48">
        <f t="shared" si="11"/>
        <v>14.5</v>
      </c>
      <c r="J188" s="49">
        <f t="shared" si="14"/>
        <v>100</v>
      </c>
      <c r="K188" s="49">
        <f t="shared" si="13"/>
        <v>38.888888888888886</v>
      </c>
    </row>
    <row r="189" spans="1:11" x14ac:dyDescent="0.25">
      <c r="A189" s="18">
        <v>179</v>
      </c>
      <c r="B189" s="51">
        <v>16103322</v>
      </c>
      <c r="C189" s="51" t="s">
        <v>189</v>
      </c>
      <c r="D189" s="48">
        <v>1</v>
      </c>
      <c r="E189" s="48">
        <v>4</v>
      </c>
      <c r="F189" s="48">
        <v>5</v>
      </c>
      <c r="G189" s="48">
        <v>0</v>
      </c>
      <c r="H189" s="48">
        <v>0.5</v>
      </c>
      <c r="I189" s="48">
        <f t="shared" si="11"/>
        <v>10.5</v>
      </c>
      <c r="J189" s="49">
        <f t="shared" si="14"/>
        <v>54.545454545454547</v>
      </c>
      <c r="K189" s="49">
        <f t="shared" si="13"/>
        <v>50</v>
      </c>
    </row>
    <row r="190" spans="1:11" x14ac:dyDescent="0.25">
      <c r="A190" s="18">
        <v>180</v>
      </c>
      <c r="B190" s="54">
        <v>16103324</v>
      </c>
      <c r="C190" s="54" t="s">
        <v>190</v>
      </c>
      <c r="D190" s="48">
        <v>3</v>
      </c>
      <c r="E190" s="48">
        <v>4</v>
      </c>
      <c r="F190" s="48">
        <v>7</v>
      </c>
      <c r="G190" s="48">
        <v>2</v>
      </c>
      <c r="H190" s="48">
        <v>1</v>
      </c>
      <c r="I190" s="48">
        <f t="shared" si="11"/>
        <v>17</v>
      </c>
      <c r="J190" s="49">
        <f t="shared" si="14"/>
        <v>90.909090909090907</v>
      </c>
      <c r="K190" s="49">
        <f t="shared" si="13"/>
        <v>77.777777777777771</v>
      </c>
    </row>
    <row r="191" spans="1:11" x14ac:dyDescent="0.25">
      <c r="A191" s="18">
        <v>181</v>
      </c>
      <c r="B191" s="51">
        <v>16103331</v>
      </c>
      <c r="C191" s="51" t="s">
        <v>191</v>
      </c>
      <c r="D191" s="48">
        <v>0</v>
      </c>
      <c r="E191" s="48">
        <v>3</v>
      </c>
      <c r="F191" s="48">
        <v>2</v>
      </c>
      <c r="G191" s="48">
        <v>0</v>
      </c>
      <c r="H191" s="48">
        <v>0</v>
      </c>
      <c r="I191" s="48">
        <f t="shared" si="11"/>
        <v>5</v>
      </c>
      <c r="J191" s="49">
        <f t="shared" si="14"/>
        <v>18.181818181818183</v>
      </c>
      <c r="K191" s="49">
        <f t="shared" si="13"/>
        <v>33.333333333333336</v>
      </c>
    </row>
    <row r="192" spans="1:11" x14ac:dyDescent="0.25">
      <c r="A192" s="18">
        <v>182</v>
      </c>
      <c r="B192" s="54">
        <v>16103335</v>
      </c>
      <c r="C192" s="54" t="s">
        <v>192</v>
      </c>
      <c r="D192" s="48">
        <v>3</v>
      </c>
      <c r="E192" s="48">
        <v>2.5</v>
      </c>
      <c r="F192" s="48">
        <v>4.5</v>
      </c>
      <c r="G192" s="48">
        <v>0</v>
      </c>
      <c r="H192" s="48">
        <v>0</v>
      </c>
      <c r="I192" s="48">
        <f t="shared" si="11"/>
        <v>10</v>
      </c>
      <c r="J192" s="49">
        <f t="shared" si="14"/>
        <v>68.181818181818187</v>
      </c>
      <c r="K192" s="49">
        <f t="shared" si="13"/>
        <v>27.777777777777779</v>
      </c>
    </row>
    <row r="193" spans="1:11" x14ac:dyDescent="0.25">
      <c r="A193" s="18">
        <v>183</v>
      </c>
      <c r="B193" s="51">
        <v>16103336</v>
      </c>
      <c r="C193" s="51" t="s">
        <v>193</v>
      </c>
      <c r="D193" s="48">
        <v>0</v>
      </c>
      <c r="E193" s="48">
        <v>1.5</v>
      </c>
      <c r="F193" s="48">
        <v>2</v>
      </c>
      <c r="G193" s="48">
        <v>0</v>
      </c>
      <c r="H193" s="48">
        <v>0</v>
      </c>
      <c r="I193" s="48">
        <f t="shared" si="11"/>
        <v>3.5</v>
      </c>
      <c r="J193" s="49">
        <f t="shared" si="14"/>
        <v>18.181818181818183</v>
      </c>
      <c r="K193" s="49">
        <f t="shared" si="13"/>
        <v>16.666666666666668</v>
      </c>
    </row>
    <row r="194" spans="1:11" x14ac:dyDescent="0.25">
      <c r="A194" s="18">
        <v>184</v>
      </c>
      <c r="B194" s="54">
        <v>16103337</v>
      </c>
      <c r="C194" s="54" t="s">
        <v>194</v>
      </c>
      <c r="D194" s="48">
        <v>3</v>
      </c>
      <c r="E194" s="48">
        <v>4</v>
      </c>
      <c r="F194" s="48">
        <v>2.5</v>
      </c>
      <c r="G194" s="48">
        <v>2</v>
      </c>
      <c r="H194" s="48">
        <v>3</v>
      </c>
      <c r="I194" s="48">
        <f t="shared" si="11"/>
        <v>14.5</v>
      </c>
      <c r="J194" s="49">
        <f t="shared" si="14"/>
        <v>50</v>
      </c>
      <c r="K194" s="49">
        <f t="shared" si="13"/>
        <v>100</v>
      </c>
    </row>
    <row r="195" spans="1:11" x14ac:dyDescent="0.25">
      <c r="A195" s="18">
        <v>185</v>
      </c>
      <c r="B195" s="51">
        <v>16103340</v>
      </c>
      <c r="C195" s="51" t="s">
        <v>195</v>
      </c>
      <c r="D195" s="48">
        <v>2</v>
      </c>
      <c r="E195" s="48">
        <v>1</v>
      </c>
      <c r="F195" s="48">
        <v>1</v>
      </c>
      <c r="G195" s="48">
        <v>0</v>
      </c>
      <c r="H195" s="48">
        <v>0</v>
      </c>
      <c r="I195" s="48">
        <f t="shared" si="11"/>
        <v>4</v>
      </c>
      <c r="J195" s="49">
        <f t="shared" si="14"/>
        <v>27.272727272727273</v>
      </c>
      <c r="K195" s="49">
        <f t="shared" si="13"/>
        <v>11.111111111111111</v>
      </c>
    </row>
    <row r="196" spans="1:11" x14ac:dyDescent="0.25">
      <c r="A196" s="18">
        <v>186</v>
      </c>
      <c r="B196" s="52">
        <v>16103342</v>
      </c>
      <c r="C196" s="52" t="s">
        <v>196</v>
      </c>
      <c r="D196" s="48">
        <v>2</v>
      </c>
      <c r="E196" s="48">
        <v>3</v>
      </c>
      <c r="F196" s="48">
        <v>5</v>
      </c>
      <c r="G196" s="48">
        <v>0</v>
      </c>
      <c r="H196" s="48">
        <v>0</v>
      </c>
      <c r="I196" s="48">
        <f t="shared" si="11"/>
        <v>10</v>
      </c>
      <c r="J196" s="49">
        <f t="shared" si="14"/>
        <v>63.636363636363633</v>
      </c>
      <c r="K196" s="49">
        <f t="shared" si="13"/>
        <v>33.333333333333336</v>
      </c>
    </row>
    <row r="197" spans="1:11" x14ac:dyDescent="0.25">
      <c r="A197" s="18">
        <v>187</v>
      </c>
      <c r="B197" s="51">
        <v>16103347</v>
      </c>
      <c r="C197" s="51" t="s">
        <v>197</v>
      </c>
      <c r="D197" s="48">
        <v>0</v>
      </c>
      <c r="E197" s="48">
        <v>4</v>
      </c>
      <c r="F197" s="48">
        <v>4</v>
      </c>
      <c r="G197" s="48">
        <v>0</v>
      </c>
      <c r="H197" s="48">
        <v>0</v>
      </c>
      <c r="I197" s="48">
        <f t="shared" si="11"/>
        <v>8</v>
      </c>
      <c r="J197" s="49">
        <f t="shared" si="14"/>
        <v>36.363636363636367</v>
      </c>
      <c r="K197" s="49">
        <f t="shared" si="13"/>
        <v>44.444444444444443</v>
      </c>
    </row>
    <row r="198" spans="1:11" x14ac:dyDescent="0.25">
      <c r="A198" s="18">
        <v>188</v>
      </c>
      <c r="B198" s="54">
        <v>16803002</v>
      </c>
      <c r="C198" s="54" t="s">
        <v>198</v>
      </c>
      <c r="D198" s="48">
        <v>3</v>
      </c>
      <c r="E198" s="48">
        <v>4</v>
      </c>
      <c r="F198" s="48">
        <v>4</v>
      </c>
      <c r="G198" s="48">
        <v>0</v>
      </c>
      <c r="H198" s="48">
        <v>0</v>
      </c>
      <c r="I198" s="48">
        <f t="shared" si="11"/>
        <v>11</v>
      </c>
      <c r="J198" s="49">
        <f t="shared" si="14"/>
        <v>63.636363636363633</v>
      </c>
      <c r="K198" s="49">
        <f t="shared" si="13"/>
        <v>44.444444444444443</v>
      </c>
    </row>
    <row r="199" spans="1:11" x14ac:dyDescent="0.25">
      <c r="A199" s="18">
        <v>189</v>
      </c>
      <c r="B199" s="52">
        <v>16803003</v>
      </c>
      <c r="C199" s="52" t="s">
        <v>199</v>
      </c>
      <c r="D199" s="48">
        <v>3</v>
      </c>
      <c r="E199" s="48">
        <v>2.5</v>
      </c>
      <c r="F199" s="48">
        <v>4</v>
      </c>
      <c r="G199" s="48">
        <v>0</v>
      </c>
      <c r="H199" s="48">
        <v>0</v>
      </c>
      <c r="I199" s="48">
        <f t="shared" si="11"/>
        <v>9.5</v>
      </c>
      <c r="J199" s="49">
        <f t="shared" si="14"/>
        <v>63.636363636363633</v>
      </c>
      <c r="K199" s="49">
        <f t="shared" si="13"/>
        <v>27.777777777777779</v>
      </c>
    </row>
    <row r="200" spans="1:11" x14ac:dyDescent="0.25">
      <c r="A200" s="20">
        <v>190</v>
      </c>
      <c r="B200" s="65">
        <v>16803021</v>
      </c>
      <c r="C200" s="65" t="s">
        <v>200</v>
      </c>
      <c r="D200" s="66">
        <v>0.5</v>
      </c>
      <c r="E200" s="66">
        <v>3</v>
      </c>
      <c r="F200" s="66">
        <v>4.5</v>
      </c>
      <c r="G200" s="66">
        <v>0</v>
      </c>
      <c r="H200" s="66">
        <v>0</v>
      </c>
      <c r="I200" s="48">
        <f t="shared" si="11"/>
        <v>8</v>
      </c>
      <c r="J200" s="50">
        <f t="shared" si="14"/>
        <v>45.454545454545453</v>
      </c>
      <c r="K200" s="50">
        <f t="shared" si="13"/>
        <v>33.333333333333336</v>
      </c>
    </row>
    <row r="201" spans="1:11" x14ac:dyDescent="0.25">
      <c r="A201" s="18">
        <v>191</v>
      </c>
      <c r="B201" s="67">
        <v>16803025</v>
      </c>
      <c r="C201" s="67" t="s">
        <v>201</v>
      </c>
      <c r="D201" s="48">
        <v>1</v>
      </c>
      <c r="E201" s="48">
        <v>4</v>
      </c>
      <c r="F201" s="48">
        <v>4</v>
      </c>
      <c r="G201" s="48">
        <v>0</v>
      </c>
      <c r="H201" s="48">
        <v>0</v>
      </c>
      <c r="I201" s="48">
        <f t="shared" si="11"/>
        <v>9</v>
      </c>
      <c r="J201" s="49">
        <f t="shared" si="14"/>
        <v>45.454545454545453</v>
      </c>
      <c r="K201" s="49">
        <f t="shared" si="13"/>
        <v>44.444444444444443</v>
      </c>
    </row>
    <row r="202" spans="1:11" ht="15.75" thickBot="1" x14ac:dyDescent="0.3">
      <c r="A202" s="21">
        <v>192</v>
      </c>
      <c r="B202" s="68">
        <v>9916103163</v>
      </c>
      <c r="C202" s="68" t="s">
        <v>202</v>
      </c>
      <c r="D202" s="66">
        <v>2</v>
      </c>
      <c r="E202" s="66">
        <v>2</v>
      </c>
      <c r="F202" s="66">
        <v>4.5</v>
      </c>
      <c r="G202" s="66">
        <v>0</v>
      </c>
      <c r="H202" s="66">
        <v>0</v>
      </c>
      <c r="I202" s="66">
        <f t="shared" si="11"/>
        <v>8.5</v>
      </c>
      <c r="J202" s="50">
        <f t="shared" si="14"/>
        <v>59.090909090909093</v>
      </c>
      <c r="K202" s="50">
        <f t="shared" si="13"/>
        <v>22.222222222222221</v>
      </c>
    </row>
    <row r="203" spans="1:11" x14ac:dyDescent="0.25">
      <c r="A203" s="13"/>
      <c r="B203" s="14"/>
      <c r="C203" s="15"/>
      <c r="D203" s="194" t="s">
        <v>226</v>
      </c>
      <c r="E203" s="194"/>
      <c r="F203" s="194"/>
      <c r="G203" s="194"/>
      <c r="H203" s="194"/>
      <c r="I203" s="194"/>
      <c r="J203" s="7">
        <f>COUNTIF(J11:J202,"&gt;49")</f>
        <v>131</v>
      </c>
      <c r="K203" s="7">
        <f>COUNTIF(K11:K202,"&gt;49")</f>
        <v>102</v>
      </c>
    </row>
    <row r="204" spans="1:11" x14ac:dyDescent="0.25">
      <c r="A204" s="13"/>
      <c r="B204" s="16"/>
      <c r="C204" s="17"/>
      <c r="D204" s="194" t="s">
        <v>227</v>
      </c>
      <c r="E204" s="194"/>
      <c r="F204" s="194"/>
      <c r="G204" s="194"/>
      <c r="H204" s="194"/>
      <c r="I204" s="194"/>
      <c r="J204" s="7">
        <f>(J203*100)/192</f>
        <v>68.229166666666671</v>
      </c>
      <c r="K204" s="7">
        <f>(K203*100)/192</f>
        <v>53.125</v>
      </c>
    </row>
    <row r="205" spans="1:11" x14ac:dyDescent="0.25">
      <c r="A205" s="13"/>
      <c r="B205" s="16"/>
      <c r="C205" s="17"/>
      <c r="D205" s="194" t="s">
        <v>228</v>
      </c>
      <c r="E205" s="194"/>
      <c r="F205" s="194"/>
      <c r="G205" s="194"/>
      <c r="H205" s="194"/>
      <c r="I205" s="194"/>
      <c r="J205" s="89">
        <v>1</v>
      </c>
      <c r="K205" s="89">
        <v>0</v>
      </c>
    </row>
    <row r="206" spans="1:11" x14ac:dyDescent="0.25">
      <c r="A206" s="13"/>
      <c r="B206" s="16"/>
      <c r="C206" s="17"/>
      <c r="D206" s="194" t="s">
        <v>229</v>
      </c>
      <c r="E206" s="194"/>
      <c r="F206" s="194"/>
      <c r="G206" s="194"/>
      <c r="H206" s="194"/>
      <c r="I206" s="194"/>
      <c r="J206" s="7">
        <v>192</v>
      </c>
      <c r="K206" s="7"/>
    </row>
    <row r="207" spans="1:11" x14ac:dyDescent="0.25">
      <c r="D207" s="194" t="s">
        <v>230</v>
      </c>
      <c r="E207" s="194"/>
      <c r="F207" s="194"/>
      <c r="G207" s="194"/>
      <c r="H207" s="194"/>
      <c r="I207" s="194"/>
      <c r="J207" s="2">
        <v>191</v>
      </c>
      <c r="K207" s="2"/>
    </row>
    <row r="210" spans="3:4" x14ac:dyDescent="0.25">
      <c r="C210" s="194" t="s">
        <v>231</v>
      </c>
      <c r="D210" s="195"/>
    </row>
    <row r="211" spans="3:4" x14ac:dyDescent="0.25">
      <c r="C211" s="88" t="s">
        <v>232</v>
      </c>
      <c r="D211" s="88">
        <v>3</v>
      </c>
    </row>
    <row r="212" spans="3:4" x14ac:dyDescent="0.25">
      <c r="C212" s="88" t="s">
        <v>233</v>
      </c>
      <c r="D212" s="88">
        <v>2</v>
      </c>
    </row>
    <row r="213" spans="3:4" x14ac:dyDescent="0.25">
      <c r="C213" s="88" t="s">
        <v>234</v>
      </c>
      <c r="D213" s="88">
        <v>1</v>
      </c>
    </row>
    <row r="214" spans="3:4" x14ac:dyDescent="0.25">
      <c r="C214" s="88" t="s">
        <v>235</v>
      </c>
      <c r="D214" s="88">
        <v>0</v>
      </c>
    </row>
  </sheetData>
  <mergeCells count="10">
    <mergeCell ref="C210:D210"/>
    <mergeCell ref="G4:K4"/>
    <mergeCell ref="D205:I205"/>
    <mergeCell ref="D206:I206"/>
    <mergeCell ref="D207:I207"/>
    <mergeCell ref="A9:C9"/>
    <mergeCell ref="I9:I10"/>
    <mergeCell ref="J9:K9"/>
    <mergeCell ref="D203:I203"/>
    <mergeCell ref="D204:I204"/>
  </mergeCells>
  <pageMargins left="0.7" right="0.7" top="0.75" bottom="0.75" header="0.3" footer="0.3"/>
  <pageSetup scale="8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214"/>
  <sheetViews>
    <sheetView topLeftCell="A155" zoomScale="103" zoomScaleNormal="103" workbookViewId="0">
      <selection activeCell="Q5" sqref="Q5:Q6"/>
    </sheetView>
  </sheetViews>
  <sheetFormatPr defaultRowHeight="15" x14ac:dyDescent="0.25"/>
  <cols>
    <col min="2" max="2" width="11.5703125" style="3" bestFit="1" customWidth="1"/>
    <col min="3" max="3" width="21.42578125" style="5" bestFit="1" customWidth="1"/>
    <col min="4" max="4" width="15.7109375" style="5" customWidth="1"/>
    <col min="5" max="5" width="7.28515625" style="12" customWidth="1"/>
    <col min="6" max="6" width="9.42578125" style="12" bestFit="1" customWidth="1"/>
    <col min="7" max="7" width="7.28515625" style="12" customWidth="1"/>
    <col min="8" max="8" width="11.5703125" style="12" customWidth="1"/>
    <col min="9" max="9" width="7.28515625" style="12" customWidth="1"/>
    <col min="10" max="10" width="6.7109375" style="11" customWidth="1"/>
    <col min="11" max="11" width="7.28515625" style="11" customWidth="1"/>
    <col min="12" max="12" width="7.28515625" style="4" customWidth="1"/>
    <col min="13" max="13" width="7.28515625" style="11" customWidth="1"/>
    <col min="14" max="14" width="7.28515625" customWidth="1"/>
  </cols>
  <sheetData>
    <row r="1" spans="1:25" s="23" customFormat="1" ht="19.5" customHeight="1" x14ac:dyDescent="0.25">
      <c r="A1" s="25" t="s">
        <v>225</v>
      </c>
      <c r="B1" s="91"/>
      <c r="C1" s="25"/>
      <c r="D1" s="25"/>
      <c r="E1" s="91"/>
      <c r="F1" s="91"/>
      <c r="G1" s="91"/>
      <c r="H1" s="91"/>
      <c r="I1" s="91"/>
      <c r="J1" s="91"/>
      <c r="M1" s="121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</row>
    <row r="2" spans="1:25" s="23" customFormat="1" ht="15.75" x14ac:dyDescent="0.25">
      <c r="A2" s="92" t="s">
        <v>224</v>
      </c>
      <c r="B2" s="92"/>
      <c r="C2" s="92"/>
      <c r="D2" s="171"/>
      <c r="E2" s="92"/>
      <c r="F2" s="92"/>
      <c r="H2" s="97" t="s">
        <v>248</v>
      </c>
      <c r="I2" s="28"/>
      <c r="J2" s="92"/>
      <c r="L2" s="92"/>
      <c r="M2" s="121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</row>
    <row r="3" spans="1:25" ht="15.75" x14ac:dyDescent="0.25">
      <c r="A3" s="92" t="s">
        <v>218</v>
      </c>
      <c r="B3" s="29"/>
      <c r="C3" s="173" t="s">
        <v>223</v>
      </c>
      <c r="D3" s="171"/>
      <c r="E3" s="92"/>
      <c r="F3" s="92"/>
      <c r="G3" s="11"/>
      <c r="H3" s="92"/>
      <c r="I3" s="92"/>
      <c r="J3" s="29"/>
      <c r="K3" s="28"/>
      <c r="L3" s="29"/>
      <c r="M3" s="122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</row>
    <row r="4" spans="1:25" s="23" customFormat="1" ht="15.75" x14ac:dyDescent="0.25">
      <c r="A4" s="92" t="s">
        <v>221</v>
      </c>
      <c r="B4" s="92"/>
      <c r="C4" s="92"/>
      <c r="D4" s="171"/>
      <c r="E4" s="92"/>
      <c r="F4" s="92"/>
      <c r="H4" s="199" t="s">
        <v>249</v>
      </c>
      <c r="I4" s="199"/>
      <c r="J4" s="199"/>
      <c r="K4" s="199"/>
      <c r="L4" s="199"/>
      <c r="M4" s="121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</row>
    <row r="5" spans="1:25" ht="15.75" x14ac:dyDescent="0.25">
      <c r="A5" s="32" t="s">
        <v>219</v>
      </c>
      <c r="B5" s="32"/>
      <c r="C5" s="32"/>
      <c r="D5" s="32"/>
      <c r="E5" s="32"/>
      <c r="F5" s="92"/>
      <c r="G5" s="92"/>
      <c r="H5" s="92"/>
      <c r="I5" s="92"/>
      <c r="J5" s="92"/>
      <c r="K5" s="33"/>
      <c r="L5" s="33"/>
    </row>
    <row r="6" spans="1:25" ht="15.75" x14ac:dyDescent="0.25">
      <c r="A6" s="33"/>
      <c r="B6" s="34"/>
      <c r="C6" s="33"/>
      <c r="D6" s="33"/>
      <c r="E6" s="33"/>
      <c r="F6" s="33"/>
      <c r="G6" s="33"/>
      <c r="H6" s="33"/>
      <c r="I6" s="33"/>
      <c r="J6" s="33"/>
      <c r="K6" s="33"/>
      <c r="L6" s="33"/>
      <c r="O6" s="30"/>
    </row>
    <row r="7" spans="1:25" x14ac:dyDescent="0.25">
      <c r="B7"/>
      <c r="C7"/>
      <c r="D7"/>
      <c r="E7"/>
      <c r="F7"/>
      <c r="G7"/>
      <c r="H7"/>
      <c r="I7"/>
      <c r="J7"/>
      <c r="K7"/>
      <c r="L7"/>
    </row>
    <row r="8" spans="1:25" ht="15.75" thickBot="1" x14ac:dyDescent="0.3">
      <c r="B8"/>
      <c r="C8"/>
      <c r="D8"/>
      <c r="E8"/>
      <c r="F8"/>
      <c r="G8"/>
      <c r="H8"/>
      <c r="I8"/>
      <c r="J8"/>
      <c r="K8"/>
      <c r="L8"/>
    </row>
    <row r="9" spans="1:25" ht="16.5" thickBot="1" x14ac:dyDescent="0.3">
      <c r="A9" s="200" t="s">
        <v>0</v>
      </c>
      <c r="B9" s="201"/>
      <c r="C9" s="202"/>
      <c r="D9" s="172"/>
      <c r="E9" s="35" t="s">
        <v>239</v>
      </c>
      <c r="F9" s="36" t="s">
        <v>240</v>
      </c>
      <c r="G9" s="37" t="s">
        <v>241</v>
      </c>
      <c r="H9" s="35" t="s">
        <v>205</v>
      </c>
      <c r="I9" s="35" t="s">
        <v>243</v>
      </c>
      <c r="J9" s="221" t="s">
        <v>245</v>
      </c>
      <c r="K9" s="218" t="s">
        <v>222</v>
      </c>
      <c r="L9" s="219"/>
      <c r="M9" s="219"/>
      <c r="N9" s="220"/>
    </row>
    <row r="10" spans="1:25" ht="16.5" thickBot="1" x14ac:dyDescent="0.3">
      <c r="A10" s="38" t="s">
        <v>1</v>
      </c>
      <c r="B10" s="39" t="s">
        <v>2</v>
      </c>
      <c r="C10" s="40" t="s">
        <v>3</v>
      </c>
      <c r="D10" s="176" t="s">
        <v>297</v>
      </c>
      <c r="E10" s="41" t="s">
        <v>4</v>
      </c>
      <c r="F10" s="42" t="s">
        <v>5</v>
      </c>
      <c r="G10" s="43" t="s">
        <v>6</v>
      </c>
      <c r="H10" s="41" t="s">
        <v>242</v>
      </c>
      <c r="I10" s="41" t="s">
        <v>244</v>
      </c>
      <c r="J10" s="222"/>
      <c r="K10" s="93" t="s">
        <v>10</v>
      </c>
      <c r="L10" s="94" t="s">
        <v>215</v>
      </c>
      <c r="M10" s="95" t="s">
        <v>246</v>
      </c>
      <c r="N10" s="96" t="s">
        <v>247</v>
      </c>
    </row>
    <row r="11" spans="1:25" ht="17.25" customHeight="1" x14ac:dyDescent="0.25">
      <c r="A11" s="18">
        <v>1</v>
      </c>
      <c r="B11" s="51">
        <v>14103104</v>
      </c>
      <c r="C11" s="52" t="s">
        <v>18</v>
      </c>
      <c r="D11" s="175" t="s">
        <v>285</v>
      </c>
      <c r="E11" s="98">
        <v>0</v>
      </c>
      <c r="F11" s="98">
        <v>0</v>
      </c>
      <c r="G11" s="98">
        <v>0</v>
      </c>
      <c r="H11" s="98">
        <v>0</v>
      </c>
      <c r="I11" s="98">
        <v>0</v>
      </c>
      <c r="J11" s="119">
        <v>0</v>
      </c>
      <c r="K11" s="47">
        <v>0</v>
      </c>
      <c r="L11" s="47">
        <v>0</v>
      </c>
      <c r="M11" s="120">
        <v>0</v>
      </c>
      <c r="N11" s="120">
        <v>0</v>
      </c>
    </row>
    <row r="12" spans="1:25" ht="17.25" customHeight="1" x14ac:dyDescent="0.25">
      <c r="A12" s="18">
        <v>2</v>
      </c>
      <c r="B12" s="54">
        <v>16103003</v>
      </c>
      <c r="C12" s="54" t="s">
        <v>19</v>
      </c>
      <c r="D12" s="175" t="s">
        <v>285</v>
      </c>
      <c r="E12" s="99">
        <v>3</v>
      </c>
      <c r="F12" s="99">
        <v>5.5</v>
      </c>
      <c r="G12" s="99">
        <v>1.5</v>
      </c>
      <c r="H12" s="99">
        <v>2.5</v>
      </c>
      <c r="I12" s="99">
        <v>0</v>
      </c>
      <c r="J12" s="48">
        <f t="shared" ref="J12:J75" si="0">SUM(E12:I12)</f>
        <v>12.5</v>
      </c>
      <c r="K12" s="49">
        <f>(H12*100)/6</f>
        <v>41.666666666666664</v>
      </c>
      <c r="L12" s="49">
        <f>(I12*100)/5</f>
        <v>0</v>
      </c>
      <c r="M12" s="90">
        <f>(F12*100)/10</f>
        <v>55</v>
      </c>
      <c r="N12" s="179">
        <f>(SUM(E12,G12)*100)/14</f>
        <v>32.142857142857146</v>
      </c>
    </row>
    <row r="13" spans="1:25" ht="17.25" customHeight="1" x14ac:dyDescent="0.25">
      <c r="A13" s="18">
        <v>3</v>
      </c>
      <c r="B13" s="51">
        <v>16103004</v>
      </c>
      <c r="C13" s="51" t="s">
        <v>20</v>
      </c>
      <c r="D13" s="175" t="s">
        <v>286</v>
      </c>
      <c r="E13" s="100">
        <v>7.5</v>
      </c>
      <c r="F13" s="100">
        <v>7</v>
      </c>
      <c r="G13" s="100">
        <v>4.5</v>
      </c>
      <c r="H13" s="100">
        <v>5</v>
      </c>
      <c r="I13" s="100">
        <v>1</v>
      </c>
      <c r="J13" s="48">
        <f t="shared" si="0"/>
        <v>25</v>
      </c>
      <c r="K13" s="49">
        <f t="shared" ref="K13:K76" si="1">(H13*100)/6</f>
        <v>83.333333333333329</v>
      </c>
      <c r="L13" s="49">
        <f t="shared" ref="L13:L76" si="2">(I13*100)/5</f>
        <v>20</v>
      </c>
      <c r="M13" s="90">
        <f t="shared" ref="M13:M76" si="3">(F13*100)/10</f>
        <v>70</v>
      </c>
      <c r="N13" s="179">
        <f t="shared" ref="N13:N76" si="4">(SUM(E13,G13)*100)/14</f>
        <v>85.714285714285708</v>
      </c>
    </row>
    <row r="14" spans="1:25" ht="17.25" customHeight="1" x14ac:dyDescent="0.25">
      <c r="A14" s="18">
        <v>4</v>
      </c>
      <c r="B14" s="54">
        <v>16103006</v>
      </c>
      <c r="C14" s="54" t="s">
        <v>21</v>
      </c>
      <c r="D14" s="175" t="s">
        <v>287</v>
      </c>
      <c r="E14" s="100">
        <v>8</v>
      </c>
      <c r="F14" s="100">
        <v>7</v>
      </c>
      <c r="G14" s="100">
        <v>5</v>
      </c>
      <c r="H14" s="100">
        <v>4</v>
      </c>
      <c r="I14" s="100">
        <v>2</v>
      </c>
      <c r="J14" s="48">
        <f t="shared" si="0"/>
        <v>26</v>
      </c>
      <c r="K14" s="49">
        <f t="shared" si="1"/>
        <v>66.666666666666671</v>
      </c>
      <c r="L14" s="49">
        <f t="shared" si="2"/>
        <v>40</v>
      </c>
      <c r="M14" s="90">
        <f t="shared" si="3"/>
        <v>70</v>
      </c>
      <c r="N14" s="179">
        <f t="shared" si="4"/>
        <v>92.857142857142861</v>
      </c>
    </row>
    <row r="15" spans="1:25" ht="17.25" customHeight="1" x14ac:dyDescent="0.25">
      <c r="A15" s="18">
        <v>5</v>
      </c>
      <c r="B15" s="51">
        <v>16103007</v>
      </c>
      <c r="C15" s="51" t="s">
        <v>22</v>
      </c>
      <c r="D15" s="175" t="s">
        <v>288</v>
      </c>
      <c r="E15" s="100">
        <v>5</v>
      </c>
      <c r="F15" s="100">
        <v>6</v>
      </c>
      <c r="G15" s="100">
        <v>1</v>
      </c>
      <c r="H15" s="100">
        <v>0.5</v>
      </c>
      <c r="I15" s="100">
        <v>0</v>
      </c>
      <c r="J15" s="48">
        <f t="shared" si="0"/>
        <v>12.5</v>
      </c>
      <c r="K15" s="49">
        <f t="shared" si="1"/>
        <v>8.3333333333333339</v>
      </c>
      <c r="L15" s="49">
        <f t="shared" si="2"/>
        <v>0</v>
      </c>
      <c r="M15" s="90">
        <f t="shared" si="3"/>
        <v>60</v>
      </c>
      <c r="N15" s="179">
        <f t="shared" si="4"/>
        <v>42.857142857142854</v>
      </c>
    </row>
    <row r="16" spans="1:25" ht="17.25" customHeight="1" x14ac:dyDescent="0.25">
      <c r="A16" s="18">
        <v>6</v>
      </c>
      <c r="B16" s="54">
        <v>16103008</v>
      </c>
      <c r="C16" s="54" t="s">
        <v>23</v>
      </c>
      <c r="D16" s="175" t="s">
        <v>287</v>
      </c>
      <c r="E16" s="101">
        <v>8</v>
      </c>
      <c r="F16" s="101">
        <v>5</v>
      </c>
      <c r="G16" s="101">
        <v>1</v>
      </c>
      <c r="H16" s="101">
        <v>2</v>
      </c>
      <c r="I16" s="101">
        <v>5</v>
      </c>
      <c r="J16" s="48">
        <f t="shared" si="0"/>
        <v>21</v>
      </c>
      <c r="K16" s="49">
        <f t="shared" si="1"/>
        <v>33.333333333333336</v>
      </c>
      <c r="L16" s="49">
        <f t="shared" si="2"/>
        <v>100</v>
      </c>
      <c r="M16" s="90">
        <f t="shared" si="3"/>
        <v>50</v>
      </c>
      <c r="N16" s="179">
        <f t="shared" si="4"/>
        <v>64.285714285714292</v>
      </c>
    </row>
    <row r="17" spans="1:14" s="6" customFormat="1" x14ac:dyDescent="0.25">
      <c r="A17" s="18">
        <v>7</v>
      </c>
      <c r="B17" s="52">
        <v>16103009</v>
      </c>
      <c r="C17" s="52" t="s">
        <v>209</v>
      </c>
      <c r="D17" s="175" t="s">
        <v>289</v>
      </c>
      <c r="E17" s="102">
        <v>8</v>
      </c>
      <c r="F17" s="103">
        <v>8</v>
      </c>
      <c r="G17" s="103">
        <v>2.5</v>
      </c>
      <c r="H17" s="103">
        <v>3.5</v>
      </c>
      <c r="I17" s="103">
        <v>2</v>
      </c>
      <c r="J17" s="48">
        <f t="shared" si="0"/>
        <v>24</v>
      </c>
      <c r="K17" s="49">
        <f t="shared" si="1"/>
        <v>58.333333333333336</v>
      </c>
      <c r="L17" s="49">
        <f t="shared" si="2"/>
        <v>40</v>
      </c>
      <c r="M17" s="90">
        <f t="shared" si="3"/>
        <v>80</v>
      </c>
      <c r="N17" s="179">
        <f t="shared" si="4"/>
        <v>75</v>
      </c>
    </row>
    <row r="18" spans="1:14" x14ac:dyDescent="0.25">
      <c r="A18" s="18">
        <v>8</v>
      </c>
      <c r="B18" s="54">
        <v>16103011</v>
      </c>
      <c r="C18" s="54" t="s">
        <v>24</v>
      </c>
      <c r="D18" s="175" t="s">
        <v>290</v>
      </c>
      <c r="E18" s="100">
        <v>3.5</v>
      </c>
      <c r="F18" s="100">
        <v>5.5</v>
      </c>
      <c r="G18" s="100">
        <v>2.5</v>
      </c>
      <c r="H18" s="100">
        <v>2.5</v>
      </c>
      <c r="I18" s="100">
        <v>0</v>
      </c>
      <c r="J18" s="48">
        <f t="shared" si="0"/>
        <v>14</v>
      </c>
      <c r="K18" s="49">
        <f t="shared" si="1"/>
        <v>41.666666666666664</v>
      </c>
      <c r="L18" s="49">
        <f t="shared" si="2"/>
        <v>0</v>
      </c>
      <c r="M18" s="90">
        <f t="shared" si="3"/>
        <v>55</v>
      </c>
      <c r="N18" s="179">
        <f t="shared" si="4"/>
        <v>42.857142857142854</v>
      </c>
    </row>
    <row r="19" spans="1:14" x14ac:dyDescent="0.25">
      <c r="A19" s="18">
        <v>9</v>
      </c>
      <c r="B19" s="51">
        <v>16103013</v>
      </c>
      <c r="C19" s="51" t="s">
        <v>25</v>
      </c>
      <c r="D19" s="175" t="s">
        <v>291</v>
      </c>
      <c r="E19" s="99">
        <v>4.5</v>
      </c>
      <c r="F19" s="99">
        <v>10</v>
      </c>
      <c r="G19" s="99">
        <v>3</v>
      </c>
      <c r="H19" s="99">
        <v>2</v>
      </c>
      <c r="I19" s="99">
        <v>0</v>
      </c>
      <c r="J19" s="48">
        <f t="shared" si="0"/>
        <v>19.5</v>
      </c>
      <c r="K19" s="49">
        <f t="shared" si="1"/>
        <v>33.333333333333336</v>
      </c>
      <c r="L19" s="49">
        <f t="shared" si="2"/>
        <v>0</v>
      </c>
      <c r="M19" s="90">
        <f t="shared" si="3"/>
        <v>100</v>
      </c>
      <c r="N19" s="179">
        <f t="shared" si="4"/>
        <v>53.571428571428569</v>
      </c>
    </row>
    <row r="20" spans="1:14" x14ac:dyDescent="0.25">
      <c r="A20" s="18">
        <v>10</v>
      </c>
      <c r="B20" s="54">
        <v>16103014</v>
      </c>
      <c r="C20" s="52" t="s">
        <v>26</v>
      </c>
      <c r="D20" s="175" t="s">
        <v>286</v>
      </c>
      <c r="E20" s="100">
        <v>6</v>
      </c>
      <c r="F20" s="100">
        <v>7.5</v>
      </c>
      <c r="G20" s="100">
        <v>6</v>
      </c>
      <c r="H20" s="100">
        <v>4</v>
      </c>
      <c r="I20" s="100">
        <v>1</v>
      </c>
      <c r="J20" s="48">
        <f t="shared" si="0"/>
        <v>24.5</v>
      </c>
      <c r="K20" s="49">
        <f t="shared" si="1"/>
        <v>66.666666666666671</v>
      </c>
      <c r="L20" s="49">
        <f t="shared" si="2"/>
        <v>20</v>
      </c>
      <c r="M20" s="90">
        <f t="shared" si="3"/>
        <v>75</v>
      </c>
      <c r="N20" s="179">
        <f t="shared" si="4"/>
        <v>85.714285714285708</v>
      </c>
    </row>
    <row r="21" spans="1:14" x14ac:dyDescent="0.25">
      <c r="A21" s="18">
        <v>11</v>
      </c>
      <c r="B21" s="51">
        <v>16103015</v>
      </c>
      <c r="C21" s="51" t="s">
        <v>27</v>
      </c>
      <c r="D21" s="175" t="s">
        <v>289</v>
      </c>
      <c r="E21" s="99">
        <v>5</v>
      </c>
      <c r="F21" s="99">
        <v>4.5</v>
      </c>
      <c r="G21" s="99">
        <v>1</v>
      </c>
      <c r="H21" s="99">
        <v>4</v>
      </c>
      <c r="I21" s="99">
        <v>2</v>
      </c>
      <c r="J21" s="48">
        <f t="shared" si="0"/>
        <v>16.5</v>
      </c>
      <c r="K21" s="49">
        <f t="shared" si="1"/>
        <v>66.666666666666671</v>
      </c>
      <c r="L21" s="49">
        <f t="shared" si="2"/>
        <v>40</v>
      </c>
      <c r="M21" s="90">
        <f t="shared" si="3"/>
        <v>45</v>
      </c>
      <c r="N21" s="179">
        <f t="shared" si="4"/>
        <v>42.857142857142854</v>
      </c>
    </row>
    <row r="22" spans="1:14" x14ac:dyDescent="0.25">
      <c r="A22" s="18">
        <v>12</v>
      </c>
      <c r="B22" s="54">
        <v>16103016</v>
      </c>
      <c r="C22" s="54" t="s">
        <v>28</v>
      </c>
      <c r="D22" s="175" t="s">
        <v>292</v>
      </c>
      <c r="E22" s="99">
        <v>3.5</v>
      </c>
      <c r="F22" s="99">
        <v>8</v>
      </c>
      <c r="G22" s="99">
        <v>0</v>
      </c>
      <c r="H22" s="99">
        <v>3</v>
      </c>
      <c r="I22" s="99">
        <v>2</v>
      </c>
      <c r="J22" s="48">
        <f t="shared" si="0"/>
        <v>16.5</v>
      </c>
      <c r="K22" s="49">
        <f t="shared" si="1"/>
        <v>50</v>
      </c>
      <c r="L22" s="49">
        <f t="shared" si="2"/>
        <v>40</v>
      </c>
      <c r="M22" s="90">
        <f t="shared" si="3"/>
        <v>80</v>
      </c>
      <c r="N22" s="179">
        <f t="shared" si="4"/>
        <v>25</v>
      </c>
    </row>
    <row r="23" spans="1:14" x14ac:dyDescent="0.25">
      <c r="A23" s="18">
        <v>13</v>
      </c>
      <c r="B23" s="51">
        <v>16103017</v>
      </c>
      <c r="C23" s="51" t="s">
        <v>29</v>
      </c>
      <c r="D23" s="175" t="s">
        <v>293</v>
      </c>
      <c r="E23" s="100">
        <v>6</v>
      </c>
      <c r="F23" s="100">
        <v>9</v>
      </c>
      <c r="G23" s="100">
        <v>5</v>
      </c>
      <c r="H23" s="100">
        <v>3</v>
      </c>
      <c r="I23" s="100">
        <v>0</v>
      </c>
      <c r="J23" s="48">
        <f t="shared" si="0"/>
        <v>23</v>
      </c>
      <c r="K23" s="49">
        <f t="shared" si="1"/>
        <v>50</v>
      </c>
      <c r="L23" s="49">
        <f t="shared" si="2"/>
        <v>0</v>
      </c>
      <c r="M23" s="90">
        <f t="shared" si="3"/>
        <v>90</v>
      </c>
      <c r="N23" s="179">
        <f t="shared" si="4"/>
        <v>78.571428571428569</v>
      </c>
    </row>
    <row r="24" spans="1:14" x14ac:dyDescent="0.25">
      <c r="A24" s="18">
        <v>14</v>
      </c>
      <c r="B24" s="54">
        <v>16103018</v>
      </c>
      <c r="C24" s="54" t="s">
        <v>30</v>
      </c>
      <c r="D24" s="175" t="s">
        <v>288</v>
      </c>
      <c r="E24" s="100">
        <v>6.5</v>
      </c>
      <c r="F24" s="100">
        <v>10</v>
      </c>
      <c r="G24" s="100">
        <v>4.5</v>
      </c>
      <c r="H24" s="100">
        <v>4</v>
      </c>
      <c r="I24" s="100">
        <v>0</v>
      </c>
      <c r="J24" s="48">
        <f t="shared" si="0"/>
        <v>25</v>
      </c>
      <c r="K24" s="49">
        <f t="shared" si="1"/>
        <v>66.666666666666671</v>
      </c>
      <c r="L24" s="49">
        <f t="shared" si="2"/>
        <v>0</v>
      </c>
      <c r="M24" s="90">
        <f t="shared" si="3"/>
        <v>100</v>
      </c>
      <c r="N24" s="179">
        <f t="shared" si="4"/>
        <v>78.571428571428569</v>
      </c>
    </row>
    <row r="25" spans="1:14" x14ac:dyDescent="0.25">
      <c r="A25" s="18">
        <v>15</v>
      </c>
      <c r="B25" s="51">
        <v>16103019</v>
      </c>
      <c r="C25" s="51" t="s">
        <v>31</v>
      </c>
      <c r="D25" s="175" t="s">
        <v>294</v>
      </c>
      <c r="E25" s="100">
        <v>1.5</v>
      </c>
      <c r="F25" s="100">
        <v>10</v>
      </c>
      <c r="G25" s="100">
        <v>0</v>
      </c>
      <c r="H25" s="100">
        <v>3</v>
      </c>
      <c r="I25" s="100">
        <v>1</v>
      </c>
      <c r="J25" s="48">
        <f t="shared" si="0"/>
        <v>15.5</v>
      </c>
      <c r="K25" s="49">
        <f t="shared" si="1"/>
        <v>50</v>
      </c>
      <c r="L25" s="49">
        <f t="shared" si="2"/>
        <v>20</v>
      </c>
      <c r="M25" s="90">
        <f t="shared" si="3"/>
        <v>100</v>
      </c>
      <c r="N25" s="179">
        <f t="shared" si="4"/>
        <v>10.714285714285714</v>
      </c>
    </row>
    <row r="26" spans="1:14" x14ac:dyDescent="0.25">
      <c r="A26" s="18">
        <v>16</v>
      </c>
      <c r="B26" s="54">
        <v>16103020</v>
      </c>
      <c r="C26" s="54" t="s">
        <v>32</v>
      </c>
      <c r="D26" s="175" t="s">
        <v>293</v>
      </c>
      <c r="E26" s="100">
        <v>7</v>
      </c>
      <c r="F26" s="100">
        <v>10</v>
      </c>
      <c r="G26" s="100">
        <v>0.5</v>
      </c>
      <c r="H26" s="100">
        <v>5.5</v>
      </c>
      <c r="I26" s="100">
        <v>1</v>
      </c>
      <c r="J26" s="48">
        <f t="shared" si="0"/>
        <v>24</v>
      </c>
      <c r="K26" s="49">
        <f t="shared" si="1"/>
        <v>91.666666666666671</v>
      </c>
      <c r="L26" s="49">
        <f t="shared" si="2"/>
        <v>20</v>
      </c>
      <c r="M26" s="90">
        <f t="shared" si="3"/>
        <v>100</v>
      </c>
      <c r="N26" s="179">
        <f t="shared" si="4"/>
        <v>53.571428571428569</v>
      </c>
    </row>
    <row r="27" spans="1:14" x14ac:dyDescent="0.25">
      <c r="A27" s="18">
        <v>17</v>
      </c>
      <c r="B27" s="51">
        <v>16103021</v>
      </c>
      <c r="C27" s="51" t="s">
        <v>33</v>
      </c>
      <c r="D27" s="175" t="s">
        <v>290</v>
      </c>
      <c r="E27" s="100">
        <v>6.5</v>
      </c>
      <c r="F27" s="100">
        <v>8</v>
      </c>
      <c r="G27" s="100">
        <v>0</v>
      </c>
      <c r="H27" s="100">
        <v>2</v>
      </c>
      <c r="I27" s="100">
        <v>0</v>
      </c>
      <c r="J27" s="48">
        <f t="shared" si="0"/>
        <v>16.5</v>
      </c>
      <c r="K27" s="49">
        <f t="shared" si="1"/>
        <v>33.333333333333336</v>
      </c>
      <c r="L27" s="49">
        <f t="shared" si="2"/>
        <v>0</v>
      </c>
      <c r="M27" s="90">
        <f t="shared" si="3"/>
        <v>80</v>
      </c>
      <c r="N27" s="179">
        <f t="shared" si="4"/>
        <v>46.428571428571431</v>
      </c>
    </row>
    <row r="28" spans="1:14" x14ac:dyDescent="0.25">
      <c r="A28" s="18">
        <v>18</v>
      </c>
      <c r="B28" s="54">
        <v>16103022</v>
      </c>
      <c r="C28" s="54" t="s">
        <v>34</v>
      </c>
      <c r="D28" s="175" t="s">
        <v>290</v>
      </c>
      <c r="E28" s="100">
        <v>6.5</v>
      </c>
      <c r="F28" s="100">
        <v>10</v>
      </c>
      <c r="G28" s="100">
        <v>5.5</v>
      </c>
      <c r="H28" s="100">
        <v>4</v>
      </c>
      <c r="I28" s="100">
        <v>1</v>
      </c>
      <c r="J28" s="48">
        <f t="shared" si="0"/>
        <v>27</v>
      </c>
      <c r="K28" s="49">
        <f t="shared" si="1"/>
        <v>66.666666666666671</v>
      </c>
      <c r="L28" s="49">
        <f t="shared" si="2"/>
        <v>20</v>
      </c>
      <c r="M28" s="90">
        <f t="shared" si="3"/>
        <v>100</v>
      </c>
      <c r="N28" s="179">
        <f t="shared" si="4"/>
        <v>85.714285714285708</v>
      </c>
    </row>
    <row r="29" spans="1:14" x14ac:dyDescent="0.25">
      <c r="A29" s="18">
        <v>19</v>
      </c>
      <c r="B29" s="51">
        <v>16103023</v>
      </c>
      <c r="C29" s="51" t="s">
        <v>35</v>
      </c>
      <c r="D29" s="175" t="s">
        <v>286</v>
      </c>
      <c r="E29" s="100">
        <v>5.5</v>
      </c>
      <c r="F29" s="100">
        <v>10</v>
      </c>
      <c r="G29" s="100">
        <v>3.5</v>
      </c>
      <c r="H29" s="100">
        <v>4</v>
      </c>
      <c r="I29" s="100">
        <v>0</v>
      </c>
      <c r="J29" s="48">
        <f t="shared" si="0"/>
        <v>23</v>
      </c>
      <c r="K29" s="49">
        <f t="shared" si="1"/>
        <v>66.666666666666671</v>
      </c>
      <c r="L29" s="49">
        <f t="shared" si="2"/>
        <v>0</v>
      </c>
      <c r="M29" s="90">
        <f t="shared" si="3"/>
        <v>100</v>
      </c>
      <c r="N29" s="179">
        <f t="shared" si="4"/>
        <v>64.285714285714292</v>
      </c>
    </row>
    <row r="30" spans="1:14" x14ac:dyDescent="0.25">
      <c r="A30" s="18">
        <v>20</v>
      </c>
      <c r="B30" s="54">
        <v>16103029</v>
      </c>
      <c r="C30" s="54" t="s">
        <v>36</v>
      </c>
      <c r="D30" s="175" t="s">
        <v>293</v>
      </c>
      <c r="E30" s="100">
        <v>5</v>
      </c>
      <c r="F30" s="100">
        <v>10</v>
      </c>
      <c r="G30" s="100">
        <v>5.5</v>
      </c>
      <c r="H30" s="100">
        <v>6</v>
      </c>
      <c r="I30" s="100">
        <v>3</v>
      </c>
      <c r="J30" s="48">
        <f t="shared" si="0"/>
        <v>29.5</v>
      </c>
      <c r="K30" s="49">
        <f t="shared" si="1"/>
        <v>100</v>
      </c>
      <c r="L30" s="49">
        <f t="shared" si="2"/>
        <v>60</v>
      </c>
      <c r="M30" s="90">
        <f t="shared" si="3"/>
        <v>100</v>
      </c>
      <c r="N30" s="179">
        <f t="shared" si="4"/>
        <v>75</v>
      </c>
    </row>
    <row r="31" spans="1:14" x14ac:dyDescent="0.25">
      <c r="A31" s="18">
        <v>21</v>
      </c>
      <c r="B31" s="51">
        <v>16103030</v>
      </c>
      <c r="C31" s="51" t="s">
        <v>37</v>
      </c>
      <c r="D31" s="175" t="s">
        <v>293</v>
      </c>
      <c r="E31" s="100">
        <v>6</v>
      </c>
      <c r="F31" s="100">
        <v>7.5</v>
      </c>
      <c r="G31" s="100">
        <v>2.5</v>
      </c>
      <c r="H31" s="100">
        <v>0</v>
      </c>
      <c r="I31" s="100">
        <v>0</v>
      </c>
      <c r="J31" s="48">
        <f t="shared" si="0"/>
        <v>16</v>
      </c>
      <c r="K31" s="49">
        <f t="shared" si="1"/>
        <v>0</v>
      </c>
      <c r="L31" s="49">
        <f t="shared" si="2"/>
        <v>0</v>
      </c>
      <c r="M31" s="90">
        <f t="shared" si="3"/>
        <v>75</v>
      </c>
      <c r="N31" s="179">
        <f t="shared" si="4"/>
        <v>60.714285714285715</v>
      </c>
    </row>
    <row r="32" spans="1:14" x14ac:dyDescent="0.25">
      <c r="A32" s="20">
        <v>22</v>
      </c>
      <c r="B32" s="65">
        <v>16103031</v>
      </c>
      <c r="C32" s="65" t="s">
        <v>38</v>
      </c>
      <c r="D32" s="175" t="s">
        <v>290</v>
      </c>
      <c r="E32" s="109">
        <v>8</v>
      </c>
      <c r="F32" s="109">
        <v>10</v>
      </c>
      <c r="G32" s="109">
        <v>6</v>
      </c>
      <c r="H32" s="110">
        <v>6</v>
      </c>
      <c r="I32" s="110">
        <v>5</v>
      </c>
      <c r="J32" s="48">
        <f t="shared" si="0"/>
        <v>35</v>
      </c>
      <c r="K32" s="49">
        <f t="shared" si="1"/>
        <v>100</v>
      </c>
      <c r="L32" s="49">
        <f t="shared" si="2"/>
        <v>100</v>
      </c>
      <c r="M32" s="90">
        <f t="shared" si="3"/>
        <v>100</v>
      </c>
      <c r="N32" s="179">
        <f t="shared" si="4"/>
        <v>100</v>
      </c>
    </row>
    <row r="33" spans="1:14" x14ac:dyDescent="0.25">
      <c r="A33" s="9">
        <v>23</v>
      </c>
      <c r="B33" s="67">
        <v>16103036</v>
      </c>
      <c r="C33" s="67" t="s">
        <v>39</v>
      </c>
      <c r="D33" s="175" t="s">
        <v>289</v>
      </c>
      <c r="E33" s="100">
        <v>7</v>
      </c>
      <c r="F33" s="100">
        <v>10</v>
      </c>
      <c r="G33" s="100">
        <v>4.5</v>
      </c>
      <c r="H33" s="100">
        <v>2.5</v>
      </c>
      <c r="I33" s="100">
        <v>5</v>
      </c>
      <c r="J33" s="2">
        <f>SUM(E33:I33)</f>
        <v>29</v>
      </c>
      <c r="K33" s="49">
        <f t="shared" si="1"/>
        <v>41.666666666666664</v>
      </c>
      <c r="L33" s="49">
        <f t="shared" si="2"/>
        <v>100</v>
      </c>
      <c r="M33" s="90">
        <f t="shared" si="3"/>
        <v>100</v>
      </c>
      <c r="N33" s="179">
        <f t="shared" si="4"/>
        <v>82.142857142857139</v>
      </c>
    </row>
    <row r="34" spans="1:14" x14ac:dyDescent="0.25">
      <c r="A34" s="9">
        <v>24</v>
      </c>
      <c r="B34" s="74">
        <v>16103038</v>
      </c>
      <c r="C34" s="74" t="s">
        <v>40</v>
      </c>
      <c r="D34" s="175" t="s">
        <v>295</v>
      </c>
      <c r="E34" s="113">
        <v>5.5</v>
      </c>
      <c r="F34" s="113">
        <v>8</v>
      </c>
      <c r="G34" s="113">
        <v>3</v>
      </c>
      <c r="H34" s="113">
        <v>4</v>
      </c>
      <c r="I34" s="113">
        <v>1</v>
      </c>
      <c r="J34" s="48">
        <f t="shared" si="0"/>
        <v>21.5</v>
      </c>
      <c r="K34" s="49">
        <f t="shared" si="1"/>
        <v>66.666666666666671</v>
      </c>
      <c r="L34" s="49">
        <f t="shared" si="2"/>
        <v>20</v>
      </c>
      <c r="M34" s="90">
        <f t="shared" si="3"/>
        <v>80</v>
      </c>
      <c r="N34" s="179">
        <f t="shared" si="4"/>
        <v>60.714285714285715</v>
      </c>
    </row>
    <row r="35" spans="1:14" x14ac:dyDescent="0.25">
      <c r="A35" s="111">
        <v>25</v>
      </c>
      <c r="B35" s="112">
        <v>16103039</v>
      </c>
      <c r="C35" s="112" t="s">
        <v>41</v>
      </c>
      <c r="D35" s="175" t="s">
        <v>291</v>
      </c>
      <c r="E35" s="105">
        <v>7.5</v>
      </c>
      <c r="F35" s="106">
        <v>10</v>
      </c>
      <c r="G35" s="106">
        <v>3.5</v>
      </c>
      <c r="H35" s="106">
        <v>4</v>
      </c>
      <c r="I35" s="106">
        <v>0</v>
      </c>
      <c r="J35" s="48">
        <f t="shared" si="0"/>
        <v>25</v>
      </c>
      <c r="K35" s="49">
        <f t="shared" si="1"/>
        <v>66.666666666666671</v>
      </c>
      <c r="L35" s="49">
        <f t="shared" si="2"/>
        <v>0</v>
      </c>
      <c r="M35" s="90">
        <f t="shared" si="3"/>
        <v>100</v>
      </c>
      <c r="N35" s="179">
        <f t="shared" si="4"/>
        <v>78.571428571428569</v>
      </c>
    </row>
    <row r="36" spans="1:14" x14ac:dyDescent="0.25">
      <c r="A36" s="18">
        <v>26</v>
      </c>
      <c r="B36" s="54">
        <v>16103040</v>
      </c>
      <c r="C36" s="54" t="s">
        <v>42</v>
      </c>
      <c r="D36" s="175" t="s">
        <v>288</v>
      </c>
      <c r="E36" s="100">
        <v>8.5</v>
      </c>
      <c r="F36" s="100">
        <v>5</v>
      </c>
      <c r="G36" s="100">
        <v>4</v>
      </c>
      <c r="H36" s="104">
        <v>1.5</v>
      </c>
      <c r="I36" s="104">
        <v>0</v>
      </c>
      <c r="J36" s="48">
        <f>SUM(E36:I36)</f>
        <v>19</v>
      </c>
      <c r="K36" s="49">
        <f t="shared" si="1"/>
        <v>25</v>
      </c>
      <c r="L36" s="49">
        <f t="shared" si="2"/>
        <v>0</v>
      </c>
      <c r="M36" s="90">
        <f t="shared" si="3"/>
        <v>50</v>
      </c>
      <c r="N36" s="179">
        <f t="shared" si="4"/>
        <v>89.285714285714292</v>
      </c>
    </row>
    <row r="37" spans="1:14" x14ac:dyDescent="0.25">
      <c r="A37" s="18">
        <v>27</v>
      </c>
      <c r="B37" s="51">
        <v>16103041</v>
      </c>
      <c r="C37" s="62" t="s">
        <v>43</v>
      </c>
      <c r="D37" s="175" t="s">
        <v>292</v>
      </c>
      <c r="E37" s="100">
        <v>6</v>
      </c>
      <c r="F37" s="100">
        <v>7</v>
      </c>
      <c r="G37" s="100">
        <v>2</v>
      </c>
      <c r="H37" s="100">
        <v>0</v>
      </c>
      <c r="I37" s="100">
        <v>2</v>
      </c>
      <c r="J37" s="48">
        <f t="shared" si="0"/>
        <v>17</v>
      </c>
      <c r="K37" s="49">
        <f t="shared" si="1"/>
        <v>0</v>
      </c>
      <c r="L37" s="49">
        <f t="shared" si="2"/>
        <v>40</v>
      </c>
      <c r="M37" s="90">
        <f t="shared" si="3"/>
        <v>70</v>
      </c>
      <c r="N37" s="179">
        <f t="shared" si="4"/>
        <v>57.142857142857146</v>
      </c>
    </row>
    <row r="38" spans="1:14" x14ac:dyDescent="0.25">
      <c r="A38" s="18">
        <v>28</v>
      </c>
      <c r="B38" s="54">
        <v>16103042</v>
      </c>
      <c r="C38" s="54" t="s">
        <v>44</v>
      </c>
      <c r="D38" s="175" t="s">
        <v>295</v>
      </c>
      <c r="E38" s="99">
        <v>6.5</v>
      </c>
      <c r="F38" s="99">
        <v>9</v>
      </c>
      <c r="G38" s="99">
        <v>2.5</v>
      </c>
      <c r="H38" s="99">
        <v>4</v>
      </c>
      <c r="I38" s="99">
        <v>0</v>
      </c>
      <c r="J38" s="48">
        <f t="shared" si="0"/>
        <v>22</v>
      </c>
      <c r="K38" s="49">
        <f t="shared" si="1"/>
        <v>66.666666666666671</v>
      </c>
      <c r="L38" s="49">
        <f t="shared" si="2"/>
        <v>0</v>
      </c>
      <c r="M38" s="90">
        <f t="shared" si="3"/>
        <v>90</v>
      </c>
      <c r="N38" s="179">
        <f t="shared" si="4"/>
        <v>64.285714285714292</v>
      </c>
    </row>
    <row r="39" spans="1:14" x14ac:dyDescent="0.25">
      <c r="A39" s="18">
        <v>29</v>
      </c>
      <c r="B39" s="51">
        <v>16103043</v>
      </c>
      <c r="C39" s="51" t="s">
        <v>45</v>
      </c>
      <c r="D39" s="175" t="s">
        <v>285</v>
      </c>
      <c r="E39" s="99">
        <v>6.5</v>
      </c>
      <c r="F39" s="99">
        <v>10</v>
      </c>
      <c r="G39" s="99">
        <v>2</v>
      </c>
      <c r="H39" s="99">
        <v>3.5</v>
      </c>
      <c r="I39" s="99">
        <v>5</v>
      </c>
      <c r="J39" s="48">
        <f t="shared" si="0"/>
        <v>27</v>
      </c>
      <c r="K39" s="49">
        <f t="shared" si="1"/>
        <v>58.333333333333336</v>
      </c>
      <c r="L39" s="49">
        <f t="shared" si="2"/>
        <v>100</v>
      </c>
      <c r="M39" s="90">
        <f t="shared" si="3"/>
        <v>100</v>
      </c>
      <c r="N39" s="179">
        <f t="shared" si="4"/>
        <v>60.714285714285715</v>
      </c>
    </row>
    <row r="40" spans="1:14" x14ac:dyDescent="0.25">
      <c r="A40" s="18">
        <v>30</v>
      </c>
      <c r="B40" s="54">
        <v>16103044</v>
      </c>
      <c r="C40" s="54" t="s">
        <v>46</v>
      </c>
      <c r="D40" s="175" t="s">
        <v>290</v>
      </c>
      <c r="E40" s="100">
        <v>5</v>
      </c>
      <c r="F40" s="100">
        <v>5</v>
      </c>
      <c r="G40" s="100">
        <v>4</v>
      </c>
      <c r="H40" s="100">
        <v>3</v>
      </c>
      <c r="I40" s="100">
        <v>0</v>
      </c>
      <c r="J40" s="48">
        <f t="shared" si="0"/>
        <v>17</v>
      </c>
      <c r="K40" s="49">
        <f t="shared" si="1"/>
        <v>50</v>
      </c>
      <c r="L40" s="49">
        <f t="shared" si="2"/>
        <v>0</v>
      </c>
      <c r="M40" s="90">
        <f t="shared" si="3"/>
        <v>50</v>
      </c>
      <c r="N40" s="179">
        <f t="shared" si="4"/>
        <v>64.285714285714292</v>
      </c>
    </row>
    <row r="41" spans="1:14" x14ac:dyDescent="0.25">
      <c r="A41" s="18">
        <v>31</v>
      </c>
      <c r="B41" s="51">
        <v>16103045</v>
      </c>
      <c r="C41" s="51" t="s">
        <v>47</v>
      </c>
      <c r="D41" s="175" t="s">
        <v>289</v>
      </c>
      <c r="E41" s="99">
        <v>7</v>
      </c>
      <c r="F41" s="99">
        <v>7</v>
      </c>
      <c r="G41" s="99">
        <v>4</v>
      </c>
      <c r="H41" s="99">
        <v>3.5</v>
      </c>
      <c r="I41" s="99">
        <v>2</v>
      </c>
      <c r="J41" s="48">
        <f t="shared" si="0"/>
        <v>23.5</v>
      </c>
      <c r="K41" s="49">
        <f t="shared" si="1"/>
        <v>58.333333333333336</v>
      </c>
      <c r="L41" s="49">
        <f t="shared" si="2"/>
        <v>40</v>
      </c>
      <c r="M41" s="90">
        <f t="shared" si="3"/>
        <v>70</v>
      </c>
      <c r="N41" s="179">
        <f t="shared" si="4"/>
        <v>78.571428571428569</v>
      </c>
    </row>
    <row r="42" spans="1:14" x14ac:dyDescent="0.25">
      <c r="A42" s="18">
        <v>32</v>
      </c>
      <c r="B42" s="54">
        <v>16103046</v>
      </c>
      <c r="C42" s="54" t="s">
        <v>48</v>
      </c>
      <c r="D42" s="175" t="s">
        <v>289</v>
      </c>
      <c r="E42" s="99">
        <v>6</v>
      </c>
      <c r="F42" s="99">
        <v>8</v>
      </c>
      <c r="G42" s="99">
        <v>2.5</v>
      </c>
      <c r="H42" s="99">
        <v>2.5</v>
      </c>
      <c r="I42" s="99">
        <v>2</v>
      </c>
      <c r="J42" s="48">
        <f t="shared" si="0"/>
        <v>21</v>
      </c>
      <c r="K42" s="49">
        <f t="shared" si="1"/>
        <v>41.666666666666664</v>
      </c>
      <c r="L42" s="49">
        <f t="shared" si="2"/>
        <v>40</v>
      </c>
      <c r="M42" s="90">
        <f t="shared" si="3"/>
        <v>80</v>
      </c>
      <c r="N42" s="179">
        <f t="shared" si="4"/>
        <v>60.714285714285715</v>
      </c>
    </row>
    <row r="43" spans="1:14" x14ac:dyDescent="0.25">
      <c r="A43" s="18">
        <v>33</v>
      </c>
      <c r="B43" s="51">
        <v>16103047</v>
      </c>
      <c r="C43" s="51" t="s">
        <v>49</v>
      </c>
      <c r="D43" s="175" t="s">
        <v>287</v>
      </c>
      <c r="E43" s="99">
        <v>8</v>
      </c>
      <c r="F43" s="99">
        <v>9</v>
      </c>
      <c r="G43" s="99">
        <v>2.5</v>
      </c>
      <c r="H43" s="99">
        <v>4</v>
      </c>
      <c r="I43" s="99">
        <v>2</v>
      </c>
      <c r="J43" s="48">
        <f t="shared" si="0"/>
        <v>25.5</v>
      </c>
      <c r="K43" s="49">
        <f t="shared" si="1"/>
        <v>66.666666666666671</v>
      </c>
      <c r="L43" s="49">
        <f t="shared" si="2"/>
        <v>40</v>
      </c>
      <c r="M43" s="90">
        <f t="shared" si="3"/>
        <v>90</v>
      </c>
      <c r="N43" s="179">
        <f t="shared" si="4"/>
        <v>75</v>
      </c>
    </row>
    <row r="44" spans="1:14" x14ac:dyDescent="0.25">
      <c r="A44" s="18">
        <v>34</v>
      </c>
      <c r="B44" s="54">
        <v>16103048</v>
      </c>
      <c r="C44" s="54" t="s">
        <v>50</v>
      </c>
      <c r="D44" s="175" t="s">
        <v>294</v>
      </c>
      <c r="E44" s="99">
        <v>5.5</v>
      </c>
      <c r="F44" s="99">
        <v>10</v>
      </c>
      <c r="G44" s="99">
        <v>5.5</v>
      </c>
      <c r="H44" s="99">
        <v>3</v>
      </c>
      <c r="I44" s="99">
        <v>0</v>
      </c>
      <c r="J44" s="48">
        <f t="shared" si="0"/>
        <v>24</v>
      </c>
      <c r="K44" s="49">
        <f t="shared" si="1"/>
        <v>50</v>
      </c>
      <c r="L44" s="49">
        <f t="shared" si="2"/>
        <v>0</v>
      </c>
      <c r="M44" s="90">
        <f t="shared" si="3"/>
        <v>100</v>
      </c>
      <c r="N44" s="179">
        <f t="shared" si="4"/>
        <v>78.571428571428569</v>
      </c>
    </row>
    <row r="45" spans="1:14" x14ac:dyDescent="0.25">
      <c r="A45" s="18">
        <v>35</v>
      </c>
      <c r="B45" s="51">
        <v>16103051</v>
      </c>
      <c r="C45" s="51" t="s">
        <v>51</v>
      </c>
      <c r="D45" s="175" t="s">
        <v>287</v>
      </c>
      <c r="E45" s="99">
        <v>0</v>
      </c>
      <c r="F45" s="99">
        <v>2</v>
      </c>
      <c r="G45" s="99">
        <v>0</v>
      </c>
      <c r="H45" s="99">
        <v>0</v>
      </c>
      <c r="I45" s="99">
        <v>0</v>
      </c>
      <c r="J45" s="48">
        <f t="shared" si="0"/>
        <v>2</v>
      </c>
      <c r="K45" s="49">
        <f t="shared" si="1"/>
        <v>0</v>
      </c>
      <c r="L45" s="49">
        <f t="shared" si="2"/>
        <v>0</v>
      </c>
      <c r="M45" s="90">
        <f t="shared" si="3"/>
        <v>20</v>
      </c>
      <c r="N45" s="179">
        <f t="shared" si="4"/>
        <v>0</v>
      </c>
    </row>
    <row r="46" spans="1:14" x14ac:dyDescent="0.25">
      <c r="A46" s="18">
        <v>36</v>
      </c>
      <c r="B46" s="52">
        <v>16103052</v>
      </c>
      <c r="C46" s="54" t="s">
        <v>52</v>
      </c>
      <c r="D46" s="184" t="s">
        <v>291</v>
      </c>
      <c r="E46" s="99">
        <v>4.5</v>
      </c>
      <c r="F46" s="99">
        <v>10</v>
      </c>
      <c r="G46" s="99">
        <v>3.5</v>
      </c>
      <c r="H46" s="99">
        <v>3</v>
      </c>
      <c r="I46" s="99">
        <v>0</v>
      </c>
      <c r="J46" s="48">
        <f t="shared" si="0"/>
        <v>21</v>
      </c>
      <c r="K46" s="49">
        <f t="shared" si="1"/>
        <v>50</v>
      </c>
      <c r="L46" s="49">
        <f t="shared" si="2"/>
        <v>0</v>
      </c>
      <c r="M46" s="90">
        <f t="shared" si="3"/>
        <v>100</v>
      </c>
      <c r="N46" s="179">
        <f t="shared" si="4"/>
        <v>57.142857142857146</v>
      </c>
    </row>
    <row r="47" spans="1:14" x14ac:dyDescent="0.25">
      <c r="A47" s="18">
        <v>37</v>
      </c>
      <c r="B47" s="51">
        <v>16103054</v>
      </c>
      <c r="C47" s="51" t="s">
        <v>53</v>
      </c>
      <c r="D47" s="175" t="s">
        <v>293</v>
      </c>
      <c r="E47" s="100">
        <v>4</v>
      </c>
      <c r="F47" s="100">
        <v>7</v>
      </c>
      <c r="G47" s="100">
        <v>4</v>
      </c>
      <c r="H47" s="100">
        <v>2.5</v>
      </c>
      <c r="I47" s="100">
        <v>0</v>
      </c>
      <c r="J47" s="48">
        <f t="shared" si="0"/>
        <v>17.5</v>
      </c>
      <c r="K47" s="49">
        <f t="shared" si="1"/>
        <v>41.666666666666664</v>
      </c>
      <c r="L47" s="49">
        <f t="shared" si="2"/>
        <v>0</v>
      </c>
      <c r="M47" s="90">
        <f t="shared" si="3"/>
        <v>70</v>
      </c>
      <c r="N47" s="179">
        <f t="shared" si="4"/>
        <v>57.142857142857146</v>
      </c>
    </row>
    <row r="48" spans="1:14" x14ac:dyDescent="0.25">
      <c r="A48" s="18">
        <v>38</v>
      </c>
      <c r="B48" s="54">
        <v>16103055</v>
      </c>
      <c r="C48" s="54" t="s">
        <v>54</v>
      </c>
      <c r="D48" s="175" t="s">
        <v>292</v>
      </c>
      <c r="E48" s="107">
        <v>8</v>
      </c>
      <c r="F48" s="99">
        <v>9</v>
      </c>
      <c r="G48" s="99">
        <v>4.5</v>
      </c>
      <c r="H48" s="99">
        <v>2.5</v>
      </c>
      <c r="I48" s="99">
        <v>2</v>
      </c>
      <c r="J48" s="48">
        <f t="shared" si="0"/>
        <v>26</v>
      </c>
      <c r="K48" s="49">
        <f t="shared" si="1"/>
        <v>41.666666666666664</v>
      </c>
      <c r="L48" s="49">
        <f t="shared" si="2"/>
        <v>40</v>
      </c>
      <c r="M48" s="90">
        <f t="shared" si="3"/>
        <v>90</v>
      </c>
      <c r="N48" s="179">
        <f t="shared" si="4"/>
        <v>89.285714285714292</v>
      </c>
    </row>
    <row r="49" spans="1:14" x14ac:dyDescent="0.25">
      <c r="A49" s="18">
        <v>39</v>
      </c>
      <c r="B49" s="51">
        <v>16103056</v>
      </c>
      <c r="C49" s="51" t="s">
        <v>55</v>
      </c>
      <c r="D49" s="175" t="s">
        <v>294</v>
      </c>
      <c r="E49" s="99">
        <v>1</v>
      </c>
      <c r="F49" s="99">
        <v>0</v>
      </c>
      <c r="G49" s="99">
        <v>3</v>
      </c>
      <c r="H49" s="99">
        <v>3</v>
      </c>
      <c r="I49" s="99">
        <v>0</v>
      </c>
      <c r="J49" s="48">
        <f t="shared" si="0"/>
        <v>7</v>
      </c>
      <c r="K49" s="49">
        <f t="shared" si="1"/>
        <v>50</v>
      </c>
      <c r="L49" s="49">
        <f t="shared" si="2"/>
        <v>0</v>
      </c>
      <c r="M49" s="90">
        <f t="shared" si="3"/>
        <v>0</v>
      </c>
      <c r="N49" s="179">
        <f t="shared" si="4"/>
        <v>28.571428571428573</v>
      </c>
    </row>
    <row r="50" spans="1:14" x14ac:dyDescent="0.25">
      <c r="A50" s="18">
        <v>40</v>
      </c>
      <c r="B50" s="54">
        <v>16103059</v>
      </c>
      <c r="C50" s="54" t="s">
        <v>56</v>
      </c>
      <c r="D50" s="175" t="s">
        <v>286</v>
      </c>
      <c r="E50" s="100">
        <v>5.5</v>
      </c>
      <c r="F50" s="100">
        <v>7.5</v>
      </c>
      <c r="G50" s="100">
        <v>5.5</v>
      </c>
      <c r="H50" s="100">
        <v>6</v>
      </c>
      <c r="I50" s="100">
        <v>2.5</v>
      </c>
      <c r="J50" s="48">
        <f t="shared" si="0"/>
        <v>27</v>
      </c>
      <c r="K50" s="49">
        <f t="shared" si="1"/>
        <v>100</v>
      </c>
      <c r="L50" s="49">
        <f t="shared" si="2"/>
        <v>50</v>
      </c>
      <c r="M50" s="90">
        <f t="shared" si="3"/>
        <v>75</v>
      </c>
      <c r="N50" s="179">
        <f t="shared" si="4"/>
        <v>78.571428571428569</v>
      </c>
    </row>
    <row r="51" spans="1:14" x14ac:dyDescent="0.25">
      <c r="A51" s="18">
        <v>41</v>
      </c>
      <c r="B51" s="51">
        <v>16103060</v>
      </c>
      <c r="C51" s="51" t="s">
        <v>12</v>
      </c>
      <c r="D51" s="175" t="s">
        <v>292</v>
      </c>
      <c r="E51" s="99">
        <v>5</v>
      </c>
      <c r="F51" s="99">
        <v>5</v>
      </c>
      <c r="G51" s="99">
        <v>2.5</v>
      </c>
      <c r="H51" s="99">
        <v>3</v>
      </c>
      <c r="I51" s="99">
        <v>4</v>
      </c>
      <c r="J51" s="48">
        <f t="shared" si="0"/>
        <v>19.5</v>
      </c>
      <c r="K51" s="49">
        <f t="shared" si="1"/>
        <v>50</v>
      </c>
      <c r="L51" s="49">
        <f t="shared" si="2"/>
        <v>80</v>
      </c>
      <c r="M51" s="90">
        <f t="shared" si="3"/>
        <v>50</v>
      </c>
      <c r="N51" s="179">
        <f t="shared" si="4"/>
        <v>53.571428571428569</v>
      </c>
    </row>
    <row r="52" spans="1:14" x14ac:dyDescent="0.25">
      <c r="A52" s="18">
        <v>42</v>
      </c>
      <c r="B52" s="54">
        <v>16103061</v>
      </c>
      <c r="C52" s="54" t="s">
        <v>57</v>
      </c>
      <c r="D52" s="175" t="s">
        <v>293</v>
      </c>
      <c r="E52" s="100">
        <v>6.5</v>
      </c>
      <c r="F52" s="100">
        <v>10</v>
      </c>
      <c r="G52" s="100">
        <v>6</v>
      </c>
      <c r="H52" s="100">
        <v>6</v>
      </c>
      <c r="I52" s="100">
        <v>1</v>
      </c>
      <c r="J52" s="48">
        <f t="shared" si="0"/>
        <v>29.5</v>
      </c>
      <c r="K52" s="49">
        <f t="shared" si="1"/>
        <v>100</v>
      </c>
      <c r="L52" s="49">
        <f t="shared" si="2"/>
        <v>20</v>
      </c>
      <c r="M52" s="90">
        <f t="shared" si="3"/>
        <v>100</v>
      </c>
      <c r="N52" s="179">
        <f t="shared" si="4"/>
        <v>89.285714285714292</v>
      </c>
    </row>
    <row r="53" spans="1:14" x14ac:dyDescent="0.25">
      <c r="A53" s="18">
        <v>43</v>
      </c>
      <c r="B53" s="51">
        <v>16103062</v>
      </c>
      <c r="C53" s="51" t="s">
        <v>58</v>
      </c>
      <c r="D53" s="175" t="s">
        <v>291</v>
      </c>
      <c r="E53" s="99">
        <v>5</v>
      </c>
      <c r="F53" s="99">
        <v>10</v>
      </c>
      <c r="G53" s="99">
        <v>2</v>
      </c>
      <c r="H53" s="99">
        <v>1</v>
      </c>
      <c r="I53" s="99">
        <v>0</v>
      </c>
      <c r="J53" s="48">
        <f t="shared" si="0"/>
        <v>18</v>
      </c>
      <c r="K53" s="49">
        <f t="shared" si="1"/>
        <v>16.666666666666668</v>
      </c>
      <c r="L53" s="49">
        <f t="shared" si="2"/>
        <v>0</v>
      </c>
      <c r="M53" s="90">
        <f t="shared" si="3"/>
        <v>100</v>
      </c>
      <c r="N53" s="179">
        <f t="shared" si="4"/>
        <v>50</v>
      </c>
    </row>
    <row r="54" spans="1:14" x14ac:dyDescent="0.25">
      <c r="A54" s="18">
        <v>44</v>
      </c>
      <c r="B54" s="54">
        <v>16103063</v>
      </c>
      <c r="C54" s="54" t="s">
        <v>59</v>
      </c>
      <c r="D54" s="175" t="s">
        <v>290</v>
      </c>
      <c r="E54" s="100">
        <v>4</v>
      </c>
      <c r="F54" s="100">
        <v>10</v>
      </c>
      <c r="G54" s="100">
        <v>4.5</v>
      </c>
      <c r="H54" s="100">
        <v>5</v>
      </c>
      <c r="I54" s="100">
        <v>1.5</v>
      </c>
      <c r="J54" s="48">
        <f t="shared" si="0"/>
        <v>25</v>
      </c>
      <c r="K54" s="49">
        <f t="shared" si="1"/>
        <v>83.333333333333329</v>
      </c>
      <c r="L54" s="49">
        <f t="shared" si="2"/>
        <v>30</v>
      </c>
      <c r="M54" s="90">
        <f t="shared" si="3"/>
        <v>100</v>
      </c>
      <c r="N54" s="179">
        <f t="shared" si="4"/>
        <v>60.714285714285715</v>
      </c>
    </row>
    <row r="55" spans="1:14" x14ac:dyDescent="0.25">
      <c r="A55" s="18">
        <v>45</v>
      </c>
      <c r="B55" s="51">
        <v>16103064</v>
      </c>
      <c r="C55" s="51" t="s">
        <v>60</v>
      </c>
      <c r="D55" s="175" t="s">
        <v>287</v>
      </c>
      <c r="E55" s="99">
        <v>7</v>
      </c>
      <c r="F55" s="99">
        <v>9</v>
      </c>
      <c r="G55" s="99">
        <v>3</v>
      </c>
      <c r="H55" s="99">
        <v>2</v>
      </c>
      <c r="I55" s="99">
        <v>2</v>
      </c>
      <c r="J55" s="48">
        <f t="shared" si="0"/>
        <v>23</v>
      </c>
      <c r="K55" s="49">
        <f t="shared" si="1"/>
        <v>33.333333333333336</v>
      </c>
      <c r="L55" s="49">
        <f t="shared" si="2"/>
        <v>40</v>
      </c>
      <c r="M55" s="90">
        <f t="shared" si="3"/>
        <v>90</v>
      </c>
      <c r="N55" s="179">
        <f t="shared" si="4"/>
        <v>71.428571428571431</v>
      </c>
    </row>
    <row r="56" spans="1:14" x14ac:dyDescent="0.25">
      <c r="A56" s="18">
        <v>46</v>
      </c>
      <c r="B56" s="54">
        <v>16103068</v>
      </c>
      <c r="C56" s="54" t="s">
        <v>15</v>
      </c>
      <c r="D56" s="175" t="s">
        <v>287</v>
      </c>
      <c r="E56" s="99">
        <v>8</v>
      </c>
      <c r="F56" s="99">
        <v>6</v>
      </c>
      <c r="G56" s="99">
        <v>4.5</v>
      </c>
      <c r="H56" s="99">
        <v>4</v>
      </c>
      <c r="I56" s="99">
        <v>5</v>
      </c>
      <c r="J56" s="48">
        <f t="shared" si="0"/>
        <v>27.5</v>
      </c>
      <c r="K56" s="49">
        <f t="shared" si="1"/>
        <v>66.666666666666671</v>
      </c>
      <c r="L56" s="49">
        <f t="shared" si="2"/>
        <v>100</v>
      </c>
      <c r="M56" s="90">
        <f t="shared" si="3"/>
        <v>60</v>
      </c>
      <c r="N56" s="179">
        <f t="shared" si="4"/>
        <v>89.285714285714292</v>
      </c>
    </row>
    <row r="57" spans="1:14" x14ac:dyDescent="0.25">
      <c r="A57" s="18">
        <v>47</v>
      </c>
      <c r="B57" s="51">
        <v>16103070</v>
      </c>
      <c r="C57" s="51" t="s">
        <v>61</v>
      </c>
      <c r="D57" s="175" t="s">
        <v>286</v>
      </c>
      <c r="E57" s="100">
        <v>5.5</v>
      </c>
      <c r="F57" s="100">
        <v>6.5</v>
      </c>
      <c r="G57" s="100">
        <v>6</v>
      </c>
      <c r="H57" s="100">
        <v>2</v>
      </c>
      <c r="I57" s="100">
        <v>0</v>
      </c>
      <c r="J57" s="48">
        <f t="shared" si="0"/>
        <v>20</v>
      </c>
      <c r="K57" s="49">
        <f t="shared" si="1"/>
        <v>33.333333333333336</v>
      </c>
      <c r="L57" s="49">
        <f t="shared" si="2"/>
        <v>0</v>
      </c>
      <c r="M57" s="90">
        <f t="shared" si="3"/>
        <v>65</v>
      </c>
      <c r="N57" s="179">
        <f t="shared" si="4"/>
        <v>82.142857142857139</v>
      </c>
    </row>
    <row r="58" spans="1:14" x14ac:dyDescent="0.25">
      <c r="A58" s="18">
        <v>48</v>
      </c>
      <c r="B58" s="52">
        <v>16103072</v>
      </c>
      <c r="C58" s="54" t="s">
        <v>62</v>
      </c>
      <c r="D58" s="175" t="s">
        <v>289</v>
      </c>
      <c r="E58" s="99">
        <v>5</v>
      </c>
      <c r="F58" s="99">
        <v>5</v>
      </c>
      <c r="G58" s="99">
        <v>4.5</v>
      </c>
      <c r="H58" s="99">
        <v>2</v>
      </c>
      <c r="I58" s="99">
        <v>2</v>
      </c>
      <c r="J58" s="48">
        <f t="shared" si="0"/>
        <v>18.5</v>
      </c>
      <c r="K58" s="49">
        <f t="shared" si="1"/>
        <v>33.333333333333336</v>
      </c>
      <c r="L58" s="49">
        <f t="shared" si="2"/>
        <v>40</v>
      </c>
      <c r="M58" s="90">
        <f t="shared" si="3"/>
        <v>50</v>
      </c>
      <c r="N58" s="179">
        <f t="shared" si="4"/>
        <v>67.857142857142861</v>
      </c>
    </row>
    <row r="59" spans="1:14" x14ac:dyDescent="0.25">
      <c r="A59" s="18">
        <v>49</v>
      </c>
      <c r="B59" s="51">
        <v>16103073</v>
      </c>
      <c r="C59" s="51" t="s">
        <v>63</v>
      </c>
      <c r="D59" s="175" t="s">
        <v>292</v>
      </c>
      <c r="E59" s="99">
        <v>2</v>
      </c>
      <c r="F59" s="99">
        <v>5</v>
      </c>
      <c r="G59" s="99">
        <v>3.5</v>
      </c>
      <c r="H59" s="99">
        <v>1</v>
      </c>
      <c r="I59" s="99">
        <v>2</v>
      </c>
      <c r="J59" s="48">
        <f t="shared" si="0"/>
        <v>13.5</v>
      </c>
      <c r="K59" s="49">
        <f t="shared" si="1"/>
        <v>16.666666666666668</v>
      </c>
      <c r="L59" s="49">
        <f t="shared" si="2"/>
        <v>40</v>
      </c>
      <c r="M59" s="90">
        <f t="shared" si="3"/>
        <v>50</v>
      </c>
      <c r="N59" s="179">
        <f t="shared" si="4"/>
        <v>39.285714285714285</v>
      </c>
    </row>
    <row r="60" spans="1:14" x14ac:dyDescent="0.25">
      <c r="A60" s="18">
        <v>50</v>
      </c>
      <c r="B60" s="54">
        <v>16103075</v>
      </c>
      <c r="C60" s="54" t="s">
        <v>64</v>
      </c>
      <c r="D60" s="175" t="s">
        <v>291</v>
      </c>
      <c r="E60" s="100">
        <v>8</v>
      </c>
      <c r="F60" s="100">
        <v>10</v>
      </c>
      <c r="G60" s="100">
        <v>6</v>
      </c>
      <c r="H60" s="100">
        <v>4</v>
      </c>
      <c r="I60" s="100">
        <v>0</v>
      </c>
      <c r="J60" s="48">
        <f t="shared" si="0"/>
        <v>28</v>
      </c>
      <c r="K60" s="49">
        <f t="shared" si="1"/>
        <v>66.666666666666671</v>
      </c>
      <c r="L60" s="49">
        <f t="shared" si="2"/>
        <v>0</v>
      </c>
      <c r="M60" s="90">
        <f t="shared" si="3"/>
        <v>100</v>
      </c>
      <c r="N60" s="179">
        <f t="shared" si="4"/>
        <v>100</v>
      </c>
    </row>
    <row r="61" spans="1:14" x14ac:dyDescent="0.25">
      <c r="A61" s="18">
        <v>51</v>
      </c>
      <c r="B61" s="51">
        <v>16103076</v>
      </c>
      <c r="C61" s="51" t="s">
        <v>65</v>
      </c>
      <c r="D61" s="175" t="s">
        <v>293</v>
      </c>
      <c r="E61" s="100">
        <v>6.5</v>
      </c>
      <c r="F61" s="100">
        <v>6.5</v>
      </c>
      <c r="G61" s="100">
        <v>6</v>
      </c>
      <c r="H61" s="100">
        <v>3</v>
      </c>
      <c r="I61" s="100">
        <v>0</v>
      </c>
      <c r="J61" s="48">
        <f t="shared" si="0"/>
        <v>22</v>
      </c>
      <c r="K61" s="49">
        <f t="shared" si="1"/>
        <v>50</v>
      </c>
      <c r="L61" s="49">
        <f t="shared" si="2"/>
        <v>0</v>
      </c>
      <c r="M61" s="90">
        <f t="shared" si="3"/>
        <v>65</v>
      </c>
      <c r="N61" s="179">
        <f t="shared" si="4"/>
        <v>89.285714285714292</v>
      </c>
    </row>
    <row r="62" spans="1:14" x14ac:dyDescent="0.25">
      <c r="A62" s="18">
        <v>52</v>
      </c>
      <c r="B62" s="54">
        <v>16103077</v>
      </c>
      <c r="C62" s="54" t="s">
        <v>66</v>
      </c>
      <c r="D62" s="175" t="s">
        <v>294</v>
      </c>
      <c r="E62" s="99">
        <v>7</v>
      </c>
      <c r="F62" s="99">
        <v>10</v>
      </c>
      <c r="G62" s="99">
        <v>3.5</v>
      </c>
      <c r="H62" s="99">
        <v>2</v>
      </c>
      <c r="I62" s="99">
        <v>2.5</v>
      </c>
      <c r="J62" s="48">
        <f t="shared" si="0"/>
        <v>25</v>
      </c>
      <c r="K62" s="49">
        <f t="shared" si="1"/>
        <v>33.333333333333336</v>
      </c>
      <c r="L62" s="49">
        <f t="shared" si="2"/>
        <v>50</v>
      </c>
      <c r="M62" s="90">
        <f t="shared" si="3"/>
        <v>100</v>
      </c>
      <c r="N62" s="179">
        <f t="shared" si="4"/>
        <v>75</v>
      </c>
    </row>
    <row r="63" spans="1:14" x14ac:dyDescent="0.25">
      <c r="A63" s="18">
        <v>53</v>
      </c>
      <c r="B63" s="51">
        <v>16103080</v>
      </c>
      <c r="C63" s="51" t="s">
        <v>67</v>
      </c>
      <c r="D63" s="175" t="s">
        <v>293</v>
      </c>
      <c r="E63" s="100">
        <v>7.5</v>
      </c>
      <c r="F63" s="100">
        <v>10</v>
      </c>
      <c r="G63" s="100">
        <v>5</v>
      </c>
      <c r="H63" s="100">
        <v>1</v>
      </c>
      <c r="I63" s="100">
        <v>0</v>
      </c>
      <c r="J63" s="48">
        <f t="shared" si="0"/>
        <v>23.5</v>
      </c>
      <c r="K63" s="49">
        <f t="shared" si="1"/>
        <v>16.666666666666668</v>
      </c>
      <c r="L63" s="49">
        <f t="shared" si="2"/>
        <v>0</v>
      </c>
      <c r="M63" s="90">
        <f t="shared" si="3"/>
        <v>100</v>
      </c>
      <c r="N63" s="179">
        <f t="shared" si="4"/>
        <v>89.285714285714292</v>
      </c>
    </row>
    <row r="64" spans="1:14" x14ac:dyDescent="0.25">
      <c r="A64" s="18">
        <v>54</v>
      </c>
      <c r="B64" s="54">
        <v>16103081</v>
      </c>
      <c r="C64" s="54" t="s">
        <v>68</v>
      </c>
      <c r="D64" s="175" t="s">
        <v>294</v>
      </c>
      <c r="E64" s="99">
        <v>3.5</v>
      </c>
      <c r="F64" s="99">
        <v>7.5</v>
      </c>
      <c r="G64" s="99">
        <v>0</v>
      </c>
      <c r="H64" s="99">
        <v>2.5</v>
      </c>
      <c r="I64" s="99">
        <v>0</v>
      </c>
      <c r="J64" s="48">
        <f t="shared" si="0"/>
        <v>13.5</v>
      </c>
      <c r="K64" s="49">
        <f t="shared" si="1"/>
        <v>41.666666666666664</v>
      </c>
      <c r="L64" s="49">
        <f t="shared" si="2"/>
        <v>0</v>
      </c>
      <c r="M64" s="90">
        <f t="shared" si="3"/>
        <v>75</v>
      </c>
      <c r="N64" s="179">
        <f t="shared" si="4"/>
        <v>25</v>
      </c>
    </row>
    <row r="65" spans="1:14" x14ac:dyDescent="0.25">
      <c r="A65" s="18">
        <v>55</v>
      </c>
      <c r="B65" s="51">
        <v>16103082</v>
      </c>
      <c r="C65" s="51" t="s">
        <v>69</v>
      </c>
      <c r="D65" s="175" t="s">
        <v>292</v>
      </c>
      <c r="E65" s="99">
        <v>4</v>
      </c>
      <c r="F65" s="99">
        <v>7</v>
      </c>
      <c r="G65" s="99">
        <v>4</v>
      </c>
      <c r="H65" s="99">
        <v>3</v>
      </c>
      <c r="I65" s="99">
        <v>0</v>
      </c>
      <c r="J65" s="48">
        <f t="shared" si="0"/>
        <v>18</v>
      </c>
      <c r="K65" s="49">
        <f t="shared" si="1"/>
        <v>50</v>
      </c>
      <c r="L65" s="49">
        <f t="shared" si="2"/>
        <v>0</v>
      </c>
      <c r="M65" s="90">
        <f t="shared" si="3"/>
        <v>70</v>
      </c>
      <c r="N65" s="179">
        <f t="shared" si="4"/>
        <v>57.142857142857146</v>
      </c>
    </row>
    <row r="66" spans="1:14" x14ac:dyDescent="0.25">
      <c r="A66" s="18">
        <v>56</v>
      </c>
      <c r="B66" s="54">
        <v>16103083</v>
      </c>
      <c r="C66" s="54" t="s">
        <v>70</v>
      </c>
      <c r="D66" s="175" t="s">
        <v>287</v>
      </c>
      <c r="E66" s="99">
        <v>7</v>
      </c>
      <c r="F66" s="99">
        <v>8</v>
      </c>
      <c r="G66" s="99">
        <v>4.5</v>
      </c>
      <c r="H66" s="99">
        <v>2</v>
      </c>
      <c r="I66" s="99">
        <v>2</v>
      </c>
      <c r="J66" s="48">
        <f t="shared" si="0"/>
        <v>23.5</v>
      </c>
      <c r="K66" s="49">
        <f t="shared" si="1"/>
        <v>33.333333333333336</v>
      </c>
      <c r="L66" s="49">
        <f t="shared" si="2"/>
        <v>40</v>
      </c>
      <c r="M66" s="90">
        <f t="shared" si="3"/>
        <v>80</v>
      </c>
      <c r="N66" s="179">
        <f t="shared" si="4"/>
        <v>82.142857142857139</v>
      </c>
    </row>
    <row r="67" spans="1:14" x14ac:dyDescent="0.25">
      <c r="A67" s="18">
        <v>57</v>
      </c>
      <c r="B67" s="51">
        <v>16103084</v>
      </c>
      <c r="C67" s="51" t="s">
        <v>71</v>
      </c>
      <c r="D67" s="175" t="s">
        <v>294</v>
      </c>
      <c r="E67" s="100">
        <v>5.5</v>
      </c>
      <c r="F67" s="99">
        <v>8</v>
      </c>
      <c r="G67" s="99">
        <v>5.5</v>
      </c>
      <c r="H67" s="99">
        <v>4</v>
      </c>
      <c r="I67" s="99">
        <v>3</v>
      </c>
      <c r="J67" s="48">
        <f t="shared" si="0"/>
        <v>26</v>
      </c>
      <c r="K67" s="49">
        <f t="shared" si="1"/>
        <v>66.666666666666671</v>
      </c>
      <c r="L67" s="49">
        <f t="shared" si="2"/>
        <v>60</v>
      </c>
      <c r="M67" s="90">
        <f t="shared" si="3"/>
        <v>80</v>
      </c>
      <c r="N67" s="179">
        <f t="shared" si="4"/>
        <v>78.571428571428569</v>
      </c>
    </row>
    <row r="68" spans="1:14" x14ac:dyDescent="0.25">
      <c r="A68" s="19">
        <v>58</v>
      </c>
      <c r="B68" s="54">
        <v>16103085</v>
      </c>
      <c r="C68" s="54" t="s">
        <v>72</v>
      </c>
      <c r="D68" s="175" t="s">
        <v>293</v>
      </c>
      <c r="E68" s="100">
        <v>4</v>
      </c>
      <c r="F68" s="100">
        <v>8</v>
      </c>
      <c r="G68" s="100">
        <v>5</v>
      </c>
      <c r="H68" s="100">
        <v>3</v>
      </c>
      <c r="I68" s="100">
        <v>0</v>
      </c>
      <c r="J68" s="48">
        <f t="shared" si="0"/>
        <v>20</v>
      </c>
      <c r="K68" s="49">
        <f t="shared" si="1"/>
        <v>50</v>
      </c>
      <c r="L68" s="49">
        <f t="shared" si="2"/>
        <v>0</v>
      </c>
      <c r="M68" s="90">
        <f t="shared" si="3"/>
        <v>80</v>
      </c>
      <c r="N68" s="179">
        <f t="shared" si="4"/>
        <v>64.285714285714292</v>
      </c>
    </row>
    <row r="69" spans="1:14" x14ac:dyDescent="0.25">
      <c r="A69" s="18">
        <v>59</v>
      </c>
      <c r="B69" s="51">
        <v>16103086</v>
      </c>
      <c r="C69" s="51" t="s">
        <v>73</v>
      </c>
      <c r="D69" s="175" t="s">
        <v>292</v>
      </c>
      <c r="E69" s="100">
        <v>8</v>
      </c>
      <c r="F69" s="100">
        <v>7.5</v>
      </c>
      <c r="G69" s="100">
        <v>3.5</v>
      </c>
      <c r="H69" s="100">
        <v>3</v>
      </c>
      <c r="I69" s="100">
        <v>2</v>
      </c>
      <c r="J69" s="48">
        <f t="shared" si="0"/>
        <v>24</v>
      </c>
      <c r="K69" s="49">
        <f t="shared" si="1"/>
        <v>50</v>
      </c>
      <c r="L69" s="49">
        <f t="shared" si="2"/>
        <v>40</v>
      </c>
      <c r="M69" s="90">
        <f t="shared" si="3"/>
        <v>75</v>
      </c>
      <c r="N69" s="179">
        <f t="shared" si="4"/>
        <v>82.142857142857139</v>
      </c>
    </row>
    <row r="70" spans="1:14" x14ac:dyDescent="0.25">
      <c r="A70" s="18">
        <v>60</v>
      </c>
      <c r="B70" s="54">
        <v>16103088</v>
      </c>
      <c r="C70" s="54" t="s">
        <v>74</v>
      </c>
      <c r="D70" s="175" t="s">
        <v>291</v>
      </c>
      <c r="E70" s="99">
        <v>7</v>
      </c>
      <c r="F70" s="99">
        <v>7.5</v>
      </c>
      <c r="G70" s="99">
        <v>2</v>
      </c>
      <c r="H70" s="99">
        <v>3.5</v>
      </c>
      <c r="I70" s="99">
        <v>0</v>
      </c>
      <c r="J70" s="48">
        <f t="shared" si="0"/>
        <v>20</v>
      </c>
      <c r="K70" s="49">
        <f t="shared" si="1"/>
        <v>58.333333333333336</v>
      </c>
      <c r="L70" s="49">
        <f t="shared" si="2"/>
        <v>0</v>
      </c>
      <c r="M70" s="90">
        <f t="shared" si="3"/>
        <v>75</v>
      </c>
      <c r="N70" s="179">
        <f t="shared" si="4"/>
        <v>64.285714285714292</v>
      </c>
    </row>
    <row r="71" spans="1:14" x14ac:dyDescent="0.25">
      <c r="A71" s="18">
        <v>61</v>
      </c>
      <c r="B71" s="51">
        <v>16103089</v>
      </c>
      <c r="C71" s="51" t="s">
        <v>75</v>
      </c>
      <c r="D71" s="175" t="s">
        <v>292</v>
      </c>
      <c r="E71" s="99">
        <v>8</v>
      </c>
      <c r="F71" s="99">
        <v>9</v>
      </c>
      <c r="G71" s="99">
        <v>3.5</v>
      </c>
      <c r="H71" s="99">
        <v>1.5</v>
      </c>
      <c r="I71" s="99">
        <v>2</v>
      </c>
      <c r="J71" s="48">
        <f t="shared" si="0"/>
        <v>24</v>
      </c>
      <c r="K71" s="49">
        <f t="shared" si="1"/>
        <v>25</v>
      </c>
      <c r="L71" s="49">
        <f t="shared" si="2"/>
        <v>40</v>
      </c>
      <c r="M71" s="90">
        <f t="shared" si="3"/>
        <v>90</v>
      </c>
      <c r="N71" s="179">
        <f t="shared" si="4"/>
        <v>82.142857142857139</v>
      </c>
    </row>
    <row r="72" spans="1:14" x14ac:dyDescent="0.25">
      <c r="A72" s="18">
        <v>62</v>
      </c>
      <c r="B72" s="54">
        <v>16103091</v>
      </c>
      <c r="C72" s="54" t="s">
        <v>76</v>
      </c>
      <c r="D72" s="175" t="s">
        <v>289</v>
      </c>
      <c r="E72" s="99">
        <v>8</v>
      </c>
      <c r="F72" s="99">
        <v>6</v>
      </c>
      <c r="G72" s="99">
        <v>4.5</v>
      </c>
      <c r="H72" s="99">
        <v>3</v>
      </c>
      <c r="I72" s="99">
        <v>2</v>
      </c>
      <c r="J72" s="48">
        <f t="shared" si="0"/>
        <v>23.5</v>
      </c>
      <c r="K72" s="49">
        <f t="shared" si="1"/>
        <v>50</v>
      </c>
      <c r="L72" s="49">
        <f t="shared" si="2"/>
        <v>40</v>
      </c>
      <c r="M72" s="90">
        <f t="shared" si="3"/>
        <v>60</v>
      </c>
      <c r="N72" s="179">
        <f t="shared" si="4"/>
        <v>89.285714285714292</v>
      </c>
    </row>
    <row r="73" spans="1:14" x14ac:dyDescent="0.25">
      <c r="A73" s="18">
        <v>63</v>
      </c>
      <c r="B73" s="51">
        <v>16103092</v>
      </c>
      <c r="C73" s="51" t="s">
        <v>77</v>
      </c>
      <c r="D73" s="175" t="s">
        <v>294</v>
      </c>
      <c r="E73" s="99">
        <v>6.5</v>
      </c>
      <c r="F73" s="99">
        <v>10</v>
      </c>
      <c r="G73" s="99">
        <v>6</v>
      </c>
      <c r="H73" s="99">
        <v>4.5</v>
      </c>
      <c r="I73" s="99">
        <v>0</v>
      </c>
      <c r="J73" s="48">
        <f t="shared" si="0"/>
        <v>27</v>
      </c>
      <c r="K73" s="49">
        <f t="shared" si="1"/>
        <v>75</v>
      </c>
      <c r="L73" s="49">
        <f t="shared" si="2"/>
        <v>0</v>
      </c>
      <c r="M73" s="90">
        <f t="shared" si="3"/>
        <v>100</v>
      </c>
      <c r="N73" s="179">
        <f t="shared" si="4"/>
        <v>89.285714285714292</v>
      </c>
    </row>
    <row r="74" spans="1:14" x14ac:dyDescent="0.25">
      <c r="A74" s="18">
        <v>64</v>
      </c>
      <c r="B74" s="54">
        <v>16103093</v>
      </c>
      <c r="C74" s="54" t="s">
        <v>78</v>
      </c>
      <c r="D74" s="175" t="s">
        <v>295</v>
      </c>
      <c r="E74" s="100">
        <v>3</v>
      </c>
      <c r="F74" s="99">
        <v>9</v>
      </c>
      <c r="G74" s="99">
        <v>6</v>
      </c>
      <c r="H74" s="99">
        <v>2</v>
      </c>
      <c r="I74" s="99">
        <v>0</v>
      </c>
      <c r="J74" s="48">
        <f t="shared" si="0"/>
        <v>20</v>
      </c>
      <c r="K74" s="49">
        <f t="shared" si="1"/>
        <v>33.333333333333336</v>
      </c>
      <c r="L74" s="49">
        <f t="shared" si="2"/>
        <v>0</v>
      </c>
      <c r="M74" s="90">
        <f t="shared" si="3"/>
        <v>90</v>
      </c>
      <c r="N74" s="179">
        <f t="shared" si="4"/>
        <v>64.285714285714292</v>
      </c>
    </row>
    <row r="75" spans="1:14" x14ac:dyDescent="0.25">
      <c r="A75" s="18">
        <v>65</v>
      </c>
      <c r="B75" s="51">
        <v>16103094</v>
      </c>
      <c r="C75" s="51" t="s">
        <v>79</v>
      </c>
      <c r="D75" s="175" t="s">
        <v>288</v>
      </c>
      <c r="E75" s="100">
        <v>2</v>
      </c>
      <c r="F75" s="100">
        <v>8</v>
      </c>
      <c r="G75" s="100">
        <v>4</v>
      </c>
      <c r="H75" s="100">
        <v>3</v>
      </c>
      <c r="I75" s="100">
        <v>0</v>
      </c>
      <c r="J75" s="48">
        <f t="shared" si="0"/>
        <v>17</v>
      </c>
      <c r="K75" s="49">
        <f t="shared" si="1"/>
        <v>50</v>
      </c>
      <c r="L75" s="49">
        <f t="shared" si="2"/>
        <v>0</v>
      </c>
      <c r="M75" s="90">
        <f t="shared" si="3"/>
        <v>80</v>
      </c>
      <c r="N75" s="179">
        <f t="shared" si="4"/>
        <v>42.857142857142854</v>
      </c>
    </row>
    <row r="76" spans="1:14" x14ac:dyDescent="0.25">
      <c r="A76" s="18">
        <v>66</v>
      </c>
      <c r="B76" s="54">
        <v>16103095</v>
      </c>
      <c r="C76" s="54" t="s">
        <v>80</v>
      </c>
      <c r="D76" s="175" t="s">
        <v>295</v>
      </c>
      <c r="E76" s="99">
        <v>5</v>
      </c>
      <c r="F76" s="99">
        <v>10</v>
      </c>
      <c r="G76" s="99">
        <v>0</v>
      </c>
      <c r="H76" s="99">
        <v>4</v>
      </c>
      <c r="I76" s="99">
        <v>0</v>
      </c>
      <c r="J76" s="48">
        <f t="shared" ref="J76:J139" si="5">SUM(E76:I76)</f>
        <v>19</v>
      </c>
      <c r="K76" s="49">
        <f t="shared" si="1"/>
        <v>66.666666666666671</v>
      </c>
      <c r="L76" s="49">
        <f t="shared" si="2"/>
        <v>0</v>
      </c>
      <c r="M76" s="90">
        <f t="shared" si="3"/>
        <v>100</v>
      </c>
      <c r="N76" s="179">
        <f t="shared" si="4"/>
        <v>35.714285714285715</v>
      </c>
    </row>
    <row r="77" spans="1:14" x14ac:dyDescent="0.25">
      <c r="A77" s="18">
        <v>67</v>
      </c>
      <c r="B77" s="51">
        <v>16103096</v>
      </c>
      <c r="C77" s="51" t="s">
        <v>81</v>
      </c>
      <c r="D77" s="175" t="s">
        <v>287</v>
      </c>
      <c r="E77" s="99">
        <v>8</v>
      </c>
      <c r="F77" s="99">
        <v>5</v>
      </c>
      <c r="G77" s="99">
        <v>3</v>
      </c>
      <c r="H77" s="99">
        <v>2</v>
      </c>
      <c r="I77" s="99">
        <v>0</v>
      </c>
      <c r="J77" s="48">
        <f t="shared" si="5"/>
        <v>18</v>
      </c>
      <c r="K77" s="49">
        <f t="shared" ref="K77:K140" si="6">(H77*100)/6</f>
        <v>33.333333333333336</v>
      </c>
      <c r="L77" s="49">
        <f t="shared" ref="L77:L140" si="7">(I77*100)/5</f>
        <v>0</v>
      </c>
      <c r="M77" s="90">
        <f t="shared" ref="M77:M140" si="8">(F77*100)/10</f>
        <v>50</v>
      </c>
      <c r="N77" s="179">
        <f t="shared" ref="N77:N140" si="9">(SUM(E77,G77)*100)/14</f>
        <v>78.571428571428569</v>
      </c>
    </row>
    <row r="78" spans="1:14" x14ac:dyDescent="0.25">
      <c r="A78" s="18">
        <v>68</v>
      </c>
      <c r="B78" s="54">
        <v>16103099</v>
      </c>
      <c r="C78" s="54" t="s">
        <v>82</v>
      </c>
      <c r="D78" s="175" t="s">
        <v>291</v>
      </c>
      <c r="E78" s="100">
        <v>5.5</v>
      </c>
      <c r="F78" s="99">
        <v>7.5</v>
      </c>
      <c r="G78" s="99">
        <v>0.5</v>
      </c>
      <c r="H78" s="99">
        <v>5.5</v>
      </c>
      <c r="I78" s="99">
        <v>0</v>
      </c>
      <c r="J78" s="48">
        <f t="shared" si="5"/>
        <v>19</v>
      </c>
      <c r="K78" s="49">
        <f t="shared" si="6"/>
        <v>91.666666666666671</v>
      </c>
      <c r="L78" s="49">
        <f t="shared" si="7"/>
        <v>0</v>
      </c>
      <c r="M78" s="90">
        <f t="shared" si="8"/>
        <v>75</v>
      </c>
      <c r="N78" s="179">
        <f t="shared" si="9"/>
        <v>42.857142857142854</v>
      </c>
    </row>
    <row r="79" spans="1:14" x14ac:dyDescent="0.25">
      <c r="A79" s="18">
        <v>69</v>
      </c>
      <c r="B79" s="51">
        <v>16103101</v>
      </c>
      <c r="C79" s="51" t="s">
        <v>83</v>
      </c>
      <c r="D79" s="175" t="s">
        <v>292</v>
      </c>
      <c r="E79" s="99">
        <v>7</v>
      </c>
      <c r="F79" s="99">
        <v>7</v>
      </c>
      <c r="G79" s="99">
        <v>4.5</v>
      </c>
      <c r="H79" s="99">
        <v>4.5</v>
      </c>
      <c r="I79" s="99">
        <v>5</v>
      </c>
      <c r="J79" s="48">
        <f t="shared" si="5"/>
        <v>28</v>
      </c>
      <c r="K79" s="49">
        <f t="shared" si="6"/>
        <v>75</v>
      </c>
      <c r="L79" s="49">
        <f t="shared" si="7"/>
        <v>100</v>
      </c>
      <c r="M79" s="90">
        <f t="shared" si="8"/>
        <v>70</v>
      </c>
      <c r="N79" s="179">
        <f t="shared" si="9"/>
        <v>82.142857142857139</v>
      </c>
    </row>
    <row r="80" spans="1:14" x14ac:dyDescent="0.25">
      <c r="A80" s="18">
        <v>70</v>
      </c>
      <c r="B80" s="54">
        <v>16103102</v>
      </c>
      <c r="C80" s="54" t="s">
        <v>84</v>
      </c>
      <c r="D80" s="175" t="s">
        <v>289</v>
      </c>
      <c r="E80" s="100">
        <v>8</v>
      </c>
      <c r="F80" s="100">
        <v>6</v>
      </c>
      <c r="G80" s="100">
        <v>3</v>
      </c>
      <c r="H80" s="100">
        <v>2.5</v>
      </c>
      <c r="I80" s="100">
        <v>2</v>
      </c>
      <c r="J80" s="48">
        <f t="shared" si="5"/>
        <v>21.5</v>
      </c>
      <c r="K80" s="49">
        <f t="shared" si="6"/>
        <v>41.666666666666664</v>
      </c>
      <c r="L80" s="49">
        <f t="shared" si="7"/>
        <v>40</v>
      </c>
      <c r="M80" s="90">
        <f t="shared" si="8"/>
        <v>60</v>
      </c>
      <c r="N80" s="179">
        <f t="shared" si="9"/>
        <v>78.571428571428569</v>
      </c>
    </row>
    <row r="81" spans="1:14" x14ac:dyDescent="0.25">
      <c r="A81" s="18">
        <v>71</v>
      </c>
      <c r="B81" s="51">
        <v>16103105</v>
      </c>
      <c r="C81" s="51" t="s">
        <v>85</v>
      </c>
      <c r="D81" s="175" t="s">
        <v>287</v>
      </c>
      <c r="E81" s="99">
        <v>7</v>
      </c>
      <c r="F81" s="99">
        <v>9</v>
      </c>
      <c r="G81" s="99">
        <v>3.5</v>
      </c>
      <c r="H81" s="99">
        <v>4</v>
      </c>
      <c r="I81" s="99">
        <v>2.5</v>
      </c>
      <c r="J81" s="48">
        <f t="shared" si="5"/>
        <v>26</v>
      </c>
      <c r="K81" s="49">
        <f t="shared" si="6"/>
        <v>66.666666666666671</v>
      </c>
      <c r="L81" s="49">
        <f t="shared" si="7"/>
        <v>50</v>
      </c>
      <c r="M81" s="90">
        <f t="shared" si="8"/>
        <v>90</v>
      </c>
      <c r="N81" s="179">
        <f t="shared" si="9"/>
        <v>75</v>
      </c>
    </row>
    <row r="82" spans="1:14" x14ac:dyDescent="0.25">
      <c r="A82" s="18">
        <v>72</v>
      </c>
      <c r="B82" s="54">
        <v>16103108</v>
      </c>
      <c r="C82" s="54" t="s">
        <v>86</v>
      </c>
      <c r="D82" s="175" t="s">
        <v>293</v>
      </c>
      <c r="E82" s="100">
        <v>6.5</v>
      </c>
      <c r="F82" s="100">
        <v>9</v>
      </c>
      <c r="G82" s="100">
        <v>5</v>
      </c>
      <c r="H82" s="100">
        <v>3</v>
      </c>
      <c r="I82" s="100">
        <v>0</v>
      </c>
      <c r="J82" s="48">
        <f t="shared" si="5"/>
        <v>23.5</v>
      </c>
      <c r="K82" s="49">
        <f t="shared" si="6"/>
        <v>50</v>
      </c>
      <c r="L82" s="49">
        <f t="shared" si="7"/>
        <v>0</v>
      </c>
      <c r="M82" s="90">
        <f t="shared" si="8"/>
        <v>90</v>
      </c>
      <c r="N82" s="179">
        <f t="shared" si="9"/>
        <v>82.142857142857139</v>
      </c>
    </row>
    <row r="83" spans="1:14" x14ac:dyDescent="0.25">
      <c r="A83" s="18">
        <v>73</v>
      </c>
      <c r="B83" s="51">
        <v>16103109</v>
      </c>
      <c r="C83" s="51" t="s">
        <v>87</v>
      </c>
      <c r="D83" s="175" t="s">
        <v>285</v>
      </c>
      <c r="E83" s="100">
        <v>7.5</v>
      </c>
      <c r="F83" s="100">
        <v>10</v>
      </c>
      <c r="G83" s="100">
        <v>5.5</v>
      </c>
      <c r="H83" s="100">
        <v>4</v>
      </c>
      <c r="I83" s="100">
        <v>0</v>
      </c>
      <c r="J83" s="48">
        <f t="shared" si="5"/>
        <v>27</v>
      </c>
      <c r="K83" s="49">
        <f t="shared" si="6"/>
        <v>66.666666666666671</v>
      </c>
      <c r="L83" s="49">
        <f t="shared" si="7"/>
        <v>0</v>
      </c>
      <c r="M83" s="90">
        <f t="shared" si="8"/>
        <v>100</v>
      </c>
      <c r="N83" s="179">
        <f t="shared" si="9"/>
        <v>92.857142857142861</v>
      </c>
    </row>
    <row r="84" spans="1:14" x14ac:dyDescent="0.25">
      <c r="A84" s="18">
        <v>74</v>
      </c>
      <c r="B84" s="54">
        <v>16103110</v>
      </c>
      <c r="C84" s="54" t="s">
        <v>88</v>
      </c>
      <c r="D84" s="175" t="s">
        <v>288</v>
      </c>
      <c r="E84" s="100">
        <v>5.5</v>
      </c>
      <c r="F84" s="100">
        <v>8</v>
      </c>
      <c r="G84" s="100">
        <v>2</v>
      </c>
      <c r="H84" s="100">
        <v>2</v>
      </c>
      <c r="I84" s="100">
        <v>0</v>
      </c>
      <c r="J84" s="48">
        <f t="shared" si="5"/>
        <v>17.5</v>
      </c>
      <c r="K84" s="49">
        <f t="shared" si="6"/>
        <v>33.333333333333336</v>
      </c>
      <c r="L84" s="49">
        <f t="shared" si="7"/>
        <v>0</v>
      </c>
      <c r="M84" s="90">
        <f t="shared" si="8"/>
        <v>80</v>
      </c>
      <c r="N84" s="179">
        <f t="shared" si="9"/>
        <v>53.571428571428569</v>
      </c>
    </row>
    <row r="85" spans="1:14" x14ac:dyDescent="0.25">
      <c r="A85" s="18">
        <v>75</v>
      </c>
      <c r="B85" s="51">
        <v>16103111</v>
      </c>
      <c r="C85" s="51" t="s">
        <v>89</v>
      </c>
      <c r="D85" s="175" t="s">
        <v>291</v>
      </c>
      <c r="E85" s="99">
        <v>3.5</v>
      </c>
      <c r="F85" s="99">
        <v>10</v>
      </c>
      <c r="G85" s="99">
        <v>4.5</v>
      </c>
      <c r="H85" s="99">
        <v>4</v>
      </c>
      <c r="I85" s="99">
        <v>0</v>
      </c>
      <c r="J85" s="48">
        <f t="shared" si="5"/>
        <v>22</v>
      </c>
      <c r="K85" s="49">
        <f t="shared" si="6"/>
        <v>66.666666666666671</v>
      </c>
      <c r="L85" s="49">
        <f t="shared" si="7"/>
        <v>0</v>
      </c>
      <c r="M85" s="90">
        <f t="shared" si="8"/>
        <v>100</v>
      </c>
      <c r="N85" s="179">
        <f t="shared" si="9"/>
        <v>57.142857142857146</v>
      </c>
    </row>
    <row r="86" spans="1:14" x14ac:dyDescent="0.25">
      <c r="A86" s="18">
        <v>76</v>
      </c>
      <c r="B86" s="54">
        <v>16103113</v>
      </c>
      <c r="C86" s="54" t="s">
        <v>90</v>
      </c>
      <c r="D86" s="175" t="s">
        <v>289</v>
      </c>
      <c r="E86" s="100">
        <v>8</v>
      </c>
      <c r="F86" s="99">
        <v>8</v>
      </c>
      <c r="G86" s="99">
        <v>4</v>
      </c>
      <c r="H86" s="99">
        <v>4.5</v>
      </c>
      <c r="I86" s="99">
        <v>2</v>
      </c>
      <c r="J86" s="48">
        <f t="shared" si="5"/>
        <v>26.5</v>
      </c>
      <c r="K86" s="49">
        <f t="shared" si="6"/>
        <v>75</v>
      </c>
      <c r="L86" s="49">
        <f t="shared" si="7"/>
        <v>40</v>
      </c>
      <c r="M86" s="90">
        <f t="shared" si="8"/>
        <v>80</v>
      </c>
      <c r="N86" s="179">
        <f t="shared" si="9"/>
        <v>85.714285714285708</v>
      </c>
    </row>
    <row r="87" spans="1:14" x14ac:dyDescent="0.25">
      <c r="A87" s="18">
        <v>77</v>
      </c>
      <c r="B87" s="51">
        <v>16103115</v>
      </c>
      <c r="C87" s="51" t="s">
        <v>91</v>
      </c>
      <c r="D87" s="175" t="s">
        <v>294</v>
      </c>
      <c r="E87" s="100">
        <v>5</v>
      </c>
      <c r="F87" s="100">
        <v>10</v>
      </c>
      <c r="G87" s="100">
        <v>2</v>
      </c>
      <c r="H87" s="100">
        <v>3.5</v>
      </c>
      <c r="I87" s="100">
        <v>0</v>
      </c>
      <c r="J87" s="48">
        <f t="shared" si="5"/>
        <v>20.5</v>
      </c>
      <c r="K87" s="49">
        <f t="shared" si="6"/>
        <v>58.333333333333336</v>
      </c>
      <c r="L87" s="49">
        <f t="shared" si="7"/>
        <v>0</v>
      </c>
      <c r="M87" s="90">
        <f t="shared" si="8"/>
        <v>100</v>
      </c>
      <c r="N87" s="179">
        <f t="shared" si="9"/>
        <v>50</v>
      </c>
    </row>
    <row r="88" spans="1:14" x14ac:dyDescent="0.25">
      <c r="A88" s="18">
        <v>78</v>
      </c>
      <c r="B88" s="54">
        <v>16103116</v>
      </c>
      <c r="C88" s="54" t="s">
        <v>92</v>
      </c>
      <c r="D88" s="175" t="s">
        <v>289</v>
      </c>
      <c r="E88" s="100">
        <v>4</v>
      </c>
      <c r="F88" s="100">
        <v>5</v>
      </c>
      <c r="G88" s="100">
        <v>1</v>
      </c>
      <c r="H88" s="100">
        <v>2</v>
      </c>
      <c r="I88" s="100">
        <v>0</v>
      </c>
      <c r="J88" s="48">
        <f t="shared" si="5"/>
        <v>12</v>
      </c>
      <c r="K88" s="49">
        <f t="shared" si="6"/>
        <v>33.333333333333336</v>
      </c>
      <c r="L88" s="49">
        <f t="shared" si="7"/>
        <v>0</v>
      </c>
      <c r="M88" s="90">
        <f t="shared" si="8"/>
        <v>50</v>
      </c>
      <c r="N88" s="179">
        <f t="shared" si="9"/>
        <v>35.714285714285715</v>
      </c>
    </row>
    <row r="89" spans="1:14" x14ac:dyDescent="0.25">
      <c r="A89" s="18">
        <v>79</v>
      </c>
      <c r="B89" s="51">
        <v>16103119</v>
      </c>
      <c r="C89" s="51" t="s">
        <v>14</v>
      </c>
      <c r="D89" s="175" t="s">
        <v>287</v>
      </c>
      <c r="E89" s="99">
        <v>8</v>
      </c>
      <c r="F89" s="99">
        <v>8</v>
      </c>
      <c r="G89" s="99">
        <v>4.5</v>
      </c>
      <c r="H89" s="99">
        <v>1.5</v>
      </c>
      <c r="I89" s="99">
        <v>5</v>
      </c>
      <c r="J89" s="48">
        <f t="shared" si="5"/>
        <v>27</v>
      </c>
      <c r="K89" s="49">
        <f t="shared" si="6"/>
        <v>25</v>
      </c>
      <c r="L89" s="49">
        <f t="shared" si="7"/>
        <v>100</v>
      </c>
      <c r="M89" s="90">
        <f t="shared" si="8"/>
        <v>80</v>
      </c>
      <c r="N89" s="179">
        <f t="shared" si="9"/>
        <v>89.285714285714292</v>
      </c>
    </row>
    <row r="90" spans="1:14" x14ac:dyDescent="0.25">
      <c r="A90" s="18">
        <v>80</v>
      </c>
      <c r="B90" s="54">
        <v>16103120</v>
      </c>
      <c r="C90" s="54" t="s">
        <v>93</v>
      </c>
      <c r="D90" s="175" t="s">
        <v>288</v>
      </c>
      <c r="E90" s="100">
        <v>6.5</v>
      </c>
      <c r="F90" s="100">
        <v>7.5</v>
      </c>
      <c r="G90" s="100">
        <v>5</v>
      </c>
      <c r="H90" s="100">
        <v>3.5</v>
      </c>
      <c r="I90" s="100">
        <v>0</v>
      </c>
      <c r="J90" s="48">
        <f t="shared" si="5"/>
        <v>22.5</v>
      </c>
      <c r="K90" s="49">
        <f t="shared" si="6"/>
        <v>58.333333333333336</v>
      </c>
      <c r="L90" s="49">
        <f t="shared" si="7"/>
        <v>0</v>
      </c>
      <c r="M90" s="90">
        <f t="shared" si="8"/>
        <v>75</v>
      </c>
      <c r="N90" s="179">
        <f t="shared" si="9"/>
        <v>82.142857142857139</v>
      </c>
    </row>
    <row r="91" spans="1:14" x14ac:dyDescent="0.25">
      <c r="A91" s="18">
        <v>81</v>
      </c>
      <c r="B91" s="51">
        <v>16103121</v>
      </c>
      <c r="C91" s="51" t="s">
        <v>94</v>
      </c>
      <c r="D91" s="175" t="s">
        <v>286</v>
      </c>
      <c r="E91" s="100">
        <v>5.5</v>
      </c>
      <c r="F91" s="100">
        <v>7</v>
      </c>
      <c r="G91" s="100">
        <v>4</v>
      </c>
      <c r="H91" s="100">
        <v>3.5</v>
      </c>
      <c r="I91" s="100">
        <v>0</v>
      </c>
      <c r="J91" s="48">
        <f t="shared" si="5"/>
        <v>20</v>
      </c>
      <c r="K91" s="49">
        <f t="shared" si="6"/>
        <v>58.333333333333336</v>
      </c>
      <c r="L91" s="49">
        <f t="shared" si="7"/>
        <v>0</v>
      </c>
      <c r="M91" s="90">
        <f t="shared" si="8"/>
        <v>70</v>
      </c>
      <c r="N91" s="179">
        <f t="shared" si="9"/>
        <v>67.857142857142861</v>
      </c>
    </row>
    <row r="92" spans="1:14" x14ac:dyDescent="0.25">
      <c r="A92" s="18">
        <v>82</v>
      </c>
      <c r="B92" s="54">
        <v>16103123</v>
      </c>
      <c r="C92" s="54" t="s">
        <v>95</v>
      </c>
      <c r="D92" s="175" t="s">
        <v>289</v>
      </c>
      <c r="E92" s="100">
        <v>8</v>
      </c>
      <c r="F92" s="100">
        <v>10</v>
      </c>
      <c r="G92" s="100">
        <v>4.5</v>
      </c>
      <c r="H92" s="100">
        <v>2</v>
      </c>
      <c r="I92" s="100">
        <v>2</v>
      </c>
      <c r="J92" s="48">
        <f t="shared" si="5"/>
        <v>26.5</v>
      </c>
      <c r="K92" s="49">
        <f t="shared" si="6"/>
        <v>33.333333333333336</v>
      </c>
      <c r="L92" s="49">
        <f t="shared" si="7"/>
        <v>40</v>
      </c>
      <c r="M92" s="90">
        <f t="shared" si="8"/>
        <v>100</v>
      </c>
      <c r="N92" s="179">
        <f t="shared" si="9"/>
        <v>89.285714285714292</v>
      </c>
    </row>
    <row r="93" spans="1:14" x14ac:dyDescent="0.25">
      <c r="A93" s="18">
        <v>83</v>
      </c>
      <c r="B93" s="51">
        <v>16103124</v>
      </c>
      <c r="C93" s="51" t="s">
        <v>96</v>
      </c>
      <c r="D93" s="175" t="s">
        <v>293</v>
      </c>
      <c r="E93" s="100">
        <v>5</v>
      </c>
      <c r="F93" s="100">
        <v>9.5</v>
      </c>
      <c r="G93" s="100">
        <v>5</v>
      </c>
      <c r="H93" s="100">
        <v>5</v>
      </c>
      <c r="I93" s="100">
        <v>1.5</v>
      </c>
      <c r="J93" s="48">
        <f t="shared" si="5"/>
        <v>26</v>
      </c>
      <c r="K93" s="49">
        <f t="shared" si="6"/>
        <v>83.333333333333329</v>
      </c>
      <c r="L93" s="49">
        <f t="shared" si="7"/>
        <v>30</v>
      </c>
      <c r="M93" s="90">
        <f t="shared" si="8"/>
        <v>95</v>
      </c>
      <c r="N93" s="179">
        <f t="shared" si="9"/>
        <v>71.428571428571431</v>
      </c>
    </row>
    <row r="94" spans="1:14" x14ac:dyDescent="0.25">
      <c r="A94" s="18">
        <v>84</v>
      </c>
      <c r="B94" s="54">
        <v>16103126</v>
      </c>
      <c r="C94" s="54" t="s">
        <v>97</v>
      </c>
      <c r="D94" s="175" t="s">
        <v>294</v>
      </c>
      <c r="E94" s="100">
        <v>1.5</v>
      </c>
      <c r="F94" s="100">
        <v>7</v>
      </c>
      <c r="G94" s="100">
        <v>1.5</v>
      </c>
      <c r="H94" s="100">
        <v>0</v>
      </c>
      <c r="I94" s="100">
        <v>1</v>
      </c>
      <c r="J94" s="48">
        <f t="shared" si="5"/>
        <v>11</v>
      </c>
      <c r="K94" s="49">
        <f t="shared" si="6"/>
        <v>0</v>
      </c>
      <c r="L94" s="49">
        <f t="shared" si="7"/>
        <v>20</v>
      </c>
      <c r="M94" s="90">
        <f t="shared" si="8"/>
        <v>70</v>
      </c>
      <c r="N94" s="179">
        <f t="shared" si="9"/>
        <v>21.428571428571427</v>
      </c>
    </row>
    <row r="95" spans="1:14" x14ac:dyDescent="0.25">
      <c r="A95" s="18">
        <v>85</v>
      </c>
      <c r="B95" s="51">
        <v>16103129</v>
      </c>
      <c r="C95" s="51" t="s">
        <v>98</v>
      </c>
      <c r="D95" s="175" t="s">
        <v>285</v>
      </c>
      <c r="E95" s="100">
        <v>2.5</v>
      </c>
      <c r="F95" s="100">
        <v>6</v>
      </c>
      <c r="G95" s="100">
        <v>4.5</v>
      </c>
      <c r="H95" s="100">
        <v>1</v>
      </c>
      <c r="I95" s="100">
        <v>0</v>
      </c>
      <c r="J95" s="48">
        <f t="shared" si="5"/>
        <v>14</v>
      </c>
      <c r="K95" s="49">
        <f t="shared" si="6"/>
        <v>16.666666666666668</v>
      </c>
      <c r="L95" s="49">
        <f t="shared" si="7"/>
        <v>0</v>
      </c>
      <c r="M95" s="90">
        <f t="shared" si="8"/>
        <v>60</v>
      </c>
      <c r="N95" s="179">
        <f t="shared" si="9"/>
        <v>50</v>
      </c>
    </row>
    <row r="96" spans="1:14" x14ac:dyDescent="0.25">
      <c r="A96" s="18">
        <v>86</v>
      </c>
      <c r="B96" s="54">
        <v>16103130</v>
      </c>
      <c r="C96" s="54" t="s">
        <v>99</v>
      </c>
      <c r="D96" s="175" t="s">
        <v>289</v>
      </c>
      <c r="E96" s="100">
        <v>7</v>
      </c>
      <c r="F96" s="100">
        <v>5</v>
      </c>
      <c r="G96" s="100">
        <v>4.5</v>
      </c>
      <c r="H96" s="100">
        <v>3.5</v>
      </c>
      <c r="I96" s="100">
        <v>0</v>
      </c>
      <c r="J96" s="48">
        <f t="shared" si="5"/>
        <v>20</v>
      </c>
      <c r="K96" s="49">
        <f t="shared" si="6"/>
        <v>58.333333333333336</v>
      </c>
      <c r="L96" s="49">
        <f t="shared" si="7"/>
        <v>0</v>
      </c>
      <c r="M96" s="90">
        <f t="shared" si="8"/>
        <v>50</v>
      </c>
      <c r="N96" s="179">
        <f t="shared" si="9"/>
        <v>82.142857142857139</v>
      </c>
    </row>
    <row r="97" spans="1:14" x14ac:dyDescent="0.25">
      <c r="A97" s="18">
        <v>87</v>
      </c>
      <c r="B97" s="51">
        <v>16103131</v>
      </c>
      <c r="C97" s="51" t="s">
        <v>100</v>
      </c>
      <c r="D97" s="175" t="s">
        <v>287</v>
      </c>
      <c r="E97" s="100">
        <v>8</v>
      </c>
      <c r="F97" s="100">
        <v>3</v>
      </c>
      <c r="G97" s="100">
        <v>4.5</v>
      </c>
      <c r="H97" s="100">
        <v>1</v>
      </c>
      <c r="I97" s="100">
        <v>0</v>
      </c>
      <c r="J97" s="48">
        <f t="shared" si="5"/>
        <v>16.5</v>
      </c>
      <c r="K97" s="49">
        <f t="shared" si="6"/>
        <v>16.666666666666668</v>
      </c>
      <c r="L97" s="49">
        <f t="shared" si="7"/>
        <v>0</v>
      </c>
      <c r="M97" s="90">
        <f t="shared" si="8"/>
        <v>30</v>
      </c>
      <c r="N97" s="179">
        <f t="shared" si="9"/>
        <v>89.285714285714292</v>
      </c>
    </row>
    <row r="98" spans="1:14" x14ac:dyDescent="0.25">
      <c r="A98" s="18">
        <v>88</v>
      </c>
      <c r="B98" s="54">
        <v>16103132</v>
      </c>
      <c r="C98" s="54" t="s">
        <v>101</v>
      </c>
      <c r="D98" s="175" t="s">
        <v>291</v>
      </c>
      <c r="E98" s="100">
        <v>6.5</v>
      </c>
      <c r="F98" s="100">
        <v>5.5</v>
      </c>
      <c r="G98" s="100">
        <v>5</v>
      </c>
      <c r="H98" s="100">
        <v>4</v>
      </c>
      <c r="I98" s="100">
        <v>0</v>
      </c>
      <c r="J98" s="48">
        <f t="shared" si="5"/>
        <v>21</v>
      </c>
      <c r="K98" s="49">
        <f t="shared" si="6"/>
        <v>66.666666666666671</v>
      </c>
      <c r="L98" s="49">
        <f t="shared" si="7"/>
        <v>0</v>
      </c>
      <c r="M98" s="90">
        <f t="shared" si="8"/>
        <v>55</v>
      </c>
      <c r="N98" s="179">
        <f t="shared" si="9"/>
        <v>82.142857142857139</v>
      </c>
    </row>
    <row r="99" spans="1:14" x14ac:dyDescent="0.25">
      <c r="A99" s="18">
        <v>89</v>
      </c>
      <c r="B99" s="51">
        <v>16103133</v>
      </c>
      <c r="C99" s="51" t="s">
        <v>102</v>
      </c>
      <c r="D99" s="175" t="s">
        <v>287</v>
      </c>
      <c r="E99" s="100">
        <v>8</v>
      </c>
      <c r="F99" s="100">
        <v>7</v>
      </c>
      <c r="G99" s="100">
        <v>2</v>
      </c>
      <c r="H99" s="100">
        <v>4.5</v>
      </c>
      <c r="I99" s="100">
        <v>3</v>
      </c>
      <c r="J99" s="48">
        <f t="shared" si="5"/>
        <v>24.5</v>
      </c>
      <c r="K99" s="49">
        <f t="shared" si="6"/>
        <v>75</v>
      </c>
      <c r="L99" s="49">
        <f t="shared" si="7"/>
        <v>60</v>
      </c>
      <c r="M99" s="90">
        <f t="shared" si="8"/>
        <v>70</v>
      </c>
      <c r="N99" s="179">
        <f t="shared" si="9"/>
        <v>71.428571428571431</v>
      </c>
    </row>
    <row r="100" spans="1:14" x14ac:dyDescent="0.25">
      <c r="A100" s="18">
        <v>90</v>
      </c>
      <c r="B100" s="54">
        <v>16103135</v>
      </c>
      <c r="C100" s="54" t="s">
        <v>103</v>
      </c>
      <c r="D100" s="175" t="s">
        <v>287</v>
      </c>
      <c r="E100" s="108">
        <v>6</v>
      </c>
      <c r="F100" s="108">
        <v>5</v>
      </c>
      <c r="G100" s="108">
        <v>0</v>
      </c>
      <c r="H100" s="108">
        <v>3</v>
      </c>
      <c r="I100" s="108">
        <v>4</v>
      </c>
      <c r="J100" s="48">
        <f t="shared" si="5"/>
        <v>18</v>
      </c>
      <c r="K100" s="49">
        <f t="shared" si="6"/>
        <v>50</v>
      </c>
      <c r="L100" s="49">
        <f t="shared" si="7"/>
        <v>80</v>
      </c>
      <c r="M100" s="90">
        <f t="shared" si="8"/>
        <v>50</v>
      </c>
      <c r="N100" s="179">
        <f t="shared" si="9"/>
        <v>42.857142857142854</v>
      </c>
    </row>
    <row r="101" spans="1:14" x14ac:dyDescent="0.25">
      <c r="A101" s="18">
        <v>91</v>
      </c>
      <c r="B101" s="51">
        <v>16103140</v>
      </c>
      <c r="C101" s="51" t="s">
        <v>104</v>
      </c>
      <c r="D101" s="175" t="s">
        <v>288</v>
      </c>
      <c r="E101" s="100">
        <v>4.5</v>
      </c>
      <c r="F101" s="100">
        <v>7</v>
      </c>
      <c r="G101" s="100">
        <v>2</v>
      </c>
      <c r="H101" s="100">
        <v>5</v>
      </c>
      <c r="I101" s="100">
        <v>2.5</v>
      </c>
      <c r="J101" s="48">
        <f t="shared" si="5"/>
        <v>21</v>
      </c>
      <c r="K101" s="49">
        <f t="shared" si="6"/>
        <v>83.333333333333329</v>
      </c>
      <c r="L101" s="49">
        <f t="shared" si="7"/>
        <v>50</v>
      </c>
      <c r="M101" s="90">
        <f t="shared" si="8"/>
        <v>70</v>
      </c>
      <c r="N101" s="179">
        <f t="shared" si="9"/>
        <v>46.428571428571431</v>
      </c>
    </row>
    <row r="102" spans="1:14" x14ac:dyDescent="0.25">
      <c r="A102" s="18">
        <v>92</v>
      </c>
      <c r="B102" s="54">
        <v>16103143</v>
      </c>
      <c r="C102" s="54" t="s">
        <v>105</v>
      </c>
      <c r="D102" s="175" t="s">
        <v>286</v>
      </c>
      <c r="E102" s="100">
        <v>4</v>
      </c>
      <c r="F102" s="100">
        <v>4</v>
      </c>
      <c r="G102" s="100">
        <v>2</v>
      </c>
      <c r="H102" s="100">
        <v>3</v>
      </c>
      <c r="I102" s="100">
        <v>0.5</v>
      </c>
      <c r="J102" s="48">
        <f t="shared" si="5"/>
        <v>13.5</v>
      </c>
      <c r="K102" s="49">
        <f t="shared" si="6"/>
        <v>50</v>
      </c>
      <c r="L102" s="49">
        <f t="shared" si="7"/>
        <v>10</v>
      </c>
      <c r="M102" s="90">
        <f t="shared" si="8"/>
        <v>40</v>
      </c>
      <c r="N102" s="179">
        <f t="shared" si="9"/>
        <v>42.857142857142854</v>
      </c>
    </row>
    <row r="103" spans="1:14" x14ac:dyDescent="0.25">
      <c r="A103" s="18">
        <v>93</v>
      </c>
      <c r="B103" s="51">
        <v>16103147</v>
      </c>
      <c r="C103" s="51" t="s">
        <v>106</v>
      </c>
      <c r="D103" s="175" t="s">
        <v>286</v>
      </c>
      <c r="E103" s="100">
        <v>6</v>
      </c>
      <c r="F103" s="100">
        <v>5</v>
      </c>
      <c r="G103" s="100">
        <v>2</v>
      </c>
      <c r="H103" s="100">
        <v>2.5</v>
      </c>
      <c r="I103" s="100">
        <v>0</v>
      </c>
      <c r="J103" s="48">
        <f t="shared" si="5"/>
        <v>15.5</v>
      </c>
      <c r="K103" s="49">
        <f t="shared" si="6"/>
        <v>41.666666666666664</v>
      </c>
      <c r="L103" s="49">
        <f t="shared" si="7"/>
        <v>0</v>
      </c>
      <c r="M103" s="90">
        <f t="shared" si="8"/>
        <v>50</v>
      </c>
      <c r="N103" s="179">
        <f t="shared" si="9"/>
        <v>57.142857142857146</v>
      </c>
    </row>
    <row r="104" spans="1:14" x14ac:dyDescent="0.25">
      <c r="A104" s="18">
        <v>94</v>
      </c>
      <c r="B104" s="54">
        <v>16103149</v>
      </c>
      <c r="C104" s="54" t="s">
        <v>107</v>
      </c>
      <c r="D104" s="175" t="s">
        <v>293</v>
      </c>
      <c r="E104" s="100">
        <v>7</v>
      </c>
      <c r="F104" s="100">
        <v>7.5</v>
      </c>
      <c r="G104" s="100">
        <v>2.5</v>
      </c>
      <c r="H104" s="100">
        <v>4</v>
      </c>
      <c r="I104" s="100">
        <v>0</v>
      </c>
      <c r="J104" s="48">
        <f t="shared" si="5"/>
        <v>21</v>
      </c>
      <c r="K104" s="49">
        <f t="shared" si="6"/>
        <v>66.666666666666671</v>
      </c>
      <c r="L104" s="49">
        <f t="shared" si="7"/>
        <v>0</v>
      </c>
      <c r="M104" s="90">
        <f t="shared" si="8"/>
        <v>75</v>
      </c>
      <c r="N104" s="179">
        <f t="shared" si="9"/>
        <v>67.857142857142861</v>
      </c>
    </row>
    <row r="105" spans="1:14" x14ac:dyDescent="0.25">
      <c r="A105" s="18">
        <v>95</v>
      </c>
      <c r="B105" s="51">
        <v>16103154</v>
      </c>
      <c r="C105" s="51" t="s">
        <v>108</v>
      </c>
      <c r="D105" s="175" t="s">
        <v>291</v>
      </c>
      <c r="E105" s="100">
        <v>8</v>
      </c>
      <c r="F105" s="100">
        <v>9.5</v>
      </c>
      <c r="G105" s="100">
        <v>6</v>
      </c>
      <c r="H105" s="100">
        <v>3</v>
      </c>
      <c r="I105" s="100">
        <v>0.5</v>
      </c>
      <c r="J105" s="48">
        <f t="shared" si="5"/>
        <v>27</v>
      </c>
      <c r="K105" s="49">
        <f t="shared" si="6"/>
        <v>50</v>
      </c>
      <c r="L105" s="49">
        <f t="shared" si="7"/>
        <v>10</v>
      </c>
      <c r="M105" s="90">
        <f t="shared" si="8"/>
        <v>95</v>
      </c>
      <c r="N105" s="179">
        <f t="shared" si="9"/>
        <v>100</v>
      </c>
    </row>
    <row r="106" spans="1:14" x14ac:dyDescent="0.25">
      <c r="A106" s="18">
        <v>96</v>
      </c>
      <c r="B106" s="54">
        <v>16103155</v>
      </c>
      <c r="C106" s="54" t="s">
        <v>109</v>
      </c>
      <c r="D106" s="175" t="s">
        <v>287</v>
      </c>
      <c r="E106" s="100">
        <v>8</v>
      </c>
      <c r="F106" s="100">
        <v>9</v>
      </c>
      <c r="G106" s="100">
        <v>3.5</v>
      </c>
      <c r="H106" s="100">
        <v>3.5</v>
      </c>
      <c r="I106" s="100">
        <v>2</v>
      </c>
      <c r="J106" s="48">
        <f t="shared" si="5"/>
        <v>26</v>
      </c>
      <c r="K106" s="49">
        <f t="shared" si="6"/>
        <v>58.333333333333336</v>
      </c>
      <c r="L106" s="49">
        <f t="shared" si="7"/>
        <v>40</v>
      </c>
      <c r="M106" s="90">
        <f t="shared" si="8"/>
        <v>90</v>
      </c>
      <c r="N106" s="179">
        <f t="shared" si="9"/>
        <v>82.142857142857139</v>
      </c>
    </row>
    <row r="107" spans="1:14" x14ac:dyDescent="0.25">
      <c r="A107" s="18">
        <v>97</v>
      </c>
      <c r="B107" s="51">
        <v>16103156</v>
      </c>
      <c r="C107" s="51" t="s">
        <v>110</v>
      </c>
      <c r="D107" s="175" t="s">
        <v>291</v>
      </c>
      <c r="E107" s="100">
        <v>8</v>
      </c>
      <c r="F107" s="100">
        <v>10</v>
      </c>
      <c r="G107" s="100">
        <v>4</v>
      </c>
      <c r="H107" s="100">
        <v>5.5</v>
      </c>
      <c r="I107" s="100">
        <v>0.5</v>
      </c>
      <c r="J107" s="48">
        <f t="shared" si="5"/>
        <v>28</v>
      </c>
      <c r="K107" s="49">
        <f t="shared" si="6"/>
        <v>91.666666666666671</v>
      </c>
      <c r="L107" s="49">
        <f t="shared" si="7"/>
        <v>10</v>
      </c>
      <c r="M107" s="90">
        <f t="shared" si="8"/>
        <v>100</v>
      </c>
      <c r="N107" s="179">
        <f t="shared" si="9"/>
        <v>85.714285714285708</v>
      </c>
    </row>
    <row r="108" spans="1:14" x14ac:dyDescent="0.25">
      <c r="A108" s="18">
        <v>98</v>
      </c>
      <c r="B108" s="54">
        <v>16103157</v>
      </c>
      <c r="C108" s="54" t="s">
        <v>111</v>
      </c>
      <c r="D108" s="175" t="s">
        <v>292</v>
      </c>
      <c r="E108" s="100">
        <v>5</v>
      </c>
      <c r="F108" s="100">
        <v>9</v>
      </c>
      <c r="G108" s="100">
        <v>4.5</v>
      </c>
      <c r="H108" s="100">
        <v>3</v>
      </c>
      <c r="I108" s="100">
        <v>2</v>
      </c>
      <c r="J108" s="48">
        <f t="shared" si="5"/>
        <v>23.5</v>
      </c>
      <c r="K108" s="49">
        <f t="shared" si="6"/>
        <v>50</v>
      </c>
      <c r="L108" s="49">
        <f t="shared" si="7"/>
        <v>40</v>
      </c>
      <c r="M108" s="90">
        <f t="shared" si="8"/>
        <v>90</v>
      </c>
      <c r="N108" s="179">
        <f t="shared" si="9"/>
        <v>67.857142857142861</v>
      </c>
    </row>
    <row r="109" spans="1:14" x14ac:dyDescent="0.25">
      <c r="A109" s="18">
        <v>99</v>
      </c>
      <c r="B109" s="51">
        <v>16103159</v>
      </c>
      <c r="C109" s="51" t="s">
        <v>112</v>
      </c>
      <c r="D109" s="175" t="s">
        <v>291</v>
      </c>
      <c r="E109" s="108">
        <v>3.5</v>
      </c>
      <c r="F109" s="100">
        <v>7</v>
      </c>
      <c r="G109" s="100">
        <v>3.5</v>
      </c>
      <c r="H109" s="100">
        <v>2</v>
      </c>
      <c r="I109" s="100">
        <v>0</v>
      </c>
      <c r="J109" s="48">
        <f t="shared" si="5"/>
        <v>16</v>
      </c>
      <c r="K109" s="49">
        <f t="shared" si="6"/>
        <v>33.333333333333336</v>
      </c>
      <c r="L109" s="49">
        <f t="shared" si="7"/>
        <v>0</v>
      </c>
      <c r="M109" s="90">
        <f t="shared" si="8"/>
        <v>70</v>
      </c>
      <c r="N109" s="179">
        <f t="shared" si="9"/>
        <v>50</v>
      </c>
    </row>
    <row r="110" spans="1:14" x14ac:dyDescent="0.25">
      <c r="A110" s="18">
        <v>100</v>
      </c>
      <c r="B110" s="54">
        <v>16103173</v>
      </c>
      <c r="C110" s="54" t="s">
        <v>113</v>
      </c>
      <c r="D110" s="175" t="s">
        <v>285</v>
      </c>
      <c r="E110" s="100">
        <v>7.5</v>
      </c>
      <c r="F110" s="100">
        <v>10</v>
      </c>
      <c r="G110" s="100">
        <v>0.5</v>
      </c>
      <c r="H110" s="100">
        <v>3</v>
      </c>
      <c r="I110" s="100">
        <v>0</v>
      </c>
      <c r="J110" s="48">
        <f t="shared" si="5"/>
        <v>21</v>
      </c>
      <c r="K110" s="49">
        <f t="shared" si="6"/>
        <v>50</v>
      </c>
      <c r="L110" s="49">
        <f t="shared" si="7"/>
        <v>0</v>
      </c>
      <c r="M110" s="90">
        <f t="shared" si="8"/>
        <v>100</v>
      </c>
      <c r="N110" s="179">
        <f t="shared" si="9"/>
        <v>57.142857142857146</v>
      </c>
    </row>
    <row r="111" spans="1:14" x14ac:dyDescent="0.25">
      <c r="A111" s="18">
        <v>101</v>
      </c>
      <c r="B111" s="51">
        <v>16103179</v>
      </c>
      <c r="C111" s="51" t="s">
        <v>114</v>
      </c>
      <c r="D111" s="175" t="s">
        <v>294</v>
      </c>
      <c r="E111" s="100" t="s">
        <v>7</v>
      </c>
      <c r="F111" s="100" t="s">
        <v>7</v>
      </c>
      <c r="G111" s="100" t="s">
        <v>7</v>
      </c>
      <c r="H111" s="100" t="s">
        <v>7</v>
      </c>
      <c r="I111" s="100" t="s">
        <v>7</v>
      </c>
      <c r="J111" s="48">
        <f t="shared" si="5"/>
        <v>0</v>
      </c>
      <c r="K111" s="49">
        <v>0</v>
      </c>
      <c r="L111" s="49">
        <v>0</v>
      </c>
      <c r="M111" s="90">
        <v>0</v>
      </c>
      <c r="N111" s="179">
        <f t="shared" si="9"/>
        <v>0</v>
      </c>
    </row>
    <row r="112" spans="1:14" x14ac:dyDescent="0.25">
      <c r="A112" s="18">
        <v>102</v>
      </c>
      <c r="B112" s="54">
        <v>16103182</v>
      </c>
      <c r="C112" s="54" t="s">
        <v>115</v>
      </c>
      <c r="D112" s="175" t="s">
        <v>294</v>
      </c>
      <c r="E112" s="100">
        <v>6</v>
      </c>
      <c r="F112" s="100">
        <v>6</v>
      </c>
      <c r="G112" s="100">
        <v>3.5</v>
      </c>
      <c r="H112" s="100">
        <v>0.5</v>
      </c>
      <c r="I112" s="100">
        <v>0</v>
      </c>
      <c r="J112" s="48">
        <f t="shared" si="5"/>
        <v>16</v>
      </c>
      <c r="K112" s="49">
        <f t="shared" si="6"/>
        <v>8.3333333333333339</v>
      </c>
      <c r="L112" s="49">
        <f t="shared" si="7"/>
        <v>0</v>
      </c>
      <c r="M112" s="90">
        <f t="shared" si="8"/>
        <v>60</v>
      </c>
      <c r="N112" s="179">
        <f t="shared" si="9"/>
        <v>67.857142857142861</v>
      </c>
    </row>
    <row r="113" spans="1:14" x14ac:dyDescent="0.25">
      <c r="A113" s="18">
        <v>103</v>
      </c>
      <c r="B113" s="51">
        <v>16103185</v>
      </c>
      <c r="C113" s="51" t="s">
        <v>116</v>
      </c>
      <c r="D113" s="175" t="s">
        <v>287</v>
      </c>
      <c r="E113" s="100">
        <v>5</v>
      </c>
      <c r="F113" s="100">
        <v>8</v>
      </c>
      <c r="G113" s="100">
        <v>3</v>
      </c>
      <c r="H113" s="100">
        <v>3</v>
      </c>
      <c r="I113" s="100">
        <v>2</v>
      </c>
      <c r="J113" s="48">
        <f t="shared" si="5"/>
        <v>21</v>
      </c>
      <c r="K113" s="49">
        <f t="shared" si="6"/>
        <v>50</v>
      </c>
      <c r="L113" s="49">
        <f t="shared" si="7"/>
        <v>40</v>
      </c>
      <c r="M113" s="90">
        <f t="shared" si="8"/>
        <v>80</v>
      </c>
      <c r="N113" s="179">
        <f t="shared" si="9"/>
        <v>57.142857142857146</v>
      </c>
    </row>
    <row r="114" spans="1:14" x14ac:dyDescent="0.25">
      <c r="A114" s="18">
        <v>104</v>
      </c>
      <c r="B114" s="54">
        <v>16103186</v>
      </c>
      <c r="C114" s="52" t="s">
        <v>117</v>
      </c>
      <c r="D114" s="175" t="s">
        <v>290</v>
      </c>
      <c r="E114" s="100">
        <v>2</v>
      </c>
      <c r="F114" s="100">
        <v>5</v>
      </c>
      <c r="G114" s="100">
        <v>3.5</v>
      </c>
      <c r="H114" s="100">
        <v>4</v>
      </c>
      <c r="I114" s="100">
        <v>2</v>
      </c>
      <c r="J114" s="48">
        <f t="shared" si="5"/>
        <v>16.5</v>
      </c>
      <c r="K114" s="49">
        <f t="shared" si="6"/>
        <v>66.666666666666671</v>
      </c>
      <c r="L114" s="49">
        <f t="shared" si="7"/>
        <v>40</v>
      </c>
      <c r="M114" s="90">
        <f t="shared" si="8"/>
        <v>50</v>
      </c>
      <c r="N114" s="179">
        <f t="shared" si="9"/>
        <v>39.285714285714285</v>
      </c>
    </row>
    <row r="115" spans="1:14" x14ac:dyDescent="0.25">
      <c r="A115" s="18">
        <v>105</v>
      </c>
      <c r="B115" s="51">
        <v>16103188</v>
      </c>
      <c r="C115" s="51" t="s">
        <v>118</v>
      </c>
      <c r="D115" s="175" t="s">
        <v>287</v>
      </c>
      <c r="E115" s="100">
        <v>8</v>
      </c>
      <c r="F115" s="100">
        <v>9</v>
      </c>
      <c r="G115" s="100">
        <v>2.5</v>
      </c>
      <c r="H115" s="100">
        <v>6</v>
      </c>
      <c r="I115" s="100">
        <v>2</v>
      </c>
      <c r="J115" s="48">
        <f t="shared" si="5"/>
        <v>27.5</v>
      </c>
      <c r="K115" s="49">
        <f t="shared" si="6"/>
        <v>100</v>
      </c>
      <c r="L115" s="49">
        <f t="shared" si="7"/>
        <v>40</v>
      </c>
      <c r="M115" s="90">
        <f t="shared" si="8"/>
        <v>90</v>
      </c>
      <c r="N115" s="179">
        <f t="shared" si="9"/>
        <v>75</v>
      </c>
    </row>
    <row r="116" spans="1:14" x14ac:dyDescent="0.25">
      <c r="A116" s="18">
        <v>106</v>
      </c>
      <c r="B116" s="54">
        <v>16103189</v>
      </c>
      <c r="C116" s="54" t="s">
        <v>119</v>
      </c>
      <c r="D116" s="175" t="s">
        <v>295</v>
      </c>
      <c r="E116" s="100">
        <v>8</v>
      </c>
      <c r="F116" s="100">
        <v>10</v>
      </c>
      <c r="G116" s="100">
        <v>2</v>
      </c>
      <c r="H116" s="100">
        <v>3</v>
      </c>
      <c r="I116" s="100">
        <v>0</v>
      </c>
      <c r="J116" s="48">
        <f t="shared" si="5"/>
        <v>23</v>
      </c>
      <c r="K116" s="49">
        <f t="shared" si="6"/>
        <v>50</v>
      </c>
      <c r="L116" s="49">
        <f t="shared" si="7"/>
        <v>0</v>
      </c>
      <c r="M116" s="90">
        <f t="shared" si="8"/>
        <v>100</v>
      </c>
      <c r="N116" s="179">
        <f t="shared" si="9"/>
        <v>71.428571428571431</v>
      </c>
    </row>
    <row r="117" spans="1:14" x14ac:dyDescent="0.25">
      <c r="A117" s="18">
        <v>107</v>
      </c>
      <c r="B117" s="51">
        <v>16103192</v>
      </c>
      <c r="C117" s="51" t="s">
        <v>120</v>
      </c>
      <c r="D117" s="175" t="s">
        <v>290</v>
      </c>
      <c r="E117" s="100">
        <v>5.5</v>
      </c>
      <c r="F117" s="100">
        <v>9</v>
      </c>
      <c r="G117" s="100">
        <v>2.5</v>
      </c>
      <c r="H117" s="100">
        <v>3.5</v>
      </c>
      <c r="I117" s="100">
        <v>1</v>
      </c>
      <c r="J117" s="48">
        <f t="shared" si="5"/>
        <v>21.5</v>
      </c>
      <c r="K117" s="49">
        <f t="shared" si="6"/>
        <v>58.333333333333336</v>
      </c>
      <c r="L117" s="49">
        <f t="shared" si="7"/>
        <v>20</v>
      </c>
      <c r="M117" s="90">
        <f t="shared" si="8"/>
        <v>90</v>
      </c>
      <c r="N117" s="179">
        <f t="shared" si="9"/>
        <v>57.142857142857146</v>
      </c>
    </row>
    <row r="118" spans="1:14" x14ac:dyDescent="0.25">
      <c r="A118" s="18">
        <v>108</v>
      </c>
      <c r="B118" s="54">
        <v>16103193</v>
      </c>
      <c r="C118" s="54" t="s">
        <v>121</v>
      </c>
      <c r="D118" s="175" t="s">
        <v>290</v>
      </c>
      <c r="E118" s="100">
        <v>6.5</v>
      </c>
      <c r="F118" s="100">
        <v>9.5</v>
      </c>
      <c r="G118" s="100">
        <v>4</v>
      </c>
      <c r="H118" s="100">
        <v>5</v>
      </c>
      <c r="I118" s="100">
        <v>2.5</v>
      </c>
      <c r="J118" s="48">
        <f t="shared" si="5"/>
        <v>27.5</v>
      </c>
      <c r="K118" s="49">
        <f t="shared" si="6"/>
        <v>83.333333333333329</v>
      </c>
      <c r="L118" s="49">
        <f t="shared" si="7"/>
        <v>50</v>
      </c>
      <c r="M118" s="90">
        <f t="shared" si="8"/>
        <v>95</v>
      </c>
      <c r="N118" s="179">
        <f t="shared" si="9"/>
        <v>75</v>
      </c>
    </row>
    <row r="119" spans="1:14" x14ac:dyDescent="0.25">
      <c r="A119" s="18">
        <v>109</v>
      </c>
      <c r="B119" s="51">
        <v>16103194</v>
      </c>
      <c r="C119" s="51" t="s">
        <v>122</v>
      </c>
      <c r="D119" s="175" t="s">
        <v>287</v>
      </c>
      <c r="E119" s="100">
        <v>5</v>
      </c>
      <c r="F119" s="100">
        <v>7.5</v>
      </c>
      <c r="G119" s="100">
        <v>1.5</v>
      </c>
      <c r="H119" s="100">
        <v>2</v>
      </c>
      <c r="I119" s="100">
        <v>0</v>
      </c>
      <c r="J119" s="48">
        <f t="shared" si="5"/>
        <v>16</v>
      </c>
      <c r="K119" s="49">
        <f t="shared" si="6"/>
        <v>33.333333333333336</v>
      </c>
      <c r="L119" s="49">
        <f t="shared" si="7"/>
        <v>0</v>
      </c>
      <c r="M119" s="90">
        <f t="shared" si="8"/>
        <v>75</v>
      </c>
      <c r="N119" s="179">
        <f t="shared" si="9"/>
        <v>46.428571428571431</v>
      </c>
    </row>
    <row r="120" spans="1:14" x14ac:dyDescent="0.25">
      <c r="A120" s="18">
        <v>110</v>
      </c>
      <c r="B120" s="54">
        <v>16103195</v>
      </c>
      <c r="C120" s="54" t="s">
        <v>123</v>
      </c>
      <c r="D120" s="175" t="s">
        <v>295</v>
      </c>
      <c r="E120" s="100">
        <v>4.5</v>
      </c>
      <c r="F120" s="100">
        <v>9.5</v>
      </c>
      <c r="G120" s="100">
        <v>1.5</v>
      </c>
      <c r="H120" s="100">
        <v>4.5</v>
      </c>
      <c r="I120" s="100">
        <v>0</v>
      </c>
      <c r="J120" s="48">
        <f t="shared" si="5"/>
        <v>20</v>
      </c>
      <c r="K120" s="49">
        <f t="shared" si="6"/>
        <v>75</v>
      </c>
      <c r="L120" s="49">
        <f t="shared" si="7"/>
        <v>0</v>
      </c>
      <c r="M120" s="90">
        <f t="shared" si="8"/>
        <v>95</v>
      </c>
      <c r="N120" s="179">
        <f t="shared" si="9"/>
        <v>42.857142857142854</v>
      </c>
    </row>
    <row r="121" spans="1:14" x14ac:dyDescent="0.25">
      <c r="A121" s="18">
        <v>111</v>
      </c>
      <c r="B121" s="51">
        <v>16103196</v>
      </c>
      <c r="C121" s="51" t="s">
        <v>124</v>
      </c>
      <c r="D121" s="175" t="s">
        <v>295</v>
      </c>
      <c r="E121" s="100">
        <v>7</v>
      </c>
      <c r="F121" s="100">
        <v>8.5</v>
      </c>
      <c r="G121" s="100">
        <v>4.5</v>
      </c>
      <c r="H121" s="100">
        <v>2</v>
      </c>
      <c r="I121" s="100">
        <v>0</v>
      </c>
      <c r="J121" s="48">
        <f t="shared" si="5"/>
        <v>22</v>
      </c>
      <c r="K121" s="49">
        <f t="shared" si="6"/>
        <v>33.333333333333336</v>
      </c>
      <c r="L121" s="49">
        <f t="shared" si="7"/>
        <v>0</v>
      </c>
      <c r="M121" s="90">
        <f t="shared" si="8"/>
        <v>85</v>
      </c>
      <c r="N121" s="179">
        <f t="shared" si="9"/>
        <v>82.142857142857139</v>
      </c>
    </row>
    <row r="122" spans="1:14" x14ac:dyDescent="0.25">
      <c r="A122" s="18">
        <v>112</v>
      </c>
      <c r="B122" s="54">
        <v>16103197</v>
      </c>
      <c r="C122" s="54" t="s">
        <v>125</v>
      </c>
      <c r="D122" s="175" t="s">
        <v>292</v>
      </c>
      <c r="E122" s="100">
        <v>5.5</v>
      </c>
      <c r="F122" s="100">
        <v>10</v>
      </c>
      <c r="G122" s="100">
        <v>4.5</v>
      </c>
      <c r="H122" s="100">
        <v>3</v>
      </c>
      <c r="I122" s="100">
        <v>2</v>
      </c>
      <c r="J122" s="48">
        <f t="shared" si="5"/>
        <v>25</v>
      </c>
      <c r="K122" s="49">
        <f t="shared" si="6"/>
        <v>50</v>
      </c>
      <c r="L122" s="49">
        <f t="shared" si="7"/>
        <v>40</v>
      </c>
      <c r="M122" s="90">
        <f t="shared" si="8"/>
        <v>100</v>
      </c>
      <c r="N122" s="179">
        <f t="shared" si="9"/>
        <v>71.428571428571431</v>
      </c>
    </row>
    <row r="123" spans="1:14" x14ac:dyDescent="0.25">
      <c r="A123" s="18">
        <v>113</v>
      </c>
      <c r="B123" s="51">
        <v>16103201</v>
      </c>
      <c r="C123" s="51" t="s">
        <v>126</v>
      </c>
      <c r="D123" s="175" t="s">
        <v>289</v>
      </c>
      <c r="E123" s="100">
        <v>6</v>
      </c>
      <c r="F123" s="100">
        <v>10</v>
      </c>
      <c r="G123" s="100">
        <v>4.5</v>
      </c>
      <c r="H123" s="100">
        <v>2</v>
      </c>
      <c r="I123" s="100">
        <v>2</v>
      </c>
      <c r="J123" s="48">
        <f t="shared" si="5"/>
        <v>24.5</v>
      </c>
      <c r="K123" s="49">
        <f t="shared" si="6"/>
        <v>33.333333333333336</v>
      </c>
      <c r="L123" s="49">
        <f t="shared" si="7"/>
        <v>40</v>
      </c>
      <c r="M123" s="90">
        <f t="shared" si="8"/>
        <v>100</v>
      </c>
      <c r="N123" s="179">
        <f t="shared" si="9"/>
        <v>75</v>
      </c>
    </row>
    <row r="124" spans="1:14" x14ac:dyDescent="0.25">
      <c r="A124" s="18">
        <v>114</v>
      </c>
      <c r="B124" s="54">
        <v>16103202</v>
      </c>
      <c r="C124" s="54" t="s">
        <v>127</v>
      </c>
      <c r="D124" s="175" t="s">
        <v>291</v>
      </c>
      <c r="E124" s="100">
        <v>8</v>
      </c>
      <c r="F124" s="100">
        <v>10</v>
      </c>
      <c r="G124" s="100">
        <v>4</v>
      </c>
      <c r="H124" s="100">
        <v>4</v>
      </c>
      <c r="I124" s="100">
        <v>3</v>
      </c>
      <c r="J124" s="48">
        <f t="shared" si="5"/>
        <v>29</v>
      </c>
      <c r="K124" s="49">
        <f t="shared" si="6"/>
        <v>66.666666666666671</v>
      </c>
      <c r="L124" s="49">
        <f t="shared" si="7"/>
        <v>60</v>
      </c>
      <c r="M124" s="90">
        <f t="shared" si="8"/>
        <v>100</v>
      </c>
      <c r="N124" s="179">
        <f t="shared" si="9"/>
        <v>85.714285714285708</v>
      </c>
    </row>
    <row r="125" spans="1:14" x14ac:dyDescent="0.25">
      <c r="A125" s="18">
        <v>115</v>
      </c>
      <c r="B125" s="51">
        <v>16103203</v>
      </c>
      <c r="C125" s="51" t="s">
        <v>128</v>
      </c>
      <c r="D125" s="175" t="s">
        <v>294</v>
      </c>
      <c r="E125" s="100">
        <v>5</v>
      </c>
      <c r="F125" s="100">
        <v>6</v>
      </c>
      <c r="G125" s="100">
        <v>6</v>
      </c>
      <c r="H125" s="100">
        <v>4</v>
      </c>
      <c r="I125" s="100">
        <v>0</v>
      </c>
      <c r="J125" s="48">
        <f t="shared" si="5"/>
        <v>21</v>
      </c>
      <c r="K125" s="49">
        <f t="shared" si="6"/>
        <v>66.666666666666671</v>
      </c>
      <c r="L125" s="49">
        <f t="shared" si="7"/>
        <v>0</v>
      </c>
      <c r="M125" s="90">
        <f t="shared" si="8"/>
        <v>60</v>
      </c>
      <c r="N125" s="179">
        <f t="shared" si="9"/>
        <v>78.571428571428569</v>
      </c>
    </row>
    <row r="126" spans="1:14" x14ac:dyDescent="0.25">
      <c r="A126" s="18">
        <v>116</v>
      </c>
      <c r="B126" s="54">
        <v>16103205</v>
      </c>
      <c r="C126" s="54" t="s">
        <v>129</v>
      </c>
      <c r="D126" s="175" t="s">
        <v>292</v>
      </c>
      <c r="E126" s="100">
        <v>7</v>
      </c>
      <c r="F126" s="100">
        <v>10</v>
      </c>
      <c r="G126" s="100">
        <v>3.5</v>
      </c>
      <c r="H126" s="100">
        <v>2</v>
      </c>
      <c r="I126" s="100">
        <v>0</v>
      </c>
      <c r="J126" s="48">
        <f t="shared" si="5"/>
        <v>22.5</v>
      </c>
      <c r="K126" s="49">
        <f t="shared" si="6"/>
        <v>33.333333333333336</v>
      </c>
      <c r="L126" s="49">
        <f t="shared" si="7"/>
        <v>0</v>
      </c>
      <c r="M126" s="90">
        <f t="shared" si="8"/>
        <v>100</v>
      </c>
      <c r="N126" s="179">
        <f t="shared" si="9"/>
        <v>75</v>
      </c>
    </row>
    <row r="127" spans="1:14" x14ac:dyDescent="0.25">
      <c r="A127" s="18">
        <v>117</v>
      </c>
      <c r="B127" s="51">
        <v>16103211</v>
      </c>
      <c r="C127" s="51" t="s">
        <v>130</v>
      </c>
      <c r="D127" s="175" t="s">
        <v>292</v>
      </c>
      <c r="E127" s="100">
        <v>8</v>
      </c>
      <c r="F127" s="100">
        <v>8</v>
      </c>
      <c r="G127" s="100">
        <v>4.5</v>
      </c>
      <c r="H127" s="100">
        <v>4</v>
      </c>
      <c r="I127" s="100">
        <v>2</v>
      </c>
      <c r="J127" s="48">
        <f t="shared" si="5"/>
        <v>26.5</v>
      </c>
      <c r="K127" s="49">
        <f t="shared" si="6"/>
        <v>66.666666666666671</v>
      </c>
      <c r="L127" s="49">
        <f t="shared" si="7"/>
        <v>40</v>
      </c>
      <c r="M127" s="90">
        <f t="shared" si="8"/>
        <v>80</v>
      </c>
      <c r="N127" s="179">
        <f t="shared" si="9"/>
        <v>89.285714285714292</v>
      </c>
    </row>
    <row r="128" spans="1:14" x14ac:dyDescent="0.25">
      <c r="A128" s="18">
        <v>118</v>
      </c>
      <c r="B128" s="54">
        <v>16103214</v>
      </c>
      <c r="C128" s="54" t="s">
        <v>131</v>
      </c>
      <c r="D128" s="175" t="s">
        <v>285</v>
      </c>
      <c r="E128" s="100">
        <v>4</v>
      </c>
      <c r="F128" s="100">
        <v>7</v>
      </c>
      <c r="G128" s="100">
        <v>5.5</v>
      </c>
      <c r="H128" s="100">
        <v>3</v>
      </c>
      <c r="I128" s="100">
        <v>0</v>
      </c>
      <c r="J128" s="48">
        <f t="shared" si="5"/>
        <v>19.5</v>
      </c>
      <c r="K128" s="49">
        <f t="shared" si="6"/>
        <v>50</v>
      </c>
      <c r="L128" s="49">
        <f t="shared" si="7"/>
        <v>0</v>
      </c>
      <c r="M128" s="90">
        <f t="shared" si="8"/>
        <v>70</v>
      </c>
      <c r="N128" s="179">
        <f t="shared" si="9"/>
        <v>67.857142857142861</v>
      </c>
    </row>
    <row r="129" spans="1:14" x14ac:dyDescent="0.25">
      <c r="A129" s="18">
        <v>119</v>
      </c>
      <c r="B129" s="51">
        <v>16103215</v>
      </c>
      <c r="C129" s="51" t="s">
        <v>132</v>
      </c>
      <c r="D129" s="175" t="s">
        <v>295</v>
      </c>
      <c r="E129" s="100">
        <v>6</v>
      </c>
      <c r="F129" s="100">
        <v>10</v>
      </c>
      <c r="G129" s="100">
        <v>3</v>
      </c>
      <c r="H129" s="100">
        <v>4</v>
      </c>
      <c r="I129" s="100">
        <v>0</v>
      </c>
      <c r="J129" s="48">
        <f t="shared" si="5"/>
        <v>23</v>
      </c>
      <c r="K129" s="49">
        <f t="shared" si="6"/>
        <v>66.666666666666671</v>
      </c>
      <c r="L129" s="49">
        <f t="shared" si="7"/>
        <v>0</v>
      </c>
      <c r="M129" s="90">
        <f t="shared" si="8"/>
        <v>100</v>
      </c>
      <c r="N129" s="179">
        <f t="shared" si="9"/>
        <v>64.285714285714292</v>
      </c>
    </row>
    <row r="130" spans="1:14" x14ac:dyDescent="0.25">
      <c r="A130" s="18">
        <v>120</v>
      </c>
      <c r="B130" s="54">
        <v>16103216</v>
      </c>
      <c r="C130" s="54" t="s">
        <v>133</v>
      </c>
      <c r="D130" s="175" t="s">
        <v>287</v>
      </c>
      <c r="E130" s="100">
        <v>5</v>
      </c>
      <c r="F130" s="100">
        <v>9</v>
      </c>
      <c r="G130" s="100">
        <v>4</v>
      </c>
      <c r="H130" s="100">
        <v>0</v>
      </c>
      <c r="I130" s="100">
        <v>0</v>
      </c>
      <c r="J130" s="48">
        <f t="shared" si="5"/>
        <v>18</v>
      </c>
      <c r="K130" s="49">
        <f t="shared" si="6"/>
        <v>0</v>
      </c>
      <c r="L130" s="49">
        <f t="shared" si="7"/>
        <v>0</v>
      </c>
      <c r="M130" s="90">
        <f t="shared" si="8"/>
        <v>90</v>
      </c>
      <c r="N130" s="179">
        <f t="shared" si="9"/>
        <v>64.285714285714292</v>
      </c>
    </row>
    <row r="131" spans="1:14" x14ac:dyDescent="0.25">
      <c r="A131" s="18">
        <v>121</v>
      </c>
      <c r="B131" s="51">
        <v>16103218</v>
      </c>
      <c r="C131" s="51" t="s">
        <v>134</v>
      </c>
      <c r="D131" s="175" t="s">
        <v>295</v>
      </c>
      <c r="E131" s="100">
        <v>6</v>
      </c>
      <c r="F131" s="100">
        <v>8.5</v>
      </c>
      <c r="G131" s="100">
        <v>4.5</v>
      </c>
      <c r="H131" s="100">
        <v>0</v>
      </c>
      <c r="I131" s="100">
        <v>0</v>
      </c>
      <c r="J131" s="48">
        <f t="shared" si="5"/>
        <v>19</v>
      </c>
      <c r="K131" s="49">
        <f t="shared" si="6"/>
        <v>0</v>
      </c>
      <c r="L131" s="49">
        <f t="shared" si="7"/>
        <v>0</v>
      </c>
      <c r="M131" s="90">
        <f t="shared" si="8"/>
        <v>85</v>
      </c>
      <c r="N131" s="179">
        <f t="shared" si="9"/>
        <v>75</v>
      </c>
    </row>
    <row r="132" spans="1:14" x14ac:dyDescent="0.25">
      <c r="A132" s="18">
        <v>122</v>
      </c>
      <c r="B132" s="54">
        <v>16103219</v>
      </c>
      <c r="C132" s="54" t="s">
        <v>135</v>
      </c>
      <c r="D132" s="175" t="s">
        <v>291</v>
      </c>
      <c r="E132" s="100">
        <v>4</v>
      </c>
      <c r="F132" s="100">
        <v>5.5</v>
      </c>
      <c r="G132" s="100">
        <v>3</v>
      </c>
      <c r="H132" s="100">
        <v>3</v>
      </c>
      <c r="I132" s="100">
        <v>0</v>
      </c>
      <c r="J132" s="48">
        <f t="shared" si="5"/>
        <v>15.5</v>
      </c>
      <c r="K132" s="49">
        <f t="shared" si="6"/>
        <v>50</v>
      </c>
      <c r="L132" s="49">
        <f t="shared" si="7"/>
        <v>0</v>
      </c>
      <c r="M132" s="90">
        <f t="shared" si="8"/>
        <v>55</v>
      </c>
      <c r="N132" s="179">
        <f t="shared" si="9"/>
        <v>50</v>
      </c>
    </row>
    <row r="133" spans="1:14" x14ac:dyDescent="0.25">
      <c r="A133" s="18">
        <v>123</v>
      </c>
      <c r="B133" s="51">
        <v>16103221</v>
      </c>
      <c r="C133" s="51" t="s">
        <v>136</v>
      </c>
      <c r="D133" s="175" t="s">
        <v>289</v>
      </c>
      <c r="E133" s="100">
        <v>8</v>
      </c>
      <c r="F133" s="100">
        <v>9</v>
      </c>
      <c r="G133" s="100">
        <v>4</v>
      </c>
      <c r="H133" s="100">
        <v>3.5</v>
      </c>
      <c r="I133" s="100">
        <v>4</v>
      </c>
      <c r="J133" s="48">
        <f t="shared" si="5"/>
        <v>28.5</v>
      </c>
      <c r="K133" s="49">
        <f t="shared" si="6"/>
        <v>58.333333333333336</v>
      </c>
      <c r="L133" s="49">
        <f t="shared" si="7"/>
        <v>80</v>
      </c>
      <c r="M133" s="90">
        <f t="shared" si="8"/>
        <v>90</v>
      </c>
      <c r="N133" s="179">
        <f t="shared" si="9"/>
        <v>85.714285714285708</v>
      </c>
    </row>
    <row r="134" spans="1:14" x14ac:dyDescent="0.25">
      <c r="A134" s="18">
        <v>124</v>
      </c>
      <c r="B134" s="54">
        <v>16103222</v>
      </c>
      <c r="C134" s="54" t="s">
        <v>137</v>
      </c>
      <c r="D134" s="175" t="s">
        <v>287</v>
      </c>
      <c r="E134" s="100">
        <v>7</v>
      </c>
      <c r="F134" s="100">
        <v>5</v>
      </c>
      <c r="G134" s="100">
        <v>4</v>
      </c>
      <c r="H134" s="100">
        <v>2</v>
      </c>
      <c r="I134" s="100">
        <v>0</v>
      </c>
      <c r="J134" s="48">
        <f t="shared" si="5"/>
        <v>18</v>
      </c>
      <c r="K134" s="49">
        <f t="shared" si="6"/>
        <v>33.333333333333336</v>
      </c>
      <c r="L134" s="49">
        <f t="shared" si="7"/>
        <v>0</v>
      </c>
      <c r="M134" s="90">
        <f t="shared" si="8"/>
        <v>50</v>
      </c>
      <c r="N134" s="179">
        <f t="shared" si="9"/>
        <v>78.571428571428569</v>
      </c>
    </row>
    <row r="135" spans="1:14" x14ac:dyDescent="0.25">
      <c r="A135" s="18">
        <v>125</v>
      </c>
      <c r="B135" s="51">
        <v>16103225</v>
      </c>
      <c r="C135" s="51" t="s">
        <v>138</v>
      </c>
      <c r="D135" s="175" t="s">
        <v>291</v>
      </c>
      <c r="E135" s="100">
        <v>5</v>
      </c>
      <c r="F135" s="100">
        <v>5</v>
      </c>
      <c r="G135" s="100">
        <v>2</v>
      </c>
      <c r="H135" s="100">
        <v>0</v>
      </c>
      <c r="I135" s="100">
        <v>0</v>
      </c>
      <c r="J135" s="48">
        <f t="shared" si="5"/>
        <v>12</v>
      </c>
      <c r="K135" s="49">
        <f t="shared" si="6"/>
        <v>0</v>
      </c>
      <c r="L135" s="49">
        <f t="shared" si="7"/>
        <v>0</v>
      </c>
      <c r="M135" s="90">
        <f t="shared" si="8"/>
        <v>50</v>
      </c>
      <c r="N135" s="179">
        <f t="shared" si="9"/>
        <v>50</v>
      </c>
    </row>
    <row r="136" spans="1:14" x14ac:dyDescent="0.25">
      <c r="A136" s="18">
        <v>126</v>
      </c>
      <c r="B136" s="54">
        <v>16103227</v>
      </c>
      <c r="C136" s="54" t="s">
        <v>139</v>
      </c>
      <c r="D136" s="175" t="s">
        <v>291</v>
      </c>
      <c r="E136" s="100">
        <v>5.5</v>
      </c>
      <c r="F136" s="100">
        <v>9</v>
      </c>
      <c r="G136" s="100">
        <v>6</v>
      </c>
      <c r="H136" s="100">
        <v>2</v>
      </c>
      <c r="I136" s="100">
        <v>1.5</v>
      </c>
      <c r="J136" s="48">
        <f t="shared" si="5"/>
        <v>24</v>
      </c>
      <c r="K136" s="49">
        <f t="shared" si="6"/>
        <v>33.333333333333336</v>
      </c>
      <c r="L136" s="49">
        <f t="shared" si="7"/>
        <v>30</v>
      </c>
      <c r="M136" s="90">
        <f t="shared" si="8"/>
        <v>90</v>
      </c>
      <c r="N136" s="179">
        <f t="shared" si="9"/>
        <v>82.142857142857139</v>
      </c>
    </row>
    <row r="137" spans="1:14" x14ac:dyDescent="0.25">
      <c r="A137" s="18">
        <v>127</v>
      </c>
      <c r="B137" s="51">
        <v>16103229</v>
      </c>
      <c r="C137" s="51" t="s">
        <v>140</v>
      </c>
      <c r="D137" s="175" t="s">
        <v>292</v>
      </c>
      <c r="E137" s="100">
        <v>4</v>
      </c>
      <c r="F137" s="100">
        <v>3</v>
      </c>
      <c r="G137" s="100">
        <v>3.5</v>
      </c>
      <c r="H137" s="100">
        <v>1</v>
      </c>
      <c r="I137" s="100">
        <v>2</v>
      </c>
      <c r="J137" s="48">
        <f t="shared" si="5"/>
        <v>13.5</v>
      </c>
      <c r="K137" s="49">
        <f t="shared" si="6"/>
        <v>16.666666666666668</v>
      </c>
      <c r="L137" s="49">
        <f t="shared" si="7"/>
        <v>40</v>
      </c>
      <c r="M137" s="90">
        <f t="shared" si="8"/>
        <v>30</v>
      </c>
      <c r="N137" s="179">
        <f t="shared" si="9"/>
        <v>53.571428571428569</v>
      </c>
    </row>
    <row r="138" spans="1:14" x14ac:dyDescent="0.25">
      <c r="A138" s="18">
        <v>128</v>
      </c>
      <c r="B138" s="54">
        <v>16103230</v>
      </c>
      <c r="C138" s="54" t="s">
        <v>141</v>
      </c>
      <c r="D138" s="175" t="s">
        <v>286</v>
      </c>
      <c r="E138" s="100">
        <v>6</v>
      </c>
      <c r="F138" s="100">
        <v>8.5</v>
      </c>
      <c r="G138" s="100">
        <v>6</v>
      </c>
      <c r="H138" s="100">
        <v>5</v>
      </c>
      <c r="I138" s="100">
        <v>0.5</v>
      </c>
      <c r="J138" s="48">
        <f t="shared" si="5"/>
        <v>26</v>
      </c>
      <c r="K138" s="49">
        <f t="shared" si="6"/>
        <v>83.333333333333329</v>
      </c>
      <c r="L138" s="49">
        <f t="shared" si="7"/>
        <v>10</v>
      </c>
      <c r="M138" s="90">
        <f t="shared" si="8"/>
        <v>85</v>
      </c>
      <c r="N138" s="179">
        <f t="shared" si="9"/>
        <v>85.714285714285708</v>
      </c>
    </row>
    <row r="139" spans="1:14" x14ac:dyDescent="0.25">
      <c r="A139" s="18">
        <v>129</v>
      </c>
      <c r="B139" s="51">
        <v>16103231</v>
      </c>
      <c r="C139" s="51" t="s">
        <v>142</v>
      </c>
      <c r="D139" s="175" t="s">
        <v>291</v>
      </c>
      <c r="E139" s="100">
        <v>4.5</v>
      </c>
      <c r="F139" s="100">
        <v>9</v>
      </c>
      <c r="G139" s="100">
        <v>5.5</v>
      </c>
      <c r="H139" s="100">
        <v>2</v>
      </c>
      <c r="I139" s="100">
        <v>0</v>
      </c>
      <c r="J139" s="48">
        <f t="shared" si="5"/>
        <v>21</v>
      </c>
      <c r="K139" s="49">
        <f t="shared" si="6"/>
        <v>33.333333333333336</v>
      </c>
      <c r="L139" s="49">
        <f t="shared" si="7"/>
        <v>0</v>
      </c>
      <c r="M139" s="90">
        <f t="shared" si="8"/>
        <v>90</v>
      </c>
      <c r="N139" s="179">
        <f t="shared" si="9"/>
        <v>71.428571428571431</v>
      </c>
    </row>
    <row r="140" spans="1:14" x14ac:dyDescent="0.25">
      <c r="A140" s="18">
        <v>130</v>
      </c>
      <c r="B140" s="54">
        <v>16103232</v>
      </c>
      <c r="C140" s="54" t="s">
        <v>143</v>
      </c>
      <c r="D140" s="175" t="s">
        <v>291</v>
      </c>
      <c r="E140" s="100">
        <v>6</v>
      </c>
      <c r="F140" s="100">
        <v>10</v>
      </c>
      <c r="G140" s="100">
        <v>4.5</v>
      </c>
      <c r="H140" s="100">
        <v>4</v>
      </c>
      <c r="I140" s="100">
        <v>0</v>
      </c>
      <c r="J140" s="48">
        <f t="shared" ref="J140:J202" si="10">SUM(E140:I140)</f>
        <v>24.5</v>
      </c>
      <c r="K140" s="49">
        <f t="shared" si="6"/>
        <v>66.666666666666671</v>
      </c>
      <c r="L140" s="49">
        <f t="shared" si="7"/>
        <v>0</v>
      </c>
      <c r="M140" s="90">
        <f t="shared" si="8"/>
        <v>100</v>
      </c>
      <c r="N140" s="179">
        <f t="shared" si="9"/>
        <v>75</v>
      </c>
    </row>
    <row r="141" spans="1:14" x14ac:dyDescent="0.25">
      <c r="A141" s="18">
        <v>131</v>
      </c>
      <c r="B141" s="51">
        <v>16103234</v>
      </c>
      <c r="C141" s="51" t="s">
        <v>144</v>
      </c>
      <c r="D141" s="175" t="s">
        <v>285</v>
      </c>
      <c r="E141" s="100">
        <v>6.5</v>
      </c>
      <c r="F141" s="100">
        <v>7.5</v>
      </c>
      <c r="G141" s="100">
        <v>6</v>
      </c>
      <c r="H141" s="100">
        <v>4</v>
      </c>
      <c r="I141" s="100">
        <v>3</v>
      </c>
      <c r="J141" s="48">
        <f t="shared" si="10"/>
        <v>27</v>
      </c>
      <c r="K141" s="49">
        <f t="shared" ref="K141:K202" si="11">(H141*100)/6</f>
        <v>66.666666666666671</v>
      </c>
      <c r="L141" s="49">
        <f t="shared" ref="L141:L202" si="12">(I141*100)/5</f>
        <v>60</v>
      </c>
      <c r="M141" s="90">
        <f t="shared" ref="M141:M202" si="13">(F141*100)/10</f>
        <v>75</v>
      </c>
      <c r="N141" s="179">
        <f t="shared" ref="N141:N202" si="14">(SUM(E141,G141)*100)/14</f>
        <v>89.285714285714292</v>
      </c>
    </row>
    <row r="142" spans="1:14" x14ac:dyDescent="0.25">
      <c r="A142" s="18">
        <v>132</v>
      </c>
      <c r="B142" s="54">
        <v>16103235</v>
      </c>
      <c r="C142" s="54" t="s">
        <v>145</v>
      </c>
      <c r="D142" s="175" t="s">
        <v>290</v>
      </c>
      <c r="E142" s="100">
        <v>5.5</v>
      </c>
      <c r="F142" s="100">
        <v>7</v>
      </c>
      <c r="G142" s="100">
        <v>3.5</v>
      </c>
      <c r="H142" s="100">
        <v>3</v>
      </c>
      <c r="I142" s="100">
        <v>0</v>
      </c>
      <c r="J142" s="48">
        <f t="shared" si="10"/>
        <v>19</v>
      </c>
      <c r="K142" s="49">
        <f t="shared" si="11"/>
        <v>50</v>
      </c>
      <c r="L142" s="49">
        <f t="shared" si="12"/>
        <v>0</v>
      </c>
      <c r="M142" s="90">
        <f t="shared" si="13"/>
        <v>70</v>
      </c>
      <c r="N142" s="179">
        <f t="shared" si="14"/>
        <v>64.285714285714292</v>
      </c>
    </row>
    <row r="143" spans="1:14" x14ac:dyDescent="0.25">
      <c r="A143" s="18">
        <v>133</v>
      </c>
      <c r="B143" s="51">
        <v>16103237</v>
      </c>
      <c r="C143" s="51" t="s">
        <v>146</v>
      </c>
      <c r="D143" s="175" t="s">
        <v>288</v>
      </c>
      <c r="E143" s="100">
        <v>5.5</v>
      </c>
      <c r="F143" s="100">
        <v>9</v>
      </c>
      <c r="G143" s="100">
        <v>4.5</v>
      </c>
      <c r="H143" s="100">
        <v>5</v>
      </c>
      <c r="I143" s="100">
        <v>0</v>
      </c>
      <c r="J143" s="48">
        <f t="shared" si="10"/>
        <v>24</v>
      </c>
      <c r="K143" s="49">
        <f t="shared" si="11"/>
        <v>83.333333333333329</v>
      </c>
      <c r="L143" s="49">
        <f t="shared" si="12"/>
        <v>0</v>
      </c>
      <c r="M143" s="90">
        <f t="shared" si="13"/>
        <v>90</v>
      </c>
      <c r="N143" s="179">
        <f t="shared" si="14"/>
        <v>71.428571428571431</v>
      </c>
    </row>
    <row r="144" spans="1:14" x14ac:dyDescent="0.25">
      <c r="A144" s="18">
        <v>134</v>
      </c>
      <c r="B144" s="54">
        <v>16103238</v>
      </c>
      <c r="C144" s="54" t="s">
        <v>147</v>
      </c>
      <c r="D144" s="175" t="s">
        <v>291</v>
      </c>
      <c r="E144" s="100">
        <v>7</v>
      </c>
      <c r="F144" s="100">
        <v>10</v>
      </c>
      <c r="G144" s="100">
        <v>2</v>
      </c>
      <c r="H144" s="100">
        <v>4</v>
      </c>
      <c r="I144" s="100">
        <v>3.5</v>
      </c>
      <c r="J144" s="48">
        <f t="shared" si="10"/>
        <v>26.5</v>
      </c>
      <c r="K144" s="49">
        <f t="shared" si="11"/>
        <v>66.666666666666671</v>
      </c>
      <c r="L144" s="49">
        <f t="shared" si="12"/>
        <v>70</v>
      </c>
      <c r="M144" s="90">
        <f t="shared" si="13"/>
        <v>100</v>
      </c>
      <c r="N144" s="179">
        <f t="shared" si="14"/>
        <v>64.285714285714292</v>
      </c>
    </row>
    <row r="145" spans="1:14" x14ac:dyDescent="0.25">
      <c r="A145" s="18">
        <v>135</v>
      </c>
      <c r="B145" s="51">
        <v>16103240</v>
      </c>
      <c r="C145" s="51" t="s">
        <v>16</v>
      </c>
      <c r="D145" s="175" t="s">
        <v>293</v>
      </c>
      <c r="E145" s="100">
        <v>7.5</v>
      </c>
      <c r="F145" s="100">
        <v>10</v>
      </c>
      <c r="G145" s="100">
        <v>6</v>
      </c>
      <c r="H145" s="100">
        <v>6</v>
      </c>
      <c r="I145" s="100">
        <v>4.5</v>
      </c>
      <c r="J145" s="48">
        <f t="shared" si="10"/>
        <v>34</v>
      </c>
      <c r="K145" s="49">
        <f t="shared" si="11"/>
        <v>100</v>
      </c>
      <c r="L145" s="49">
        <f t="shared" si="12"/>
        <v>90</v>
      </c>
      <c r="M145" s="90">
        <f t="shared" si="13"/>
        <v>100</v>
      </c>
      <c r="N145" s="179">
        <f t="shared" si="14"/>
        <v>96.428571428571431</v>
      </c>
    </row>
    <row r="146" spans="1:14" x14ac:dyDescent="0.25">
      <c r="A146" s="18">
        <v>136</v>
      </c>
      <c r="B146" s="54">
        <v>16103241</v>
      </c>
      <c r="C146" s="54" t="s">
        <v>148</v>
      </c>
      <c r="D146" s="175" t="s">
        <v>286</v>
      </c>
      <c r="E146" s="100">
        <v>4</v>
      </c>
      <c r="F146" s="100">
        <v>7</v>
      </c>
      <c r="G146" s="100">
        <v>6</v>
      </c>
      <c r="H146" s="100">
        <v>5</v>
      </c>
      <c r="I146" s="100">
        <v>0</v>
      </c>
      <c r="J146" s="48">
        <f t="shared" si="10"/>
        <v>22</v>
      </c>
      <c r="K146" s="49">
        <f t="shared" si="11"/>
        <v>83.333333333333329</v>
      </c>
      <c r="L146" s="49">
        <f t="shared" si="12"/>
        <v>0</v>
      </c>
      <c r="M146" s="90">
        <f t="shared" si="13"/>
        <v>70</v>
      </c>
      <c r="N146" s="179">
        <f t="shared" si="14"/>
        <v>71.428571428571431</v>
      </c>
    </row>
    <row r="147" spans="1:14" x14ac:dyDescent="0.25">
      <c r="A147" s="18">
        <v>137</v>
      </c>
      <c r="B147" s="51">
        <v>16103242</v>
      </c>
      <c r="C147" s="51" t="s">
        <v>149</v>
      </c>
      <c r="D147" s="175" t="s">
        <v>293</v>
      </c>
      <c r="E147" s="100">
        <v>7.5</v>
      </c>
      <c r="F147" s="100">
        <v>9.5</v>
      </c>
      <c r="G147" s="100">
        <v>0</v>
      </c>
      <c r="H147" s="100">
        <v>6</v>
      </c>
      <c r="I147" s="100">
        <v>3.5</v>
      </c>
      <c r="J147" s="48">
        <f t="shared" si="10"/>
        <v>26.5</v>
      </c>
      <c r="K147" s="49">
        <f t="shared" si="11"/>
        <v>100</v>
      </c>
      <c r="L147" s="49">
        <f t="shared" si="12"/>
        <v>70</v>
      </c>
      <c r="M147" s="90">
        <f t="shared" si="13"/>
        <v>95</v>
      </c>
      <c r="N147" s="179">
        <f t="shared" si="14"/>
        <v>53.571428571428569</v>
      </c>
    </row>
    <row r="148" spans="1:14" x14ac:dyDescent="0.25">
      <c r="A148" s="18">
        <v>138</v>
      </c>
      <c r="B148" s="54">
        <v>16103243</v>
      </c>
      <c r="C148" s="54" t="s">
        <v>150</v>
      </c>
      <c r="D148" s="175" t="s">
        <v>292</v>
      </c>
      <c r="E148" s="100">
        <v>8</v>
      </c>
      <c r="F148" s="100">
        <v>9</v>
      </c>
      <c r="G148" s="100">
        <v>4</v>
      </c>
      <c r="H148" s="100">
        <v>4</v>
      </c>
      <c r="I148" s="100">
        <v>2</v>
      </c>
      <c r="J148" s="48">
        <f t="shared" si="10"/>
        <v>27</v>
      </c>
      <c r="K148" s="49">
        <f t="shared" si="11"/>
        <v>66.666666666666671</v>
      </c>
      <c r="L148" s="49">
        <f t="shared" si="12"/>
        <v>40</v>
      </c>
      <c r="M148" s="90">
        <f t="shared" si="13"/>
        <v>90</v>
      </c>
      <c r="N148" s="179">
        <f t="shared" si="14"/>
        <v>85.714285714285708</v>
      </c>
    </row>
    <row r="149" spans="1:14" x14ac:dyDescent="0.25">
      <c r="A149" s="18">
        <v>139</v>
      </c>
      <c r="B149" s="51">
        <v>16103244</v>
      </c>
      <c r="C149" s="51" t="s">
        <v>151</v>
      </c>
      <c r="D149" s="175" t="s">
        <v>289</v>
      </c>
      <c r="E149" s="100">
        <v>8</v>
      </c>
      <c r="F149" s="100">
        <v>10</v>
      </c>
      <c r="G149" s="100">
        <v>4</v>
      </c>
      <c r="H149" s="100">
        <v>3</v>
      </c>
      <c r="I149" s="100">
        <v>2</v>
      </c>
      <c r="J149" s="48">
        <f t="shared" si="10"/>
        <v>27</v>
      </c>
      <c r="K149" s="49">
        <f t="shared" si="11"/>
        <v>50</v>
      </c>
      <c r="L149" s="49">
        <f t="shared" si="12"/>
        <v>40</v>
      </c>
      <c r="M149" s="90">
        <f t="shared" si="13"/>
        <v>100</v>
      </c>
      <c r="N149" s="179">
        <f t="shared" si="14"/>
        <v>85.714285714285708</v>
      </c>
    </row>
    <row r="150" spans="1:14" x14ac:dyDescent="0.25">
      <c r="A150" s="18">
        <v>140</v>
      </c>
      <c r="B150" s="54">
        <v>16103245</v>
      </c>
      <c r="C150" s="54" t="s">
        <v>152</v>
      </c>
      <c r="D150" s="175" t="s">
        <v>287</v>
      </c>
      <c r="E150" s="100">
        <v>8</v>
      </c>
      <c r="F150" s="100">
        <v>9</v>
      </c>
      <c r="G150" s="100">
        <v>4</v>
      </c>
      <c r="H150" s="100">
        <v>3</v>
      </c>
      <c r="I150" s="100">
        <v>0</v>
      </c>
      <c r="J150" s="48">
        <f t="shared" si="10"/>
        <v>24</v>
      </c>
      <c r="K150" s="49">
        <f t="shared" si="11"/>
        <v>50</v>
      </c>
      <c r="L150" s="49">
        <f t="shared" si="12"/>
        <v>0</v>
      </c>
      <c r="M150" s="90">
        <f t="shared" si="13"/>
        <v>90</v>
      </c>
      <c r="N150" s="179">
        <f t="shared" si="14"/>
        <v>85.714285714285708</v>
      </c>
    </row>
    <row r="151" spans="1:14" x14ac:dyDescent="0.25">
      <c r="A151" s="18">
        <v>141</v>
      </c>
      <c r="B151" s="51">
        <v>16103247</v>
      </c>
      <c r="C151" s="51" t="s">
        <v>153</v>
      </c>
      <c r="D151" s="175" t="s">
        <v>291</v>
      </c>
      <c r="E151" s="100">
        <v>8</v>
      </c>
      <c r="F151" s="100">
        <v>2.5</v>
      </c>
      <c r="G151" s="100">
        <v>6</v>
      </c>
      <c r="H151" s="100">
        <v>3.5</v>
      </c>
      <c r="I151" s="100">
        <v>0</v>
      </c>
      <c r="J151" s="48">
        <f t="shared" si="10"/>
        <v>20</v>
      </c>
      <c r="K151" s="49">
        <f t="shared" si="11"/>
        <v>58.333333333333336</v>
      </c>
      <c r="L151" s="49">
        <f t="shared" si="12"/>
        <v>0</v>
      </c>
      <c r="M151" s="90">
        <f t="shared" si="13"/>
        <v>25</v>
      </c>
      <c r="N151" s="179">
        <f t="shared" si="14"/>
        <v>100</v>
      </c>
    </row>
    <row r="152" spans="1:14" x14ac:dyDescent="0.25">
      <c r="A152" s="18">
        <v>142</v>
      </c>
      <c r="B152" s="54">
        <v>16103248</v>
      </c>
      <c r="C152" s="54" t="s">
        <v>154</v>
      </c>
      <c r="D152" s="175" t="s">
        <v>286</v>
      </c>
      <c r="E152" s="100">
        <v>5.5</v>
      </c>
      <c r="F152" s="100">
        <v>7</v>
      </c>
      <c r="G152" s="100">
        <v>4.5</v>
      </c>
      <c r="H152" s="100">
        <v>2.5</v>
      </c>
      <c r="I152" s="100">
        <v>0</v>
      </c>
      <c r="J152" s="48">
        <f t="shared" si="10"/>
        <v>19.5</v>
      </c>
      <c r="K152" s="49">
        <f t="shared" si="11"/>
        <v>41.666666666666664</v>
      </c>
      <c r="L152" s="49">
        <f t="shared" si="12"/>
        <v>0</v>
      </c>
      <c r="M152" s="90">
        <f t="shared" si="13"/>
        <v>70</v>
      </c>
      <c r="N152" s="179">
        <f t="shared" si="14"/>
        <v>71.428571428571431</v>
      </c>
    </row>
    <row r="153" spans="1:14" x14ac:dyDescent="0.25">
      <c r="A153" s="18">
        <v>143</v>
      </c>
      <c r="B153" s="51">
        <v>16103249</v>
      </c>
      <c r="C153" s="51" t="s">
        <v>155</v>
      </c>
      <c r="D153" s="175" t="s">
        <v>288</v>
      </c>
      <c r="E153" s="100">
        <v>6.5</v>
      </c>
      <c r="F153" s="100">
        <v>9</v>
      </c>
      <c r="G153" s="100">
        <v>4.5</v>
      </c>
      <c r="H153" s="100">
        <v>6</v>
      </c>
      <c r="I153" s="100">
        <v>1</v>
      </c>
      <c r="J153" s="48">
        <f t="shared" si="10"/>
        <v>27</v>
      </c>
      <c r="K153" s="49">
        <f t="shared" si="11"/>
        <v>100</v>
      </c>
      <c r="L153" s="49">
        <f t="shared" si="12"/>
        <v>20</v>
      </c>
      <c r="M153" s="90">
        <f t="shared" si="13"/>
        <v>90</v>
      </c>
      <c r="N153" s="179">
        <f t="shared" si="14"/>
        <v>78.571428571428569</v>
      </c>
    </row>
    <row r="154" spans="1:14" x14ac:dyDescent="0.25">
      <c r="A154" s="18">
        <v>144</v>
      </c>
      <c r="B154" s="54">
        <v>16103250</v>
      </c>
      <c r="C154" s="54" t="s">
        <v>156</v>
      </c>
      <c r="D154" s="175" t="s">
        <v>292</v>
      </c>
      <c r="E154" s="100">
        <v>7</v>
      </c>
      <c r="F154" s="100">
        <v>7.5</v>
      </c>
      <c r="G154" s="100">
        <v>3</v>
      </c>
      <c r="H154" s="100">
        <v>3</v>
      </c>
      <c r="I154" s="100">
        <v>2</v>
      </c>
      <c r="J154" s="48">
        <f t="shared" si="10"/>
        <v>22.5</v>
      </c>
      <c r="K154" s="49">
        <f t="shared" si="11"/>
        <v>50</v>
      </c>
      <c r="L154" s="49">
        <f t="shared" si="12"/>
        <v>40</v>
      </c>
      <c r="M154" s="90">
        <f t="shared" si="13"/>
        <v>75</v>
      </c>
      <c r="N154" s="179">
        <f t="shared" si="14"/>
        <v>71.428571428571431</v>
      </c>
    </row>
    <row r="155" spans="1:14" x14ac:dyDescent="0.25">
      <c r="A155" s="18">
        <v>145</v>
      </c>
      <c r="B155" s="51">
        <v>16103251</v>
      </c>
      <c r="C155" s="51" t="s">
        <v>157</v>
      </c>
      <c r="D155" s="175" t="s">
        <v>291</v>
      </c>
      <c r="E155" s="100">
        <v>7.5</v>
      </c>
      <c r="F155" s="100">
        <v>10</v>
      </c>
      <c r="G155" s="100">
        <v>5.5</v>
      </c>
      <c r="H155" s="100">
        <v>4</v>
      </c>
      <c r="I155" s="100">
        <v>0</v>
      </c>
      <c r="J155" s="48">
        <f t="shared" si="10"/>
        <v>27</v>
      </c>
      <c r="K155" s="49">
        <f t="shared" si="11"/>
        <v>66.666666666666671</v>
      </c>
      <c r="L155" s="49">
        <f t="shared" si="12"/>
        <v>0</v>
      </c>
      <c r="M155" s="90">
        <f t="shared" si="13"/>
        <v>100</v>
      </c>
      <c r="N155" s="179">
        <f t="shared" si="14"/>
        <v>92.857142857142861</v>
      </c>
    </row>
    <row r="156" spans="1:14" x14ac:dyDescent="0.25">
      <c r="A156" s="18">
        <v>146</v>
      </c>
      <c r="B156" s="54">
        <v>16103252</v>
      </c>
      <c r="C156" s="54" t="s">
        <v>158</v>
      </c>
      <c r="D156" s="175" t="s">
        <v>287</v>
      </c>
      <c r="E156" s="100">
        <v>7</v>
      </c>
      <c r="F156" s="100">
        <v>8</v>
      </c>
      <c r="G156" s="100">
        <v>3</v>
      </c>
      <c r="H156" s="100">
        <v>3</v>
      </c>
      <c r="I156" s="100">
        <v>0</v>
      </c>
      <c r="J156" s="48">
        <f t="shared" si="10"/>
        <v>21</v>
      </c>
      <c r="K156" s="49">
        <f t="shared" si="11"/>
        <v>50</v>
      </c>
      <c r="L156" s="49">
        <f t="shared" si="12"/>
        <v>0</v>
      </c>
      <c r="M156" s="90">
        <f t="shared" si="13"/>
        <v>80</v>
      </c>
      <c r="N156" s="179">
        <f t="shared" si="14"/>
        <v>71.428571428571431</v>
      </c>
    </row>
    <row r="157" spans="1:14" x14ac:dyDescent="0.25">
      <c r="A157" s="18">
        <v>147</v>
      </c>
      <c r="B157" s="51">
        <v>16103255</v>
      </c>
      <c r="C157" s="51" t="s">
        <v>17</v>
      </c>
      <c r="D157" s="175" t="s">
        <v>286</v>
      </c>
      <c r="E157" s="100">
        <v>6</v>
      </c>
      <c r="F157" s="100">
        <v>7.5</v>
      </c>
      <c r="G157" s="100">
        <v>1</v>
      </c>
      <c r="H157" s="100">
        <v>4</v>
      </c>
      <c r="I157" s="100">
        <v>0.5</v>
      </c>
      <c r="J157" s="48">
        <f t="shared" si="10"/>
        <v>19</v>
      </c>
      <c r="K157" s="49">
        <f t="shared" si="11"/>
        <v>66.666666666666671</v>
      </c>
      <c r="L157" s="49">
        <f t="shared" si="12"/>
        <v>10</v>
      </c>
      <c r="M157" s="90">
        <f t="shared" si="13"/>
        <v>75</v>
      </c>
      <c r="N157" s="179">
        <f t="shared" si="14"/>
        <v>50</v>
      </c>
    </row>
    <row r="158" spans="1:14" x14ac:dyDescent="0.25">
      <c r="A158" s="18">
        <v>148</v>
      </c>
      <c r="B158" s="54">
        <v>16103257</v>
      </c>
      <c r="C158" s="54" t="s">
        <v>159</v>
      </c>
      <c r="D158" s="175" t="s">
        <v>289</v>
      </c>
      <c r="E158" s="100">
        <v>5</v>
      </c>
      <c r="F158" s="100">
        <v>8</v>
      </c>
      <c r="G158" s="100">
        <v>0</v>
      </c>
      <c r="H158" s="100">
        <v>3</v>
      </c>
      <c r="I158" s="100">
        <v>2</v>
      </c>
      <c r="J158" s="48">
        <f t="shared" si="10"/>
        <v>18</v>
      </c>
      <c r="K158" s="49">
        <f t="shared" si="11"/>
        <v>50</v>
      </c>
      <c r="L158" s="49">
        <f t="shared" si="12"/>
        <v>40</v>
      </c>
      <c r="M158" s="90">
        <f t="shared" si="13"/>
        <v>80</v>
      </c>
      <c r="N158" s="179">
        <f t="shared" si="14"/>
        <v>35.714285714285715</v>
      </c>
    </row>
    <row r="159" spans="1:14" x14ac:dyDescent="0.25">
      <c r="A159" s="18">
        <v>149</v>
      </c>
      <c r="B159" s="51">
        <v>16103258</v>
      </c>
      <c r="C159" s="51" t="s">
        <v>160</v>
      </c>
      <c r="D159" s="175" t="s">
        <v>292</v>
      </c>
      <c r="E159" s="100">
        <v>4.5</v>
      </c>
      <c r="F159" s="100">
        <v>5.5</v>
      </c>
      <c r="G159" s="100">
        <v>4.5</v>
      </c>
      <c r="H159" s="100">
        <v>0</v>
      </c>
      <c r="I159" s="100">
        <v>0</v>
      </c>
      <c r="J159" s="48">
        <f t="shared" si="10"/>
        <v>14.5</v>
      </c>
      <c r="K159" s="49">
        <f t="shared" si="11"/>
        <v>0</v>
      </c>
      <c r="L159" s="49">
        <f t="shared" si="12"/>
        <v>0</v>
      </c>
      <c r="M159" s="90">
        <f t="shared" si="13"/>
        <v>55</v>
      </c>
      <c r="N159" s="179">
        <f t="shared" si="14"/>
        <v>64.285714285714292</v>
      </c>
    </row>
    <row r="160" spans="1:14" x14ac:dyDescent="0.25">
      <c r="A160" s="18">
        <v>150</v>
      </c>
      <c r="B160" s="54">
        <v>16103260</v>
      </c>
      <c r="C160" s="54" t="s">
        <v>161</v>
      </c>
      <c r="D160" s="175" t="s">
        <v>287</v>
      </c>
      <c r="E160" s="100">
        <v>7</v>
      </c>
      <c r="F160" s="100">
        <v>5</v>
      </c>
      <c r="G160" s="100">
        <v>3</v>
      </c>
      <c r="H160" s="100">
        <v>2</v>
      </c>
      <c r="I160" s="100">
        <v>0</v>
      </c>
      <c r="J160" s="48">
        <f t="shared" si="10"/>
        <v>17</v>
      </c>
      <c r="K160" s="49">
        <f t="shared" si="11"/>
        <v>33.333333333333336</v>
      </c>
      <c r="L160" s="49">
        <f t="shared" si="12"/>
        <v>0</v>
      </c>
      <c r="M160" s="90">
        <f t="shared" si="13"/>
        <v>50</v>
      </c>
      <c r="N160" s="179">
        <f t="shared" si="14"/>
        <v>71.428571428571431</v>
      </c>
    </row>
    <row r="161" spans="1:14" x14ac:dyDescent="0.25">
      <c r="A161" s="18">
        <v>151</v>
      </c>
      <c r="B161" s="51">
        <v>16103262</v>
      </c>
      <c r="C161" s="51" t="s">
        <v>162</v>
      </c>
      <c r="D161" s="175" t="s">
        <v>291</v>
      </c>
      <c r="E161" s="100">
        <v>5.5</v>
      </c>
      <c r="F161" s="100">
        <v>10</v>
      </c>
      <c r="G161" s="100">
        <v>2</v>
      </c>
      <c r="H161" s="100">
        <v>2.5</v>
      </c>
      <c r="I161" s="100">
        <v>0</v>
      </c>
      <c r="J161" s="48">
        <f t="shared" si="10"/>
        <v>20</v>
      </c>
      <c r="K161" s="49">
        <f t="shared" si="11"/>
        <v>41.666666666666664</v>
      </c>
      <c r="L161" s="49">
        <f t="shared" si="12"/>
        <v>0</v>
      </c>
      <c r="M161" s="90">
        <f t="shared" si="13"/>
        <v>100</v>
      </c>
      <c r="N161" s="179">
        <f t="shared" si="14"/>
        <v>53.571428571428569</v>
      </c>
    </row>
    <row r="162" spans="1:14" x14ac:dyDescent="0.25">
      <c r="A162" s="18">
        <v>152</v>
      </c>
      <c r="B162" s="54">
        <v>16103264</v>
      </c>
      <c r="C162" s="54" t="s">
        <v>163</v>
      </c>
      <c r="D162" s="175" t="s">
        <v>294</v>
      </c>
      <c r="E162" s="100">
        <v>7</v>
      </c>
      <c r="F162" s="100">
        <v>10</v>
      </c>
      <c r="G162" s="100">
        <v>6</v>
      </c>
      <c r="H162" s="100">
        <v>3</v>
      </c>
      <c r="I162" s="100">
        <v>0</v>
      </c>
      <c r="J162" s="48">
        <f t="shared" si="10"/>
        <v>26</v>
      </c>
      <c r="K162" s="49">
        <f t="shared" si="11"/>
        <v>50</v>
      </c>
      <c r="L162" s="49">
        <f t="shared" si="12"/>
        <v>0</v>
      </c>
      <c r="M162" s="90">
        <f t="shared" si="13"/>
        <v>100</v>
      </c>
      <c r="N162" s="179">
        <f t="shared" si="14"/>
        <v>92.857142857142861</v>
      </c>
    </row>
    <row r="163" spans="1:14" x14ac:dyDescent="0.25">
      <c r="A163" s="18">
        <v>153</v>
      </c>
      <c r="B163" s="51">
        <v>16103269</v>
      </c>
      <c r="C163" s="51" t="s">
        <v>164</v>
      </c>
      <c r="D163" s="175" t="s">
        <v>295</v>
      </c>
      <c r="E163" s="100">
        <v>6</v>
      </c>
      <c r="F163" s="100">
        <v>10</v>
      </c>
      <c r="G163" s="100">
        <v>5.5</v>
      </c>
      <c r="H163" s="100">
        <v>3</v>
      </c>
      <c r="I163" s="100">
        <v>0</v>
      </c>
      <c r="J163" s="48">
        <f t="shared" si="10"/>
        <v>24.5</v>
      </c>
      <c r="K163" s="49">
        <f t="shared" si="11"/>
        <v>50</v>
      </c>
      <c r="L163" s="49">
        <f t="shared" si="12"/>
        <v>0</v>
      </c>
      <c r="M163" s="90">
        <f t="shared" si="13"/>
        <v>100</v>
      </c>
      <c r="N163" s="179">
        <f t="shared" si="14"/>
        <v>82.142857142857139</v>
      </c>
    </row>
    <row r="164" spans="1:14" x14ac:dyDescent="0.25">
      <c r="A164" s="18">
        <v>154</v>
      </c>
      <c r="B164" s="54">
        <v>16103271</v>
      </c>
      <c r="C164" s="54" t="s">
        <v>165</v>
      </c>
      <c r="D164" s="175" t="s">
        <v>294</v>
      </c>
      <c r="E164" s="100">
        <v>6</v>
      </c>
      <c r="F164" s="100">
        <v>8</v>
      </c>
      <c r="G164" s="100">
        <v>1</v>
      </c>
      <c r="H164" s="100">
        <v>1.5</v>
      </c>
      <c r="I164" s="100">
        <v>0</v>
      </c>
      <c r="J164" s="48">
        <f t="shared" si="10"/>
        <v>16.5</v>
      </c>
      <c r="K164" s="49">
        <f t="shared" si="11"/>
        <v>25</v>
      </c>
      <c r="L164" s="49">
        <f t="shared" si="12"/>
        <v>0</v>
      </c>
      <c r="M164" s="90">
        <f t="shared" si="13"/>
        <v>80</v>
      </c>
      <c r="N164" s="179">
        <f t="shared" si="14"/>
        <v>50</v>
      </c>
    </row>
    <row r="165" spans="1:14" x14ac:dyDescent="0.25">
      <c r="A165" s="18">
        <v>155</v>
      </c>
      <c r="B165" s="51">
        <v>16103276</v>
      </c>
      <c r="C165" s="51" t="s">
        <v>166</v>
      </c>
      <c r="D165" s="175" t="s">
        <v>294</v>
      </c>
      <c r="E165" s="100">
        <v>7</v>
      </c>
      <c r="F165" s="100">
        <v>0</v>
      </c>
      <c r="G165" s="100">
        <v>6</v>
      </c>
      <c r="H165" s="100">
        <v>0</v>
      </c>
      <c r="I165" s="100">
        <v>0</v>
      </c>
      <c r="J165" s="48">
        <f t="shared" si="10"/>
        <v>13</v>
      </c>
      <c r="K165" s="49">
        <f t="shared" si="11"/>
        <v>0</v>
      </c>
      <c r="L165" s="49">
        <f t="shared" si="12"/>
        <v>0</v>
      </c>
      <c r="M165" s="90">
        <f t="shared" si="13"/>
        <v>0</v>
      </c>
      <c r="N165" s="179">
        <f t="shared" si="14"/>
        <v>92.857142857142861</v>
      </c>
    </row>
    <row r="166" spans="1:14" x14ac:dyDescent="0.25">
      <c r="A166" s="18">
        <v>156</v>
      </c>
      <c r="B166" s="54">
        <v>16103278</v>
      </c>
      <c r="C166" s="54" t="s">
        <v>167</v>
      </c>
      <c r="D166" s="175" t="s">
        <v>287</v>
      </c>
      <c r="E166" s="100">
        <v>6</v>
      </c>
      <c r="F166" s="100">
        <v>9</v>
      </c>
      <c r="G166" s="100">
        <v>1</v>
      </c>
      <c r="H166" s="100">
        <v>2</v>
      </c>
      <c r="I166" s="100">
        <v>0</v>
      </c>
      <c r="J166" s="48">
        <f t="shared" si="10"/>
        <v>18</v>
      </c>
      <c r="K166" s="49">
        <f t="shared" si="11"/>
        <v>33.333333333333336</v>
      </c>
      <c r="L166" s="49">
        <f t="shared" si="12"/>
        <v>0</v>
      </c>
      <c r="M166" s="90">
        <f t="shared" si="13"/>
        <v>90</v>
      </c>
      <c r="N166" s="179">
        <f t="shared" si="14"/>
        <v>50</v>
      </c>
    </row>
    <row r="167" spans="1:14" x14ac:dyDescent="0.25">
      <c r="A167" s="18">
        <v>157</v>
      </c>
      <c r="B167" s="51">
        <v>16103281</v>
      </c>
      <c r="C167" s="51" t="s">
        <v>168</v>
      </c>
      <c r="D167" s="175" t="s">
        <v>290</v>
      </c>
      <c r="E167" s="100">
        <v>5.5</v>
      </c>
      <c r="F167" s="100">
        <v>8</v>
      </c>
      <c r="G167" s="100">
        <v>1.5</v>
      </c>
      <c r="H167" s="100">
        <v>4</v>
      </c>
      <c r="I167" s="100">
        <v>0.5</v>
      </c>
      <c r="J167" s="48">
        <f t="shared" si="10"/>
        <v>19.5</v>
      </c>
      <c r="K167" s="49">
        <f t="shared" si="11"/>
        <v>66.666666666666671</v>
      </c>
      <c r="L167" s="49">
        <f t="shared" si="12"/>
        <v>10</v>
      </c>
      <c r="M167" s="90">
        <f t="shared" si="13"/>
        <v>80</v>
      </c>
      <c r="N167" s="179">
        <f t="shared" si="14"/>
        <v>50</v>
      </c>
    </row>
    <row r="168" spans="1:14" x14ac:dyDescent="0.25">
      <c r="A168" s="18">
        <v>158</v>
      </c>
      <c r="B168" s="54">
        <v>16103282</v>
      </c>
      <c r="C168" s="54" t="s">
        <v>169</v>
      </c>
      <c r="D168" s="175" t="s">
        <v>289</v>
      </c>
      <c r="E168" s="100">
        <v>7</v>
      </c>
      <c r="F168" s="100">
        <v>8</v>
      </c>
      <c r="G168" s="100">
        <v>4</v>
      </c>
      <c r="H168" s="100">
        <v>4.5</v>
      </c>
      <c r="I168" s="100">
        <v>2</v>
      </c>
      <c r="J168" s="48">
        <f t="shared" si="10"/>
        <v>25.5</v>
      </c>
      <c r="K168" s="49">
        <f t="shared" si="11"/>
        <v>75</v>
      </c>
      <c r="L168" s="49">
        <f t="shared" si="12"/>
        <v>40</v>
      </c>
      <c r="M168" s="90">
        <f t="shared" si="13"/>
        <v>80</v>
      </c>
      <c r="N168" s="179">
        <f t="shared" si="14"/>
        <v>78.571428571428569</v>
      </c>
    </row>
    <row r="169" spans="1:14" x14ac:dyDescent="0.25">
      <c r="A169" s="18">
        <v>159</v>
      </c>
      <c r="B169" s="51">
        <v>16103283</v>
      </c>
      <c r="C169" s="51" t="s">
        <v>170</v>
      </c>
      <c r="D169" s="175" t="s">
        <v>293</v>
      </c>
      <c r="E169" s="100">
        <v>7</v>
      </c>
      <c r="F169" s="100">
        <v>8</v>
      </c>
      <c r="G169" s="100">
        <v>4.5</v>
      </c>
      <c r="H169" s="100">
        <v>3.5</v>
      </c>
      <c r="I169" s="100">
        <v>0</v>
      </c>
      <c r="J169" s="48">
        <f t="shared" si="10"/>
        <v>23</v>
      </c>
      <c r="K169" s="49">
        <f t="shared" si="11"/>
        <v>58.333333333333336</v>
      </c>
      <c r="L169" s="49">
        <f t="shared" si="12"/>
        <v>0</v>
      </c>
      <c r="M169" s="90">
        <f t="shared" si="13"/>
        <v>80</v>
      </c>
      <c r="N169" s="179">
        <f t="shared" si="14"/>
        <v>82.142857142857139</v>
      </c>
    </row>
    <row r="170" spans="1:14" x14ac:dyDescent="0.25">
      <c r="A170" s="18">
        <v>160</v>
      </c>
      <c r="B170" s="54">
        <v>16103285</v>
      </c>
      <c r="C170" s="54" t="s">
        <v>171</v>
      </c>
      <c r="D170" s="175" t="s">
        <v>286</v>
      </c>
      <c r="E170" s="100">
        <v>7</v>
      </c>
      <c r="F170" s="100">
        <v>8</v>
      </c>
      <c r="G170" s="100">
        <v>4</v>
      </c>
      <c r="H170" s="100">
        <v>4</v>
      </c>
      <c r="I170" s="100">
        <v>0</v>
      </c>
      <c r="J170" s="48">
        <f t="shared" si="10"/>
        <v>23</v>
      </c>
      <c r="K170" s="49">
        <f t="shared" si="11"/>
        <v>66.666666666666671</v>
      </c>
      <c r="L170" s="49">
        <f t="shared" si="12"/>
        <v>0</v>
      </c>
      <c r="M170" s="90">
        <f t="shared" si="13"/>
        <v>80</v>
      </c>
      <c r="N170" s="179">
        <f t="shared" si="14"/>
        <v>78.571428571428569</v>
      </c>
    </row>
    <row r="171" spans="1:14" x14ac:dyDescent="0.25">
      <c r="A171" s="18">
        <v>161</v>
      </c>
      <c r="B171" s="51">
        <v>16103288</v>
      </c>
      <c r="C171" s="51" t="s">
        <v>172</v>
      </c>
      <c r="D171" s="175" t="s">
        <v>293</v>
      </c>
      <c r="E171" s="100">
        <v>1</v>
      </c>
      <c r="F171" s="100">
        <v>7</v>
      </c>
      <c r="G171" s="100">
        <v>6</v>
      </c>
      <c r="H171" s="100">
        <v>3.5</v>
      </c>
      <c r="I171" s="100">
        <v>0</v>
      </c>
      <c r="J171" s="48">
        <f t="shared" si="10"/>
        <v>17.5</v>
      </c>
      <c r="K171" s="49">
        <f t="shared" si="11"/>
        <v>58.333333333333336</v>
      </c>
      <c r="L171" s="49">
        <f t="shared" si="12"/>
        <v>0</v>
      </c>
      <c r="M171" s="90">
        <f t="shared" si="13"/>
        <v>70</v>
      </c>
      <c r="N171" s="179">
        <f t="shared" si="14"/>
        <v>50</v>
      </c>
    </row>
    <row r="172" spans="1:14" x14ac:dyDescent="0.25">
      <c r="A172" s="18">
        <v>162</v>
      </c>
      <c r="B172" s="54">
        <v>16103289</v>
      </c>
      <c r="C172" s="54" t="s">
        <v>173</v>
      </c>
      <c r="D172" s="175" t="s">
        <v>285</v>
      </c>
      <c r="E172" s="100">
        <v>4</v>
      </c>
      <c r="F172" s="100">
        <v>8.5</v>
      </c>
      <c r="G172" s="100">
        <v>2.5</v>
      </c>
      <c r="H172" s="100">
        <v>0</v>
      </c>
      <c r="I172" s="100">
        <v>0</v>
      </c>
      <c r="J172" s="48">
        <f t="shared" si="10"/>
        <v>15</v>
      </c>
      <c r="K172" s="49">
        <f t="shared" si="11"/>
        <v>0</v>
      </c>
      <c r="L172" s="49">
        <f t="shared" si="12"/>
        <v>0</v>
      </c>
      <c r="M172" s="90">
        <f t="shared" si="13"/>
        <v>85</v>
      </c>
      <c r="N172" s="179">
        <f t="shared" si="14"/>
        <v>46.428571428571431</v>
      </c>
    </row>
    <row r="173" spans="1:14" x14ac:dyDescent="0.25">
      <c r="A173" s="18">
        <v>163</v>
      </c>
      <c r="B173" s="51">
        <v>16103292</v>
      </c>
      <c r="C173" s="51" t="s">
        <v>174</v>
      </c>
      <c r="D173" s="175" t="s">
        <v>288</v>
      </c>
      <c r="E173" s="100">
        <v>7</v>
      </c>
      <c r="F173" s="100">
        <v>9.5</v>
      </c>
      <c r="G173" s="100">
        <v>6</v>
      </c>
      <c r="H173" s="100">
        <v>2.5</v>
      </c>
      <c r="I173" s="100">
        <v>0</v>
      </c>
      <c r="J173" s="48">
        <f t="shared" si="10"/>
        <v>25</v>
      </c>
      <c r="K173" s="49">
        <f t="shared" si="11"/>
        <v>41.666666666666664</v>
      </c>
      <c r="L173" s="49">
        <f t="shared" si="12"/>
        <v>0</v>
      </c>
      <c r="M173" s="90">
        <f t="shared" si="13"/>
        <v>95</v>
      </c>
      <c r="N173" s="179">
        <f t="shared" si="14"/>
        <v>92.857142857142861</v>
      </c>
    </row>
    <row r="174" spans="1:14" x14ac:dyDescent="0.25">
      <c r="A174" s="18">
        <v>164</v>
      </c>
      <c r="B174" s="54">
        <v>16103293</v>
      </c>
      <c r="C174" s="54" t="s">
        <v>175</v>
      </c>
      <c r="D174" s="175" t="s">
        <v>286</v>
      </c>
      <c r="E174" s="100">
        <v>6</v>
      </c>
      <c r="F174" s="100">
        <v>8</v>
      </c>
      <c r="G174" s="100">
        <v>0</v>
      </c>
      <c r="H174" s="100">
        <v>0</v>
      </c>
      <c r="I174" s="100">
        <v>0</v>
      </c>
      <c r="J174" s="48">
        <f t="shared" si="10"/>
        <v>14</v>
      </c>
      <c r="K174" s="49">
        <f t="shared" si="11"/>
        <v>0</v>
      </c>
      <c r="L174" s="49">
        <f t="shared" si="12"/>
        <v>0</v>
      </c>
      <c r="M174" s="90">
        <f t="shared" si="13"/>
        <v>80</v>
      </c>
      <c r="N174" s="179">
        <f t="shared" si="14"/>
        <v>42.857142857142854</v>
      </c>
    </row>
    <row r="175" spans="1:14" x14ac:dyDescent="0.25">
      <c r="A175" s="18">
        <v>165</v>
      </c>
      <c r="B175" s="51">
        <v>16103294</v>
      </c>
      <c r="C175" s="51" t="s">
        <v>176</v>
      </c>
      <c r="D175" s="175" t="s">
        <v>285</v>
      </c>
      <c r="E175" s="100">
        <v>3.5</v>
      </c>
      <c r="F175" s="100">
        <v>7.5</v>
      </c>
      <c r="G175" s="100">
        <v>3.5</v>
      </c>
      <c r="H175" s="100">
        <v>2</v>
      </c>
      <c r="I175" s="100">
        <v>0</v>
      </c>
      <c r="J175" s="48">
        <f t="shared" si="10"/>
        <v>16.5</v>
      </c>
      <c r="K175" s="49">
        <f t="shared" si="11"/>
        <v>33.333333333333336</v>
      </c>
      <c r="L175" s="49">
        <f t="shared" si="12"/>
        <v>0</v>
      </c>
      <c r="M175" s="90">
        <f t="shared" si="13"/>
        <v>75</v>
      </c>
      <c r="N175" s="179">
        <f t="shared" si="14"/>
        <v>50</v>
      </c>
    </row>
    <row r="176" spans="1:14" x14ac:dyDescent="0.25">
      <c r="A176" s="18">
        <v>166</v>
      </c>
      <c r="B176" s="54">
        <v>16103295</v>
      </c>
      <c r="C176" s="54" t="s">
        <v>177</v>
      </c>
      <c r="D176" s="175" t="s">
        <v>289</v>
      </c>
      <c r="E176" s="100">
        <v>8</v>
      </c>
      <c r="F176" s="100">
        <v>6</v>
      </c>
      <c r="G176" s="100">
        <v>4.5</v>
      </c>
      <c r="H176" s="100">
        <v>4.5</v>
      </c>
      <c r="I176" s="100">
        <v>2</v>
      </c>
      <c r="J176" s="48">
        <f t="shared" si="10"/>
        <v>25</v>
      </c>
      <c r="K176" s="49">
        <f t="shared" si="11"/>
        <v>75</v>
      </c>
      <c r="L176" s="49">
        <f t="shared" si="12"/>
        <v>40</v>
      </c>
      <c r="M176" s="90">
        <f t="shared" si="13"/>
        <v>60</v>
      </c>
      <c r="N176" s="179">
        <f t="shared" si="14"/>
        <v>89.285714285714292</v>
      </c>
    </row>
    <row r="177" spans="1:14" x14ac:dyDescent="0.25">
      <c r="A177" s="18">
        <v>167</v>
      </c>
      <c r="B177" s="51">
        <v>16103298</v>
      </c>
      <c r="C177" s="51" t="s">
        <v>178</v>
      </c>
      <c r="D177" s="175" t="s">
        <v>289</v>
      </c>
      <c r="E177" s="100">
        <v>8</v>
      </c>
      <c r="F177" s="100">
        <v>4</v>
      </c>
      <c r="G177" s="100">
        <v>4.5</v>
      </c>
      <c r="H177" s="100">
        <v>3.5</v>
      </c>
      <c r="I177" s="100">
        <v>2</v>
      </c>
      <c r="J177" s="48">
        <f t="shared" si="10"/>
        <v>22</v>
      </c>
      <c r="K177" s="49">
        <f t="shared" si="11"/>
        <v>58.333333333333336</v>
      </c>
      <c r="L177" s="49">
        <f t="shared" si="12"/>
        <v>40</v>
      </c>
      <c r="M177" s="90">
        <f t="shared" si="13"/>
        <v>40</v>
      </c>
      <c r="N177" s="179">
        <f t="shared" si="14"/>
        <v>89.285714285714292</v>
      </c>
    </row>
    <row r="178" spans="1:14" x14ac:dyDescent="0.25">
      <c r="A178" s="18">
        <v>168</v>
      </c>
      <c r="B178" s="54">
        <v>16103301</v>
      </c>
      <c r="C178" s="54" t="s">
        <v>179</v>
      </c>
      <c r="D178" s="175" t="s">
        <v>291</v>
      </c>
      <c r="E178" s="100">
        <v>6</v>
      </c>
      <c r="F178" s="100">
        <v>10</v>
      </c>
      <c r="G178" s="100">
        <v>2</v>
      </c>
      <c r="H178" s="100">
        <v>4</v>
      </c>
      <c r="I178" s="100">
        <v>5</v>
      </c>
      <c r="J178" s="48">
        <f t="shared" si="10"/>
        <v>27</v>
      </c>
      <c r="K178" s="49">
        <f t="shared" si="11"/>
        <v>66.666666666666671</v>
      </c>
      <c r="L178" s="49">
        <f t="shared" si="12"/>
        <v>100</v>
      </c>
      <c r="M178" s="90">
        <f t="shared" si="13"/>
        <v>100</v>
      </c>
      <c r="N178" s="179">
        <f t="shared" si="14"/>
        <v>57.142857142857146</v>
      </c>
    </row>
    <row r="179" spans="1:14" ht="17.25" customHeight="1" x14ac:dyDescent="0.25">
      <c r="A179" s="18">
        <v>169</v>
      </c>
      <c r="B179" s="51">
        <v>16103303</v>
      </c>
      <c r="C179" s="51" t="s">
        <v>13</v>
      </c>
      <c r="D179" s="175" t="s">
        <v>295</v>
      </c>
      <c r="E179" s="100">
        <v>7.5</v>
      </c>
      <c r="F179" s="100">
        <v>4</v>
      </c>
      <c r="G179" s="100">
        <v>3.5</v>
      </c>
      <c r="H179" s="100">
        <v>4</v>
      </c>
      <c r="I179" s="100">
        <v>0</v>
      </c>
      <c r="J179" s="48">
        <f t="shared" si="10"/>
        <v>19</v>
      </c>
      <c r="K179" s="49">
        <f t="shared" si="11"/>
        <v>66.666666666666671</v>
      </c>
      <c r="L179" s="49">
        <f t="shared" si="12"/>
        <v>0</v>
      </c>
      <c r="M179" s="90">
        <f t="shared" si="13"/>
        <v>40</v>
      </c>
      <c r="N179" s="179">
        <f t="shared" si="14"/>
        <v>78.571428571428569</v>
      </c>
    </row>
    <row r="180" spans="1:14" x14ac:dyDescent="0.25">
      <c r="A180" s="18">
        <v>170</v>
      </c>
      <c r="B180" s="54">
        <v>16103304</v>
      </c>
      <c r="C180" s="54" t="s">
        <v>180</v>
      </c>
      <c r="D180" s="175" t="s">
        <v>286</v>
      </c>
      <c r="E180" s="100">
        <v>7</v>
      </c>
      <c r="F180" s="100">
        <v>4.5</v>
      </c>
      <c r="G180" s="100">
        <v>6</v>
      </c>
      <c r="H180" s="100">
        <v>4.5</v>
      </c>
      <c r="I180" s="100">
        <v>0</v>
      </c>
      <c r="J180" s="48">
        <f t="shared" si="10"/>
        <v>22</v>
      </c>
      <c r="K180" s="49">
        <f t="shared" si="11"/>
        <v>75</v>
      </c>
      <c r="L180" s="49">
        <f t="shared" si="12"/>
        <v>0</v>
      </c>
      <c r="M180" s="90">
        <f t="shared" si="13"/>
        <v>45</v>
      </c>
      <c r="N180" s="179">
        <f t="shared" si="14"/>
        <v>92.857142857142861</v>
      </c>
    </row>
    <row r="181" spans="1:14" x14ac:dyDescent="0.25">
      <c r="A181" s="18">
        <v>171</v>
      </c>
      <c r="B181" s="51">
        <v>16103306</v>
      </c>
      <c r="C181" s="51" t="s">
        <v>181</v>
      </c>
      <c r="D181" s="175" t="s">
        <v>289</v>
      </c>
      <c r="E181" s="100">
        <v>8</v>
      </c>
      <c r="F181" s="100">
        <v>6</v>
      </c>
      <c r="G181" s="100">
        <v>4</v>
      </c>
      <c r="H181" s="100">
        <v>4</v>
      </c>
      <c r="I181" s="100">
        <v>2</v>
      </c>
      <c r="J181" s="48">
        <f t="shared" si="10"/>
        <v>24</v>
      </c>
      <c r="K181" s="49">
        <f t="shared" si="11"/>
        <v>66.666666666666671</v>
      </c>
      <c r="L181" s="49">
        <f t="shared" si="12"/>
        <v>40</v>
      </c>
      <c r="M181" s="90">
        <f t="shared" si="13"/>
        <v>60</v>
      </c>
      <c r="N181" s="179">
        <f t="shared" si="14"/>
        <v>85.714285714285708</v>
      </c>
    </row>
    <row r="182" spans="1:14" x14ac:dyDescent="0.25">
      <c r="A182" s="18">
        <v>172</v>
      </c>
      <c r="B182" s="54">
        <v>16103307</v>
      </c>
      <c r="C182" s="54" t="s">
        <v>182</v>
      </c>
      <c r="D182" s="175" t="s">
        <v>292</v>
      </c>
      <c r="E182" s="100">
        <v>8</v>
      </c>
      <c r="F182" s="100">
        <v>10</v>
      </c>
      <c r="G182" s="100">
        <v>3</v>
      </c>
      <c r="H182" s="100">
        <v>2</v>
      </c>
      <c r="I182" s="100">
        <v>2</v>
      </c>
      <c r="J182" s="48">
        <f t="shared" si="10"/>
        <v>25</v>
      </c>
      <c r="K182" s="49">
        <f t="shared" si="11"/>
        <v>33.333333333333336</v>
      </c>
      <c r="L182" s="49">
        <f t="shared" si="12"/>
        <v>40</v>
      </c>
      <c r="M182" s="90">
        <f t="shared" si="13"/>
        <v>100</v>
      </c>
      <c r="N182" s="179">
        <f t="shared" si="14"/>
        <v>78.571428571428569</v>
      </c>
    </row>
    <row r="183" spans="1:14" x14ac:dyDescent="0.25">
      <c r="A183" s="18">
        <v>173</v>
      </c>
      <c r="B183" s="51">
        <v>16103308</v>
      </c>
      <c r="C183" s="51" t="s">
        <v>183</v>
      </c>
      <c r="D183" s="175" t="s">
        <v>291</v>
      </c>
      <c r="E183" s="100">
        <v>7</v>
      </c>
      <c r="F183" s="100">
        <v>10</v>
      </c>
      <c r="G183" s="100">
        <v>2</v>
      </c>
      <c r="H183" s="100">
        <v>4</v>
      </c>
      <c r="I183" s="100">
        <v>0</v>
      </c>
      <c r="J183" s="48">
        <f t="shared" si="10"/>
        <v>23</v>
      </c>
      <c r="K183" s="49">
        <f t="shared" si="11"/>
        <v>66.666666666666671</v>
      </c>
      <c r="L183" s="49">
        <f t="shared" si="12"/>
        <v>0</v>
      </c>
      <c r="M183" s="90">
        <f t="shared" si="13"/>
        <v>100</v>
      </c>
      <c r="N183" s="179">
        <f t="shared" si="14"/>
        <v>64.285714285714292</v>
      </c>
    </row>
    <row r="184" spans="1:14" x14ac:dyDescent="0.25">
      <c r="A184" s="18">
        <v>174</v>
      </c>
      <c r="B184" s="54">
        <v>16103311</v>
      </c>
      <c r="C184" s="54" t="s">
        <v>184</v>
      </c>
      <c r="D184" s="175" t="s">
        <v>289</v>
      </c>
      <c r="E184" s="100">
        <v>8</v>
      </c>
      <c r="F184" s="100">
        <v>8</v>
      </c>
      <c r="G184" s="100">
        <v>2</v>
      </c>
      <c r="H184" s="100">
        <v>3.5</v>
      </c>
      <c r="I184" s="100">
        <v>2</v>
      </c>
      <c r="J184" s="48">
        <f t="shared" si="10"/>
        <v>23.5</v>
      </c>
      <c r="K184" s="49">
        <f t="shared" si="11"/>
        <v>58.333333333333336</v>
      </c>
      <c r="L184" s="49">
        <f t="shared" si="12"/>
        <v>40</v>
      </c>
      <c r="M184" s="90">
        <f t="shared" si="13"/>
        <v>80</v>
      </c>
      <c r="N184" s="179">
        <f t="shared" si="14"/>
        <v>71.428571428571431</v>
      </c>
    </row>
    <row r="185" spans="1:14" x14ac:dyDescent="0.25">
      <c r="A185" s="18">
        <v>175</v>
      </c>
      <c r="B185" s="51">
        <v>16103313</v>
      </c>
      <c r="C185" s="51" t="s">
        <v>185</v>
      </c>
      <c r="D185" s="175" t="s">
        <v>292</v>
      </c>
      <c r="E185" s="100">
        <v>7</v>
      </c>
      <c r="F185" s="100">
        <v>10</v>
      </c>
      <c r="G185" s="100">
        <v>6</v>
      </c>
      <c r="H185" s="100">
        <v>4</v>
      </c>
      <c r="I185" s="100">
        <v>2</v>
      </c>
      <c r="J185" s="48">
        <f t="shared" si="10"/>
        <v>29</v>
      </c>
      <c r="K185" s="49">
        <f t="shared" si="11"/>
        <v>66.666666666666671</v>
      </c>
      <c r="L185" s="49">
        <f t="shared" si="12"/>
        <v>40</v>
      </c>
      <c r="M185" s="90">
        <f t="shared" si="13"/>
        <v>100</v>
      </c>
      <c r="N185" s="179">
        <f t="shared" si="14"/>
        <v>92.857142857142861</v>
      </c>
    </row>
    <row r="186" spans="1:14" x14ac:dyDescent="0.25">
      <c r="A186" s="18">
        <v>176</v>
      </c>
      <c r="B186" s="54">
        <v>16103316</v>
      </c>
      <c r="C186" s="54" t="s">
        <v>186</v>
      </c>
      <c r="D186" s="175" t="s">
        <v>286</v>
      </c>
      <c r="E186" s="100">
        <v>5.5</v>
      </c>
      <c r="F186" s="100">
        <v>6.5</v>
      </c>
      <c r="G186" s="100">
        <v>4</v>
      </c>
      <c r="H186" s="100">
        <v>4</v>
      </c>
      <c r="I186" s="100">
        <v>0</v>
      </c>
      <c r="J186" s="48">
        <f t="shared" si="10"/>
        <v>20</v>
      </c>
      <c r="K186" s="49">
        <f t="shared" si="11"/>
        <v>66.666666666666671</v>
      </c>
      <c r="L186" s="49">
        <f t="shared" si="12"/>
        <v>0</v>
      </c>
      <c r="M186" s="90">
        <f t="shared" si="13"/>
        <v>65</v>
      </c>
      <c r="N186" s="179">
        <f t="shared" si="14"/>
        <v>67.857142857142861</v>
      </c>
    </row>
    <row r="187" spans="1:14" x14ac:dyDescent="0.25">
      <c r="A187" s="18">
        <v>177</v>
      </c>
      <c r="B187" s="51">
        <v>16103317</v>
      </c>
      <c r="C187" s="51" t="s">
        <v>187</v>
      </c>
      <c r="D187" s="175" t="s">
        <v>293</v>
      </c>
      <c r="E187" s="100">
        <v>3</v>
      </c>
      <c r="F187" s="100">
        <v>7.5</v>
      </c>
      <c r="G187" s="100">
        <v>2.5</v>
      </c>
      <c r="H187" s="100">
        <v>5</v>
      </c>
      <c r="I187" s="100">
        <v>0</v>
      </c>
      <c r="J187" s="48">
        <f t="shared" si="10"/>
        <v>18</v>
      </c>
      <c r="K187" s="49">
        <f t="shared" si="11"/>
        <v>83.333333333333329</v>
      </c>
      <c r="L187" s="49">
        <f t="shared" si="12"/>
        <v>0</v>
      </c>
      <c r="M187" s="90">
        <f t="shared" si="13"/>
        <v>75</v>
      </c>
      <c r="N187" s="179">
        <f t="shared" si="14"/>
        <v>39.285714285714285</v>
      </c>
    </row>
    <row r="188" spans="1:14" x14ac:dyDescent="0.25">
      <c r="A188" s="18">
        <v>178</v>
      </c>
      <c r="B188" s="54">
        <v>16103321</v>
      </c>
      <c r="C188" s="54" t="s">
        <v>188</v>
      </c>
      <c r="D188" s="175" t="s">
        <v>290</v>
      </c>
      <c r="E188" s="100">
        <v>7</v>
      </c>
      <c r="F188" s="100">
        <v>7</v>
      </c>
      <c r="G188" s="100">
        <v>6</v>
      </c>
      <c r="H188" s="100">
        <v>2</v>
      </c>
      <c r="I188" s="100">
        <v>0</v>
      </c>
      <c r="J188" s="48">
        <f t="shared" si="10"/>
        <v>22</v>
      </c>
      <c r="K188" s="49">
        <f t="shared" si="11"/>
        <v>33.333333333333336</v>
      </c>
      <c r="L188" s="49">
        <f t="shared" si="12"/>
        <v>0</v>
      </c>
      <c r="M188" s="90">
        <f t="shared" si="13"/>
        <v>70</v>
      </c>
      <c r="N188" s="179">
        <f t="shared" si="14"/>
        <v>92.857142857142861</v>
      </c>
    </row>
    <row r="189" spans="1:14" x14ac:dyDescent="0.25">
      <c r="A189" s="18">
        <v>179</v>
      </c>
      <c r="B189" s="51">
        <v>16103322</v>
      </c>
      <c r="C189" s="51" t="s">
        <v>189</v>
      </c>
      <c r="D189" s="175" t="s">
        <v>294</v>
      </c>
      <c r="E189" s="100">
        <v>8</v>
      </c>
      <c r="F189" s="100">
        <v>10</v>
      </c>
      <c r="G189" s="100">
        <v>5.5</v>
      </c>
      <c r="H189" s="100">
        <v>6</v>
      </c>
      <c r="I189" s="100">
        <v>0</v>
      </c>
      <c r="J189" s="48">
        <f t="shared" si="10"/>
        <v>29.5</v>
      </c>
      <c r="K189" s="49">
        <f t="shared" si="11"/>
        <v>100</v>
      </c>
      <c r="L189" s="49">
        <f t="shared" si="12"/>
        <v>0</v>
      </c>
      <c r="M189" s="90">
        <f t="shared" si="13"/>
        <v>100</v>
      </c>
      <c r="N189" s="179">
        <f t="shared" si="14"/>
        <v>96.428571428571431</v>
      </c>
    </row>
    <row r="190" spans="1:14" x14ac:dyDescent="0.25">
      <c r="A190" s="18">
        <v>180</v>
      </c>
      <c r="B190" s="54">
        <v>16103324</v>
      </c>
      <c r="C190" s="54" t="s">
        <v>190</v>
      </c>
      <c r="D190" s="175" t="s">
        <v>291</v>
      </c>
      <c r="E190" s="100">
        <v>5.5</v>
      </c>
      <c r="F190" s="100">
        <v>9</v>
      </c>
      <c r="G190" s="100">
        <v>3</v>
      </c>
      <c r="H190" s="100">
        <v>4</v>
      </c>
      <c r="I190" s="100">
        <v>2</v>
      </c>
      <c r="J190" s="48">
        <f t="shared" si="10"/>
        <v>23.5</v>
      </c>
      <c r="K190" s="49">
        <f t="shared" si="11"/>
        <v>66.666666666666671</v>
      </c>
      <c r="L190" s="49">
        <f t="shared" si="12"/>
        <v>40</v>
      </c>
      <c r="M190" s="90">
        <f t="shared" si="13"/>
        <v>90</v>
      </c>
      <c r="N190" s="179">
        <f t="shared" si="14"/>
        <v>60.714285714285715</v>
      </c>
    </row>
    <row r="191" spans="1:14" x14ac:dyDescent="0.25">
      <c r="A191" s="18">
        <v>181</v>
      </c>
      <c r="B191" s="51">
        <v>16103331</v>
      </c>
      <c r="C191" s="51" t="s">
        <v>191</v>
      </c>
      <c r="D191" s="175" t="s">
        <v>295</v>
      </c>
      <c r="E191" s="100">
        <v>7</v>
      </c>
      <c r="F191" s="100">
        <v>7.5</v>
      </c>
      <c r="G191" s="100">
        <v>0</v>
      </c>
      <c r="H191" s="100">
        <v>0</v>
      </c>
      <c r="I191" s="100">
        <v>0</v>
      </c>
      <c r="J191" s="48">
        <f t="shared" si="10"/>
        <v>14.5</v>
      </c>
      <c r="K191" s="49">
        <f t="shared" si="11"/>
        <v>0</v>
      </c>
      <c r="L191" s="49">
        <f t="shared" si="12"/>
        <v>0</v>
      </c>
      <c r="M191" s="90">
        <f t="shared" si="13"/>
        <v>75</v>
      </c>
      <c r="N191" s="179">
        <f t="shared" si="14"/>
        <v>50</v>
      </c>
    </row>
    <row r="192" spans="1:14" x14ac:dyDescent="0.25">
      <c r="A192" s="18">
        <v>182</v>
      </c>
      <c r="B192" s="54">
        <v>16103335</v>
      </c>
      <c r="C192" s="54" t="s">
        <v>192</v>
      </c>
      <c r="D192" s="175" t="s">
        <v>291</v>
      </c>
      <c r="E192" s="100">
        <v>6</v>
      </c>
      <c r="F192" s="100">
        <v>7</v>
      </c>
      <c r="G192" s="100">
        <v>3.5</v>
      </c>
      <c r="H192" s="100">
        <v>4</v>
      </c>
      <c r="I192" s="100">
        <v>0</v>
      </c>
      <c r="J192" s="48">
        <f t="shared" si="10"/>
        <v>20.5</v>
      </c>
      <c r="K192" s="49">
        <f t="shared" si="11"/>
        <v>66.666666666666671</v>
      </c>
      <c r="L192" s="49">
        <f t="shared" si="12"/>
        <v>0</v>
      </c>
      <c r="M192" s="90">
        <f t="shared" si="13"/>
        <v>70</v>
      </c>
      <c r="N192" s="179">
        <f t="shared" si="14"/>
        <v>67.857142857142861</v>
      </c>
    </row>
    <row r="193" spans="1:14" x14ac:dyDescent="0.25">
      <c r="A193" s="18">
        <v>183</v>
      </c>
      <c r="B193" s="51">
        <v>16103336</v>
      </c>
      <c r="C193" s="51" t="s">
        <v>193</v>
      </c>
      <c r="D193" s="175" t="s">
        <v>295</v>
      </c>
      <c r="E193" s="100">
        <v>0</v>
      </c>
      <c r="F193" s="100">
        <v>0</v>
      </c>
      <c r="G193" s="100">
        <v>0</v>
      </c>
      <c r="H193" s="100">
        <v>0</v>
      </c>
      <c r="I193" s="100">
        <v>0</v>
      </c>
      <c r="J193" s="48">
        <f t="shared" si="10"/>
        <v>0</v>
      </c>
      <c r="K193" s="49">
        <f t="shared" si="11"/>
        <v>0</v>
      </c>
      <c r="L193" s="49">
        <f t="shared" si="12"/>
        <v>0</v>
      </c>
      <c r="M193" s="90">
        <f t="shared" si="13"/>
        <v>0</v>
      </c>
      <c r="N193" s="179">
        <f t="shared" si="14"/>
        <v>0</v>
      </c>
    </row>
    <row r="194" spans="1:14" x14ac:dyDescent="0.25">
      <c r="A194" s="18">
        <v>184</v>
      </c>
      <c r="B194" s="54">
        <v>16103337</v>
      </c>
      <c r="C194" s="54" t="s">
        <v>194</v>
      </c>
      <c r="D194" s="175" t="s">
        <v>295</v>
      </c>
      <c r="E194" s="100">
        <v>5.5</v>
      </c>
      <c r="F194" s="100">
        <v>10</v>
      </c>
      <c r="G194" s="100">
        <v>6</v>
      </c>
      <c r="H194" s="100">
        <v>4.5</v>
      </c>
      <c r="I194" s="100">
        <v>3</v>
      </c>
      <c r="J194" s="48">
        <f t="shared" si="10"/>
        <v>29</v>
      </c>
      <c r="K194" s="49">
        <f t="shared" si="11"/>
        <v>75</v>
      </c>
      <c r="L194" s="49">
        <f t="shared" si="12"/>
        <v>60</v>
      </c>
      <c r="M194" s="90">
        <f t="shared" si="13"/>
        <v>100</v>
      </c>
      <c r="N194" s="179">
        <f t="shared" si="14"/>
        <v>82.142857142857139</v>
      </c>
    </row>
    <row r="195" spans="1:14" x14ac:dyDescent="0.25">
      <c r="A195" s="18">
        <v>185</v>
      </c>
      <c r="B195" s="51">
        <v>16103340</v>
      </c>
      <c r="C195" s="51" t="s">
        <v>195</v>
      </c>
      <c r="D195" s="175" t="s">
        <v>294</v>
      </c>
      <c r="E195" s="100">
        <v>2.5</v>
      </c>
      <c r="F195" s="100">
        <v>8.5</v>
      </c>
      <c r="G195" s="100">
        <v>3</v>
      </c>
      <c r="H195" s="100">
        <v>0</v>
      </c>
      <c r="I195" s="100">
        <v>0</v>
      </c>
      <c r="J195" s="48">
        <f t="shared" si="10"/>
        <v>14</v>
      </c>
      <c r="K195" s="49">
        <f t="shared" si="11"/>
        <v>0</v>
      </c>
      <c r="L195" s="49">
        <f t="shared" si="12"/>
        <v>0</v>
      </c>
      <c r="M195" s="90">
        <f t="shared" si="13"/>
        <v>85</v>
      </c>
      <c r="N195" s="179">
        <f t="shared" si="14"/>
        <v>39.285714285714285</v>
      </c>
    </row>
    <row r="196" spans="1:14" x14ac:dyDescent="0.25">
      <c r="A196" s="18">
        <v>186</v>
      </c>
      <c r="B196" s="52">
        <v>16103342</v>
      </c>
      <c r="C196" s="52" t="s">
        <v>196</v>
      </c>
      <c r="D196" s="175" t="s">
        <v>286</v>
      </c>
      <c r="E196" s="100">
        <v>6.5</v>
      </c>
      <c r="F196" s="100">
        <v>10</v>
      </c>
      <c r="G196" s="100">
        <v>2.5</v>
      </c>
      <c r="H196" s="100">
        <v>5</v>
      </c>
      <c r="I196" s="100">
        <v>0</v>
      </c>
      <c r="J196" s="48">
        <f t="shared" si="10"/>
        <v>24</v>
      </c>
      <c r="K196" s="49">
        <f t="shared" si="11"/>
        <v>83.333333333333329</v>
      </c>
      <c r="L196" s="49">
        <f t="shared" si="12"/>
        <v>0</v>
      </c>
      <c r="M196" s="90">
        <f t="shared" si="13"/>
        <v>100</v>
      </c>
      <c r="N196" s="179">
        <f t="shared" si="14"/>
        <v>64.285714285714292</v>
      </c>
    </row>
    <row r="197" spans="1:14" x14ac:dyDescent="0.25">
      <c r="A197" s="18">
        <v>187</v>
      </c>
      <c r="B197" s="51">
        <v>16103347</v>
      </c>
      <c r="C197" s="51" t="s">
        <v>197</v>
      </c>
      <c r="D197" s="175" t="s">
        <v>285</v>
      </c>
      <c r="E197" s="100">
        <v>8</v>
      </c>
      <c r="F197" s="100">
        <v>5</v>
      </c>
      <c r="G197" s="100">
        <v>4.5</v>
      </c>
      <c r="H197" s="100">
        <v>2</v>
      </c>
      <c r="I197" s="100">
        <v>0</v>
      </c>
      <c r="J197" s="48">
        <f t="shared" si="10"/>
        <v>19.5</v>
      </c>
      <c r="K197" s="49">
        <f t="shared" si="11"/>
        <v>33.333333333333336</v>
      </c>
      <c r="L197" s="49">
        <f t="shared" si="12"/>
        <v>0</v>
      </c>
      <c r="M197" s="90">
        <f t="shared" si="13"/>
        <v>50</v>
      </c>
      <c r="N197" s="179">
        <f t="shared" si="14"/>
        <v>89.285714285714292</v>
      </c>
    </row>
    <row r="198" spans="1:14" x14ac:dyDescent="0.25">
      <c r="A198" s="18">
        <v>188</v>
      </c>
      <c r="B198" s="54">
        <v>16803002</v>
      </c>
      <c r="C198" s="54" t="s">
        <v>198</v>
      </c>
      <c r="D198" s="175" t="s">
        <v>296</v>
      </c>
      <c r="E198" s="100">
        <v>6.5</v>
      </c>
      <c r="F198" s="100">
        <v>8</v>
      </c>
      <c r="G198" s="100">
        <v>2</v>
      </c>
      <c r="H198" s="100">
        <v>3.5</v>
      </c>
      <c r="I198" s="100">
        <v>0</v>
      </c>
      <c r="J198" s="48">
        <f t="shared" si="10"/>
        <v>20</v>
      </c>
      <c r="K198" s="49">
        <f t="shared" si="11"/>
        <v>58.333333333333336</v>
      </c>
      <c r="L198" s="49">
        <f t="shared" si="12"/>
        <v>0</v>
      </c>
      <c r="M198" s="90">
        <f t="shared" si="13"/>
        <v>80</v>
      </c>
      <c r="N198" s="179">
        <f t="shared" si="14"/>
        <v>60.714285714285715</v>
      </c>
    </row>
    <row r="199" spans="1:14" x14ac:dyDescent="0.25">
      <c r="A199" s="18">
        <v>189</v>
      </c>
      <c r="B199" s="52">
        <v>16803003</v>
      </c>
      <c r="C199" s="52" t="s">
        <v>199</v>
      </c>
      <c r="D199" s="175" t="s">
        <v>296</v>
      </c>
      <c r="E199" s="100">
        <v>3.5</v>
      </c>
      <c r="F199" s="100">
        <v>6</v>
      </c>
      <c r="G199" s="100">
        <v>4</v>
      </c>
      <c r="H199" s="100">
        <v>1.5</v>
      </c>
      <c r="I199" s="100">
        <v>0</v>
      </c>
      <c r="J199" s="48">
        <f t="shared" si="10"/>
        <v>15</v>
      </c>
      <c r="K199" s="49">
        <f t="shared" si="11"/>
        <v>25</v>
      </c>
      <c r="L199" s="49">
        <f t="shared" si="12"/>
        <v>0</v>
      </c>
      <c r="M199" s="90">
        <f t="shared" si="13"/>
        <v>60</v>
      </c>
      <c r="N199" s="179">
        <f t="shared" si="14"/>
        <v>53.571428571428569</v>
      </c>
    </row>
    <row r="200" spans="1:14" x14ac:dyDescent="0.25">
      <c r="A200" s="20">
        <v>190</v>
      </c>
      <c r="B200" s="65">
        <v>16803021</v>
      </c>
      <c r="C200" s="65" t="s">
        <v>200</v>
      </c>
      <c r="D200" s="175" t="s">
        <v>296</v>
      </c>
      <c r="E200" s="100">
        <v>4.5</v>
      </c>
      <c r="F200" s="100">
        <v>7</v>
      </c>
      <c r="G200" s="100">
        <v>5</v>
      </c>
      <c r="H200" s="100">
        <v>3</v>
      </c>
      <c r="I200" s="100">
        <v>0</v>
      </c>
      <c r="J200" s="48">
        <f t="shared" si="10"/>
        <v>19.5</v>
      </c>
      <c r="K200" s="49">
        <f t="shared" si="11"/>
        <v>50</v>
      </c>
      <c r="L200" s="49">
        <f t="shared" si="12"/>
        <v>0</v>
      </c>
      <c r="M200" s="90">
        <f t="shared" si="13"/>
        <v>70</v>
      </c>
      <c r="N200" s="179">
        <f t="shared" si="14"/>
        <v>67.857142857142861</v>
      </c>
    </row>
    <row r="201" spans="1:14" x14ac:dyDescent="0.25">
      <c r="A201" s="18">
        <v>191</v>
      </c>
      <c r="B201" s="67">
        <v>16803025</v>
      </c>
      <c r="C201" s="67" t="s">
        <v>201</v>
      </c>
      <c r="D201" s="175" t="s">
        <v>296</v>
      </c>
      <c r="E201" s="100">
        <v>3</v>
      </c>
      <c r="F201" s="100">
        <v>6</v>
      </c>
      <c r="G201" s="100">
        <v>3.5</v>
      </c>
      <c r="H201" s="100">
        <v>1</v>
      </c>
      <c r="I201" s="100">
        <v>0</v>
      </c>
      <c r="J201" s="48">
        <f t="shared" si="10"/>
        <v>13.5</v>
      </c>
      <c r="K201" s="49">
        <f t="shared" si="11"/>
        <v>16.666666666666668</v>
      </c>
      <c r="L201" s="49">
        <f t="shared" si="12"/>
        <v>0</v>
      </c>
      <c r="M201" s="90">
        <f t="shared" si="13"/>
        <v>60</v>
      </c>
      <c r="N201" s="179">
        <f t="shared" si="14"/>
        <v>46.428571428571431</v>
      </c>
    </row>
    <row r="202" spans="1:14" ht="15.75" thickBot="1" x14ac:dyDescent="0.3">
      <c r="A202" s="21">
        <v>192</v>
      </c>
      <c r="B202" s="68">
        <v>9916103163</v>
      </c>
      <c r="C202" s="68" t="s">
        <v>202</v>
      </c>
      <c r="D202" s="175" t="s">
        <v>288</v>
      </c>
      <c r="E202" s="100">
        <v>5.5</v>
      </c>
      <c r="F202" s="100">
        <v>4.5</v>
      </c>
      <c r="G202" s="100">
        <v>1</v>
      </c>
      <c r="H202" s="100">
        <v>0</v>
      </c>
      <c r="I202" s="100">
        <v>0</v>
      </c>
      <c r="J202" s="48">
        <f t="shared" si="10"/>
        <v>11</v>
      </c>
      <c r="K202" s="49">
        <f t="shared" si="11"/>
        <v>0</v>
      </c>
      <c r="L202" s="49">
        <f t="shared" si="12"/>
        <v>0</v>
      </c>
      <c r="M202" s="90">
        <f t="shared" si="13"/>
        <v>45</v>
      </c>
      <c r="N202" s="179">
        <f t="shared" si="14"/>
        <v>46.428571428571431</v>
      </c>
    </row>
    <row r="203" spans="1:14" x14ac:dyDescent="0.25">
      <c r="A203" s="13"/>
      <c r="B203" s="14"/>
      <c r="C203" s="15"/>
      <c r="D203" s="15"/>
      <c r="E203" s="210" t="s">
        <v>226</v>
      </c>
      <c r="F203" s="210"/>
      <c r="G203" s="210"/>
      <c r="H203" s="210"/>
      <c r="I203" s="210"/>
      <c r="J203" s="210"/>
      <c r="K203" s="89">
        <f>COUNTIF(K11:K202,"&gt;49")</f>
        <v>122</v>
      </c>
      <c r="L203" s="89">
        <f>COUNTIF(L11:L202,"&gt;49")</f>
        <v>25</v>
      </c>
      <c r="M203" s="89">
        <f>COUNTIF(M11:M202,"&gt;49")</f>
        <v>177</v>
      </c>
      <c r="N203" s="89">
        <f>COUNTIF(N11:N202,"&gt;49")</f>
        <v>160</v>
      </c>
    </row>
    <row r="204" spans="1:14" x14ac:dyDescent="0.25">
      <c r="A204" s="13"/>
      <c r="B204" s="16"/>
      <c r="C204" s="17"/>
      <c r="D204" s="17"/>
      <c r="E204" s="210" t="s">
        <v>227</v>
      </c>
      <c r="F204" s="210"/>
      <c r="G204" s="210"/>
      <c r="H204" s="210"/>
      <c r="I204" s="210"/>
      <c r="J204" s="210"/>
      <c r="K204" s="89">
        <f>(K203*100)/192</f>
        <v>63.541666666666664</v>
      </c>
      <c r="L204" s="89">
        <f>(L203*100)/192</f>
        <v>13.020833333333334</v>
      </c>
      <c r="M204" s="89">
        <f>(M203*100)/192</f>
        <v>92.1875</v>
      </c>
      <c r="N204" s="89">
        <f>(N203*100)/192</f>
        <v>83.333333333333329</v>
      </c>
    </row>
    <row r="205" spans="1:14" x14ac:dyDescent="0.25">
      <c r="A205" s="13"/>
      <c r="B205" s="16"/>
      <c r="C205" s="17"/>
      <c r="D205" s="17"/>
      <c r="E205" s="210" t="s">
        <v>228</v>
      </c>
      <c r="F205" s="210"/>
      <c r="G205" s="210"/>
      <c r="H205" s="210"/>
      <c r="I205" s="210"/>
      <c r="J205" s="210"/>
      <c r="K205" s="89">
        <v>1</v>
      </c>
      <c r="L205" s="89">
        <v>0</v>
      </c>
      <c r="M205" s="180">
        <v>3</v>
      </c>
      <c r="N205" s="180">
        <v>2</v>
      </c>
    </row>
    <row r="206" spans="1:14" x14ac:dyDescent="0.25">
      <c r="A206" s="13"/>
      <c r="B206" s="16"/>
      <c r="C206" s="17"/>
      <c r="D206" s="17"/>
      <c r="E206" s="210" t="s">
        <v>229</v>
      </c>
      <c r="F206" s="210"/>
      <c r="G206" s="210"/>
      <c r="H206" s="210"/>
      <c r="I206" s="210"/>
      <c r="J206" s="210"/>
      <c r="K206" s="89">
        <v>192</v>
      </c>
      <c r="L206" s="89"/>
      <c r="M206" s="180"/>
      <c r="N206" s="181"/>
    </row>
    <row r="207" spans="1:14" x14ac:dyDescent="0.25">
      <c r="E207" s="210" t="s">
        <v>230</v>
      </c>
      <c r="F207" s="210"/>
      <c r="G207" s="210"/>
      <c r="H207" s="210"/>
      <c r="I207" s="210"/>
      <c r="J207" s="210"/>
      <c r="K207" s="180">
        <v>190</v>
      </c>
      <c r="L207" s="180"/>
      <c r="M207" s="180"/>
      <c r="N207" s="181"/>
    </row>
    <row r="210" spans="3:13" x14ac:dyDescent="0.25">
      <c r="C210" s="182" t="s">
        <v>231</v>
      </c>
      <c r="D210" s="182"/>
      <c r="E210" s="183"/>
    </row>
    <row r="211" spans="3:13" x14ac:dyDescent="0.25">
      <c r="C211" s="174" t="s">
        <v>232</v>
      </c>
      <c r="D211" s="174">
        <v>3</v>
      </c>
      <c r="I211" s="11"/>
      <c r="K211" s="4"/>
      <c r="L211" s="11"/>
      <c r="M211"/>
    </row>
    <row r="212" spans="3:13" x14ac:dyDescent="0.25">
      <c r="C212" s="174" t="s">
        <v>233</v>
      </c>
      <c r="D212" s="174">
        <v>2</v>
      </c>
      <c r="I212" s="11"/>
      <c r="K212" s="4"/>
      <c r="L212" s="11"/>
      <c r="M212"/>
    </row>
    <row r="213" spans="3:13" x14ac:dyDescent="0.25">
      <c r="C213" s="174" t="s">
        <v>234</v>
      </c>
      <c r="D213" s="174">
        <v>1</v>
      </c>
      <c r="I213" s="11"/>
      <c r="K213" s="4"/>
      <c r="L213" s="11"/>
      <c r="M213"/>
    </row>
    <row r="214" spans="3:13" x14ac:dyDescent="0.25">
      <c r="C214" s="174" t="s">
        <v>235</v>
      </c>
      <c r="D214" s="174">
        <v>0</v>
      </c>
      <c r="I214" s="11"/>
      <c r="K214" s="4"/>
      <c r="L214" s="11"/>
      <c r="M214"/>
    </row>
  </sheetData>
  <mergeCells count="9">
    <mergeCell ref="A9:C9"/>
    <mergeCell ref="J9:J10"/>
    <mergeCell ref="E203:J203"/>
    <mergeCell ref="E204:J204"/>
    <mergeCell ref="E205:J205"/>
    <mergeCell ref="E206:J206"/>
    <mergeCell ref="E207:J207"/>
    <mergeCell ref="K9:N9"/>
    <mergeCell ref="H4:L4"/>
  </mergeCells>
  <pageMargins left="0.7" right="0.7" top="0.75" bottom="0.75" header="0.3" footer="0.3"/>
  <pageSetup paperSize="9" scale="6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214"/>
  <sheetViews>
    <sheetView topLeftCell="A201" workbookViewId="0">
      <selection activeCell="H215" sqref="H215"/>
    </sheetView>
  </sheetViews>
  <sheetFormatPr defaultRowHeight="15" x14ac:dyDescent="0.25"/>
  <cols>
    <col min="2" max="2" width="11.5703125" style="3" bestFit="1" customWidth="1"/>
    <col min="3" max="3" width="22.85546875" style="5" customWidth="1"/>
    <col min="4" max="4" width="7.28515625" style="12" customWidth="1"/>
    <col min="5" max="5" width="7.28515625" style="8" customWidth="1"/>
    <col min="6" max="6" width="10.42578125" style="8" customWidth="1"/>
    <col min="7" max="7" width="9" style="8" customWidth="1"/>
    <col min="8" max="8" width="7.28515625" style="11" customWidth="1"/>
    <col min="9" max="9" width="7.28515625" style="4" customWidth="1"/>
    <col min="11" max="14" width="9.140625" style="13"/>
    <col min="15" max="15" width="7.28515625" style="168" customWidth="1"/>
    <col min="16" max="16" width="9.140625" style="13"/>
  </cols>
  <sheetData>
    <row r="1" spans="1:27" s="23" customFormat="1" ht="19.5" customHeight="1" x14ac:dyDescent="0.25">
      <c r="A1" s="25" t="s">
        <v>225</v>
      </c>
      <c r="B1" s="114"/>
      <c r="C1" s="25"/>
      <c r="D1" s="114"/>
      <c r="E1" s="114"/>
      <c r="F1" s="114"/>
      <c r="G1" s="116"/>
      <c r="J1" s="24"/>
      <c r="K1" s="166"/>
      <c r="L1" s="166"/>
      <c r="M1" s="166"/>
      <c r="N1" s="166"/>
      <c r="O1" s="116"/>
      <c r="P1" s="166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</row>
    <row r="2" spans="1:27" s="23" customFormat="1" ht="15.75" x14ac:dyDescent="0.25">
      <c r="A2" s="115" t="s">
        <v>224</v>
      </c>
      <c r="B2" s="115"/>
      <c r="C2" s="115"/>
      <c r="D2" s="115"/>
      <c r="E2" s="149"/>
      <c r="F2" s="151"/>
      <c r="G2" s="151"/>
      <c r="I2" s="115"/>
      <c r="J2" s="24"/>
      <c r="K2" s="166"/>
      <c r="L2" s="166"/>
      <c r="M2" s="166"/>
      <c r="N2" s="166"/>
      <c r="O2" s="149"/>
      <c r="P2" s="166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</row>
    <row r="3" spans="1:27" ht="15.75" x14ac:dyDescent="0.25">
      <c r="A3" s="115" t="s">
        <v>218</v>
      </c>
      <c r="B3" s="29"/>
      <c r="C3" s="115" t="s">
        <v>223</v>
      </c>
      <c r="D3" s="115"/>
      <c r="E3" s="149"/>
      <c r="H3" s="28"/>
      <c r="I3" s="29"/>
      <c r="J3" s="30"/>
      <c r="K3" s="167"/>
      <c r="L3" s="167"/>
      <c r="M3" s="167"/>
      <c r="N3" s="167"/>
      <c r="O3" s="149"/>
      <c r="P3" s="167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</row>
    <row r="4" spans="1:27" s="23" customFormat="1" ht="15.75" x14ac:dyDescent="0.25">
      <c r="A4" s="115" t="s">
        <v>221</v>
      </c>
      <c r="B4" s="115"/>
      <c r="C4" s="115"/>
      <c r="D4" s="115"/>
      <c r="E4" s="149"/>
      <c r="F4" s="151"/>
      <c r="G4" s="151"/>
      <c r="H4" s="199"/>
      <c r="I4" s="199"/>
      <c r="J4" s="24"/>
      <c r="K4" s="166"/>
      <c r="L4" s="166"/>
      <c r="M4" s="166"/>
      <c r="N4" s="166"/>
      <c r="O4" s="149"/>
      <c r="P4" s="166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</row>
    <row r="5" spans="1:27" ht="15.75" x14ac:dyDescent="0.25">
      <c r="A5" s="32" t="s">
        <v>219</v>
      </c>
      <c r="B5" s="32"/>
      <c r="C5" s="32"/>
      <c r="D5" s="32"/>
      <c r="E5" s="149"/>
      <c r="F5" s="149"/>
      <c r="G5" s="149"/>
      <c r="H5" s="33"/>
      <c r="I5" s="33"/>
      <c r="L5" s="167"/>
      <c r="O5" s="149"/>
    </row>
    <row r="6" spans="1:27" ht="15.75" x14ac:dyDescent="0.25">
      <c r="A6" s="33"/>
      <c r="B6" s="34"/>
      <c r="C6" s="33"/>
      <c r="D6" s="33"/>
      <c r="E6" s="149"/>
      <c r="F6" s="149"/>
      <c r="G6" s="149"/>
      <c r="H6" s="33"/>
      <c r="I6" s="33"/>
      <c r="K6" s="167"/>
      <c r="O6" s="149"/>
    </row>
    <row r="7" spans="1:27" ht="15.75" thickBot="1" x14ac:dyDescent="0.3">
      <c r="B7"/>
      <c r="C7"/>
      <c r="D7"/>
      <c r="H7"/>
      <c r="I7"/>
    </row>
    <row r="8" spans="1:27" ht="15.75" thickBot="1" x14ac:dyDescent="0.3">
      <c r="B8"/>
      <c r="C8"/>
      <c r="D8" s="212" t="s">
        <v>279</v>
      </c>
      <c r="E8" s="213"/>
      <c r="F8" s="150" t="s">
        <v>280</v>
      </c>
      <c r="G8" s="157"/>
      <c r="H8"/>
      <c r="I8"/>
      <c r="O8" s="13"/>
    </row>
    <row r="9" spans="1:27" ht="16.5" customHeight="1" thickBot="1" x14ac:dyDescent="0.3">
      <c r="A9" s="200" t="s">
        <v>0</v>
      </c>
      <c r="B9" s="201"/>
      <c r="C9" s="201"/>
      <c r="D9" s="35" t="s">
        <v>281</v>
      </c>
      <c r="E9" s="37" t="s">
        <v>282</v>
      </c>
      <c r="F9" s="147" t="s">
        <v>243</v>
      </c>
      <c r="G9" s="207" t="s">
        <v>222</v>
      </c>
      <c r="H9" s="208"/>
      <c r="I9" s="209"/>
      <c r="O9" s="169"/>
    </row>
    <row r="10" spans="1:27" ht="16.5" thickBot="1" x14ac:dyDescent="0.3">
      <c r="A10" s="38" t="s">
        <v>1</v>
      </c>
      <c r="B10" s="39" t="s">
        <v>2</v>
      </c>
      <c r="C10" s="40" t="s">
        <v>3</v>
      </c>
      <c r="D10" s="41" t="s">
        <v>4</v>
      </c>
      <c r="E10" s="43" t="s">
        <v>5</v>
      </c>
      <c r="F10" s="158" t="s">
        <v>4</v>
      </c>
      <c r="G10" s="161" t="s">
        <v>9</v>
      </c>
      <c r="H10" s="162" t="s">
        <v>10</v>
      </c>
      <c r="I10" s="96" t="s">
        <v>215</v>
      </c>
      <c r="O10" s="169"/>
    </row>
    <row r="11" spans="1:27" ht="18.75" customHeight="1" x14ac:dyDescent="0.25">
      <c r="A11" s="18">
        <v>1</v>
      </c>
      <c r="B11" s="51">
        <v>14103104</v>
      </c>
      <c r="C11" s="62" t="s">
        <v>18</v>
      </c>
      <c r="D11" s="148">
        <v>0</v>
      </c>
      <c r="E11" s="48">
        <v>0</v>
      </c>
      <c r="F11" s="48">
        <v>0</v>
      </c>
      <c r="G11" s="119">
        <v>0</v>
      </c>
      <c r="H11" s="159">
        <v>0</v>
      </c>
      <c r="I11" s="160">
        <v>0</v>
      </c>
    </row>
    <row r="12" spans="1:27" ht="18.75" customHeight="1" x14ac:dyDescent="0.25">
      <c r="A12" s="18">
        <v>2</v>
      </c>
      <c r="B12" s="54">
        <v>16103003</v>
      </c>
      <c r="C12" s="143" t="s">
        <v>19</v>
      </c>
      <c r="D12" s="117">
        <v>3</v>
      </c>
      <c r="E12" s="48">
        <v>3</v>
      </c>
      <c r="F12" s="48">
        <v>4</v>
      </c>
      <c r="G12" s="48">
        <f>(D12*100)/5</f>
        <v>60</v>
      </c>
      <c r="H12" s="48">
        <f>(E12*100)/5</f>
        <v>60</v>
      </c>
      <c r="I12" s="48">
        <f>(F12*100)/5</f>
        <v>80</v>
      </c>
    </row>
    <row r="13" spans="1:27" ht="18.75" customHeight="1" x14ac:dyDescent="0.25">
      <c r="A13" s="18">
        <v>3</v>
      </c>
      <c r="B13" s="51">
        <v>16103004</v>
      </c>
      <c r="C13" s="144" t="s">
        <v>20</v>
      </c>
      <c r="D13" s="117">
        <v>5</v>
      </c>
      <c r="E13" s="48">
        <v>5</v>
      </c>
      <c r="F13" s="48">
        <v>4</v>
      </c>
      <c r="G13" s="48">
        <f t="shared" ref="G13:G76" si="0">(D13*100)/5</f>
        <v>100</v>
      </c>
      <c r="H13" s="48">
        <f t="shared" ref="H13:H76" si="1">(E13*100)/5</f>
        <v>100</v>
      </c>
      <c r="I13" s="48">
        <f t="shared" ref="I13:I76" si="2">(F13*100)/5</f>
        <v>80</v>
      </c>
    </row>
    <row r="14" spans="1:27" ht="18.75" customHeight="1" x14ac:dyDescent="0.25">
      <c r="A14" s="18">
        <v>4</v>
      </c>
      <c r="B14" s="54">
        <v>16103006</v>
      </c>
      <c r="C14" s="143" t="s">
        <v>21</v>
      </c>
      <c r="D14" s="117">
        <v>4.5</v>
      </c>
      <c r="E14" s="48">
        <v>4.5</v>
      </c>
      <c r="F14" s="48">
        <v>4</v>
      </c>
      <c r="G14" s="48">
        <f t="shared" si="0"/>
        <v>90</v>
      </c>
      <c r="H14" s="48">
        <f t="shared" si="1"/>
        <v>90</v>
      </c>
      <c r="I14" s="48">
        <f t="shared" si="2"/>
        <v>80</v>
      </c>
    </row>
    <row r="15" spans="1:27" ht="18.75" customHeight="1" x14ac:dyDescent="0.25">
      <c r="A15" s="18">
        <v>5</v>
      </c>
      <c r="B15" s="51">
        <v>16103007</v>
      </c>
      <c r="C15" s="144" t="s">
        <v>22</v>
      </c>
      <c r="D15" s="117">
        <v>2</v>
      </c>
      <c r="E15" s="48">
        <v>1</v>
      </c>
      <c r="F15" s="48">
        <v>3.5</v>
      </c>
      <c r="G15" s="48">
        <f t="shared" si="0"/>
        <v>40</v>
      </c>
      <c r="H15" s="48">
        <f t="shared" si="1"/>
        <v>20</v>
      </c>
      <c r="I15" s="48">
        <f t="shared" si="2"/>
        <v>70</v>
      </c>
    </row>
    <row r="16" spans="1:27" ht="18.75" customHeight="1" x14ac:dyDescent="0.25">
      <c r="A16" s="18">
        <v>6</v>
      </c>
      <c r="B16" s="54">
        <v>16103008</v>
      </c>
      <c r="C16" s="143" t="s">
        <v>23</v>
      </c>
      <c r="D16" s="117">
        <v>3.5</v>
      </c>
      <c r="E16" s="48">
        <v>3.5</v>
      </c>
      <c r="F16" s="48">
        <v>3</v>
      </c>
      <c r="G16" s="48">
        <f t="shared" si="0"/>
        <v>70</v>
      </c>
      <c r="H16" s="48">
        <f t="shared" si="1"/>
        <v>70</v>
      </c>
      <c r="I16" s="48">
        <f t="shared" si="2"/>
        <v>60</v>
      </c>
    </row>
    <row r="17" spans="1:16" s="6" customFormat="1" ht="18.75" customHeight="1" x14ac:dyDescent="0.25">
      <c r="A17" s="18">
        <v>7</v>
      </c>
      <c r="B17" s="52">
        <v>16103009</v>
      </c>
      <c r="C17" s="62" t="s">
        <v>209</v>
      </c>
      <c r="D17" s="163">
        <v>5</v>
      </c>
      <c r="E17" s="48">
        <v>3</v>
      </c>
      <c r="F17" s="48">
        <v>3</v>
      </c>
      <c r="G17" s="48">
        <f t="shared" si="0"/>
        <v>100</v>
      </c>
      <c r="H17" s="48">
        <f t="shared" si="1"/>
        <v>60</v>
      </c>
      <c r="I17" s="48">
        <f t="shared" si="2"/>
        <v>60</v>
      </c>
      <c r="J17"/>
      <c r="K17" s="13"/>
      <c r="L17" s="13"/>
      <c r="M17" s="170"/>
      <c r="N17" s="13"/>
      <c r="O17" s="168"/>
      <c r="P17" s="170"/>
    </row>
    <row r="18" spans="1:16" ht="18.75" customHeight="1" x14ac:dyDescent="0.25">
      <c r="A18" s="18">
        <v>8</v>
      </c>
      <c r="B18" s="54">
        <v>16103011</v>
      </c>
      <c r="C18" s="143" t="s">
        <v>24</v>
      </c>
      <c r="D18" s="117">
        <v>2</v>
      </c>
      <c r="E18" s="48">
        <v>2</v>
      </c>
      <c r="F18" s="48">
        <v>3</v>
      </c>
      <c r="G18" s="48">
        <f t="shared" si="0"/>
        <v>40</v>
      </c>
      <c r="H18" s="48">
        <f t="shared" si="1"/>
        <v>40</v>
      </c>
      <c r="I18" s="48">
        <f t="shared" si="2"/>
        <v>60</v>
      </c>
    </row>
    <row r="19" spans="1:16" ht="18.75" customHeight="1" x14ac:dyDescent="0.25">
      <c r="A19" s="18">
        <v>9</v>
      </c>
      <c r="B19" s="51">
        <v>16103013</v>
      </c>
      <c r="C19" s="144" t="s">
        <v>25</v>
      </c>
      <c r="D19" s="117">
        <v>3.5</v>
      </c>
      <c r="E19" s="48">
        <v>3</v>
      </c>
      <c r="F19" s="48">
        <v>3.5</v>
      </c>
      <c r="G19" s="48">
        <f t="shared" si="0"/>
        <v>70</v>
      </c>
      <c r="H19" s="48">
        <f t="shared" si="1"/>
        <v>60</v>
      </c>
      <c r="I19" s="48">
        <f t="shared" si="2"/>
        <v>70</v>
      </c>
    </row>
    <row r="20" spans="1:16" ht="18.75" customHeight="1" x14ac:dyDescent="0.25">
      <c r="A20" s="18">
        <v>10</v>
      </c>
      <c r="B20" s="54">
        <v>16103014</v>
      </c>
      <c r="C20" s="62" t="s">
        <v>26</v>
      </c>
      <c r="D20" s="117">
        <v>4</v>
      </c>
      <c r="E20" s="48">
        <v>4</v>
      </c>
      <c r="F20" s="48">
        <v>3.5</v>
      </c>
      <c r="G20" s="48">
        <f t="shared" si="0"/>
        <v>80</v>
      </c>
      <c r="H20" s="48">
        <f t="shared" si="1"/>
        <v>80</v>
      </c>
      <c r="I20" s="48">
        <f t="shared" si="2"/>
        <v>70</v>
      </c>
    </row>
    <row r="21" spans="1:16" ht="18.75" customHeight="1" x14ac:dyDescent="0.25">
      <c r="A21" s="18">
        <v>11</v>
      </c>
      <c r="B21" s="51">
        <v>16103015</v>
      </c>
      <c r="C21" s="144" t="s">
        <v>27</v>
      </c>
      <c r="D21" s="117">
        <v>4</v>
      </c>
      <c r="E21" s="48">
        <v>3</v>
      </c>
      <c r="F21" s="48">
        <v>3.5</v>
      </c>
      <c r="G21" s="48">
        <f t="shared" si="0"/>
        <v>80</v>
      </c>
      <c r="H21" s="48">
        <f t="shared" si="1"/>
        <v>60</v>
      </c>
      <c r="I21" s="48">
        <f t="shared" si="2"/>
        <v>70</v>
      </c>
    </row>
    <row r="22" spans="1:16" ht="18.75" customHeight="1" x14ac:dyDescent="0.25">
      <c r="A22" s="18">
        <v>12</v>
      </c>
      <c r="B22" s="54">
        <v>16103016</v>
      </c>
      <c r="C22" s="143" t="s">
        <v>28</v>
      </c>
      <c r="D22" s="117">
        <v>3.5</v>
      </c>
      <c r="E22" s="48">
        <v>3</v>
      </c>
      <c r="F22" s="48">
        <v>3</v>
      </c>
      <c r="G22" s="48">
        <f t="shared" si="0"/>
        <v>70</v>
      </c>
      <c r="H22" s="48">
        <f t="shared" si="1"/>
        <v>60</v>
      </c>
      <c r="I22" s="48">
        <f t="shared" si="2"/>
        <v>60</v>
      </c>
    </row>
    <row r="23" spans="1:16" ht="18.75" customHeight="1" x14ac:dyDescent="0.25">
      <c r="A23" s="18">
        <v>13</v>
      </c>
      <c r="B23" s="51">
        <v>16103017</v>
      </c>
      <c r="C23" s="144" t="s">
        <v>29</v>
      </c>
      <c r="D23" s="117">
        <v>4</v>
      </c>
      <c r="E23" s="48">
        <v>3</v>
      </c>
      <c r="F23" s="48">
        <v>3.5</v>
      </c>
      <c r="G23" s="48">
        <f t="shared" si="0"/>
        <v>80</v>
      </c>
      <c r="H23" s="48">
        <f t="shared" si="1"/>
        <v>60</v>
      </c>
      <c r="I23" s="48">
        <f t="shared" si="2"/>
        <v>70</v>
      </c>
    </row>
    <row r="24" spans="1:16" ht="18.75" customHeight="1" x14ac:dyDescent="0.25">
      <c r="A24" s="18">
        <v>14</v>
      </c>
      <c r="B24" s="54">
        <v>16103018</v>
      </c>
      <c r="C24" s="143" t="s">
        <v>30</v>
      </c>
      <c r="D24" s="117">
        <v>5</v>
      </c>
      <c r="E24" s="48">
        <v>3</v>
      </c>
      <c r="F24" s="48">
        <v>4</v>
      </c>
      <c r="G24" s="48">
        <f t="shared" si="0"/>
        <v>100</v>
      </c>
      <c r="H24" s="48">
        <f t="shared" si="1"/>
        <v>60</v>
      </c>
      <c r="I24" s="48">
        <f t="shared" si="2"/>
        <v>80</v>
      </c>
    </row>
    <row r="25" spans="1:16" ht="18.75" customHeight="1" x14ac:dyDescent="0.25">
      <c r="A25" s="18">
        <v>15</v>
      </c>
      <c r="B25" s="51">
        <v>16103019</v>
      </c>
      <c r="C25" s="144" t="s">
        <v>31</v>
      </c>
      <c r="D25" s="117">
        <v>2</v>
      </c>
      <c r="E25" s="48">
        <v>3</v>
      </c>
      <c r="F25" s="48">
        <v>3.5</v>
      </c>
      <c r="G25" s="48">
        <f t="shared" si="0"/>
        <v>40</v>
      </c>
      <c r="H25" s="48">
        <f t="shared" si="1"/>
        <v>60</v>
      </c>
      <c r="I25" s="48">
        <f t="shared" si="2"/>
        <v>70</v>
      </c>
    </row>
    <row r="26" spans="1:16" ht="18.75" customHeight="1" x14ac:dyDescent="0.25">
      <c r="A26" s="18">
        <v>16</v>
      </c>
      <c r="B26" s="54">
        <v>16103020</v>
      </c>
      <c r="C26" s="143" t="s">
        <v>32</v>
      </c>
      <c r="D26" s="117">
        <v>3</v>
      </c>
      <c r="E26" s="48">
        <v>3</v>
      </c>
      <c r="F26" s="48">
        <v>3</v>
      </c>
      <c r="G26" s="48">
        <f t="shared" si="0"/>
        <v>60</v>
      </c>
      <c r="H26" s="48">
        <f t="shared" si="1"/>
        <v>60</v>
      </c>
      <c r="I26" s="48">
        <f t="shared" si="2"/>
        <v>60</v>
      </c>
    </row>
    <row r="27" spans="1:16" ht="18.75" customHeight="1" x14ac:dyDescent="0.25">
      <c r="A27" s="18">
        <v>17</v>
      </c>
      <c r="B27" s="51">
        <v>16103021</v>
      </c>
      <c r="C27" s="144" t="s">
        <v>33</v>
      </c>
      <c r="D27" s="117">
        <v>2</v>
      </c>
      <c r="E27" s="48">
        <v>2</v>
      </c>
      <c r="F27" s="48">
        <v>2.5</v>
      </c>
      <c r="G27" s="48">
        <f t="shared" si="0"/>
        <v>40</v>
      </c>
      <c r="H27" s="48">
        <f t="shared" si="1"/>
        <v>40</v>
      </c>
      <c r="I27" s="48">
        <f t="shared" si="2"/>
        <v>50</v>
      </c>
    </row>
    <row r="28" spans="1:16" ht="18.75" customHeight="1" x14ac:dyDescent="0.25">
      <c r="A28" s="18">
        <v>18</v>
      </c>
      <c r="B28" s="54">
        <v>16103022</v>
      </c>
      <c r="C28" s="143" t="s">
        <v>34</v>
      </c>
      <c r="D28" s="117">
        <v>5</v>
      </c>
      <c r="E28" s="48">
        <v>3</v>
      </c>
      <c r="F28" s="48">
        <v>5</v>
      </c>
      <c r="G28" s="48">
        <f t="shared" si="0"/>
        <v>100</v>
      </c>
      <c r="H28" s="48">
        <f t="shared" si="1"/>
        <v>60</v>
      </c>
      <c r="I28" s="48">
        <f t="shared" si="2"/>
        <v>100</v>
      </c>
    </row>
    <row r="29" spans="1:16" ht="18.75" customHeight="1" x14ac:dyDescent="0.25">
      <c r="A29" s="18">
        <v>19</v>
      </c>
      <c r="B29" s="51">
        <v>16103023</v>
      </c>
      <c r="C29" s="144" t="s">
        <v>35</v>
      </c>
      <c r="D29" s="117">
        <v>3.5</v>
      </c>
      <c r="E29" s="48">
        <v>3</v>
      </c>
      <c r="F29" s="48">
        <v>3.5</v>
      </c>
      <c r="G29" s="48">
        <f t="shared" si="0"/>
        <v>70</v>
      </c>
      <c r="H29" s="48">
        <f t="shared" si="1"/>
        <v>60</v>
      </c>
      <c r="I29" s="48">
        <f t="shared" si="2"/>
        <v>70</v>
      </c>
    </row>
    <row r="30" spans="1:16" ht="18.75" customHeight="1" x14ac:dyDescent="0.25">
      <c r="A30" s="18">
        <v>20</v>
      </c>
      <c r="B30" s="54">
        <v>16103029</v>
      </c>
      <c r="C30" s="143" t="s">
        <v>36</v>
      </c>
      <c r="D30" s="117">
        <v>6</v>
      </c>
      <c r="E30" s="48">
        <v>4</v>
      </c>
      <c r="F30" s="48">
        <v>3</v>
      </c>
      <c r="G30" s="48">
        <f t="shared" si="0"/>
        <v>120</v>
      </c>
      <c r="H30" s="48">
        <f t="shared" si="1"/>
        <v>80</v>
      </c>
      <c r="I30" s="48">
        <f t="shared" si="2"/>
        <v>60</v>
      </c>
    </row>
    <row r="31" spans="1:16" ht="18.75" customHeight="1" x14ac:dyDescent="0.25">
      <c r="A31" s="18">
        <v>21</v>
      </c>
      <c r="B31" s="51">
        <v>16103030</v>
      </c>
      <c r="C31" s="144" t="s">
        <v>37</v>
      </c>
      <c r="D31" s="117">
        <v>2</v>
      </c>
      <c r="E31" s="48">
        <v>2.5</v>
      </c>
      <c r="F31" s="48">
        <v>2.5</v>
      </c>
      <c r="G31" s="48">
        <f t="shared" si="0"/>
        <v>40</v>
      </c>
      <c r="H31" s="48">
        <f t="shared" si="1"/>
        <v>50</v>
      </c>
      <c r="I31" s="48">
        <f t="shared" si="2"/>
        <v>50</v>
      </c>
    </row>
    <row r="32" spans="1:16" ht="18.75" customHeight="1" x14ac:dyDescent="0.25">
      <c r="A32" s="18">
        <v>22</v>
      </c>
      <c r="B32" s="54">
        <v>16103031</v>
      </c>
      <c r="C32" s="143" t="s">
        <v>38</v>
      </c>
      <c r="D32" s="117">
        <v>5</v>
      </c>
      <c r="E32" s="48">
        <v>5</v>
      </c>
      <c r="F32" s="48">
        <v>4.5</v>
      </c>
      <c r="G32" s="48">
        <f t="shared" si="0"/>
        <v>100</v>
      </c>
      <c r="H32" s="48">
        <f t="shared" si="1"/>
        <v>100</v>
      </c>
      <c r="I32" s="48">
        <f t="shared" si="2"/>
        <v>90</v>
      </c>
    </row>
    <row r="33" spans="1:9" ht="18.75" customHeight="1" x14ac:dyDescent="0.25">
      <c r="A33" s="18">
        <v>23</v>
      </c>
      <c r="B33" s="51">
        <v>16103036</v>
      </c>
      <c r="C33" s="144" t="s">
        <v>39</v>
      </c>
      <c r="D33" s="117">
        <v>4.5</v>
      </c>
      <c r="E33" s="48">
        <v>4.5</v>
      </c>
      <c r="F33" s="48">
        <v>3.5</v>
      </c>
      <c r="G33" s="48">
        <f t="shared" si="0"/>
        <v>90</v>
      </c>
      <c r="H33" s="48">
        <f t="shared" si="1"/>
        <v>90</v>
      </c>
      <c r="I33" s="48">
        <f t="shared" si="2"/>
        <v>70</v>
      </c>
    </row>
    <row r="34" spans="1:9" ht="18.75" customHeight="1" x14ac:dyDescent="0.25">
      <c r="A34" s="18">
        <v>24</v>
      </c>
      <c r="B34" s="54">
        <v>16103038</v>
      </c>
      <c r="C34" s="143" t="s">
        <v>40</v>
      </c>
      <c r="D34" s="117">
        <v>4</v>
      </c>
      <c r="E34" s="48">
        <v>3</v>
      </c>
      <c r="F34" s="48">
        <v>3.5</v>
      </c>
      <c r="G34" s="48">
        <f t="shared" si="0"/>
        <v>80</v>
      </c>
      <c r="H34" s="48">
        <f t="shared" si="1"/>
        <v>60</v>
      </c>
      <c r="I34" s="48">
        <f t="shared" si="2"/>
        <v>70</v>
      </c>
    </row>
    <row r="35" spans="1:9" ht="18.75" customHeight="1" x14ac:dyDescent="0.25">
      <c r="A35" s="18">
        <v>25</v>
      </c>
      <c r="B35" s="51">
        <v>16103039</v>
      </c>
      <c r="C35" s="144" t="s">
        <v>41</v>
      </c>
      <c r="D35" s="117">
        <v>5.5</v>
      </c>
      <c r="E35" s="48">
        <v>3</v>
      </c>
      <c r="F35" s="48">
        <v>4</v>
      </c>
      <c r="G35" s="48">
        <f t="shared" si="0"/>
        <v>110</v>
      </c>
      <c r="H35" s="48">
        <f t="shared" si="1"/>
        <v>60</v>
      </c>
      <c r="I35" s="48">
        <f t="shared" si="2"/>
        <v>80</v>
      </c>
    </row>
    <row r="36" spans="1:9" ht="18.75" customHeight="1" x14ac:dyDescent="0.25">
      <c r="A36" s="18">
        <v>26</v>
      </c>
      <c r="B36" s="54">
        <v>16103040</v>
      </c>
      <c r="C36" s="143" t="s">
        <v>42</v>
      </c>
      <c r="D36" s="117">
        <v>3</v>
      </c>
      <c r="E36" s="48">
        <v>3</v>
      </c>
      <c r="F36" s="48">
        <v>4</v>
      </c>
      <c r="G36" s="48">
        <f t="shared" si="0"/>
        <v>60</v>
      </c>
      <c r="H36" s="48">
        <f t="shared" si="1"/>
        <v>60</v>
      </c>
      <c r="I36" s="48">
        <f t="shared" si="2"/>
        <v>80</v>
      </c>
    </row>
    <row r="37" spans="1:9" ht="18.75" customHeight="1" x14ac:dyDescent="0.25">
      <c r="A37" s="18">
        <v>27</v>
      </c>
      <c r="B37" s="51">
        <v>16103041</v>
      </c>
      <c r="C37" s="62" t="s">
        <v>43</v>
      </c>
      <c r="D37" s="117">
        <v>4</v>
      </c>
      <c r="E37" s="48">
        <v>3</v>
      </c>
      <c r="F37" s="48">
        <v>3.5</v>
      </c>
      <c r="G37" s="48">
        <f t="shared" si="0"/>
        <v>80</v>
      </c>
      <c r="H37" s="48">
        <f t="shared" si="1"/>
        <v>60</v>
      </c>
      <c r="I37" s="48">
        <f t="shared" si="2"/>
        <v>70</v>
      </c>
    </row>
    <row r="38" spans="1:9" ht="18.75" customHeight="1" x14ac:dyDescent="0.25">
      <c r="A38" s="18">
        <v>28</v>
      </c>
      <c r="B38" s="54">
        <v>16103042</v>
      </c>
      <c r="C38" s="143" t="s">
        <v>44</v>
      </c>
      <c r="D38" s="117">
        <v>4</v>
      </c>
      <c r="E38" s="48">
        <v>3</v>
      </c>
      <c r="F38" s="48">
        <v>3.5</v>
      </c>
      <c r="G38" s="48">
        <f t="shared" si="0"/>
        <v>80</v>
      </c>
      <c r="H38" s="48">
        <f t="shared" si="1"/>
        <v>60</v>
      </c>
      <c r="I38" s="48">
        <f t="shared" si="2"/>
        <v>70</v>
      </c>
    </row>
    <row r="39" spans="1:9" ht="18.75" customHeight="1" x14ac:dyDescent="0.25">
      <c r="A39" s="18">
        <v>29</v>
      </c>
      <c r="B39" s="51">
        <v>16103043</v>
      </c>
      <c r="C39" s="144" t="s">
        <v>45</v>
      </c>
      <c r="D39" s="117">
        <v>3.5</v>
      </c>
      <c r="E39" s="48">
        <v>4</v>
      </c>
      <c r="F39" s="48">
        <v>4.5</v>
      </c>
      <c r="G39" s="48">
        <f t="shared" si="0"/>
        <v>70</v>
      </c>
      <c r="H39" s="48">
        <f t="shared" si="1"/>
        <v>80</v>
      </c>
      <c r="I39" s="48">
        <f t="shared" si="2"/>
        <v>90</v>
      </c>
    </row>
    <row r="40" spans="1:9" ht="18.75" customHeight="1" x14ac:dyDescent="0.25">
      <c r="A40" s="18">
        <v>30</v>
      </c>
      <c r="B40" s="54">
        <v>16103044</v>
      </c>
      <c r="C40" s="143" t="s">
        <v>46</v>
      </c>
      <c r="D40" s="117">
        <v>3.5</v>
      </c>
      <c r="E40" s="48">
        <v>4</v>
      </c>
      <c r="F40" s="48">
        <v>4</v>
      </c>
      <c r="G40" s="48">
        <f t="shared" si="0"/>
        <v>70</v>
      </c>
      <c r="H40" s="48">
        <f t="shared" si="1"/>
        <v>80</v>
      </c>
      <c r="I40" s="48">
        <f t="shared" si="2"/>
        <v>80</v>
      </c>
    </row>
    <row r="41" spans="1:9" ht="18.75" customHeight="1" x14ac:dyDescent="0.25">
      <c r="A41" s="18">
        <v>31</v>
      </c>
      <c r="B41" s="51">
        <v>16103045</v>
      </c>
      <c r="C41" s="144" t="s">
        <v>47</v>
      </c>
      <c r="D41" s="117">
        <v>4</v>
      </c>
      <c r="E41" s="48">
        <v>5</v>
      </c>
      <c r="F41" s="48">
        <v>3</v>
      </c>
      <c r="G41" s="48">
        <f t="shared" si="0"/>
        <v>80</v>
      </c>
      <c r="H41" s="48">
        <f t="shared" si="1"/>
        <v>100</v>
      </c>
      <c r="I41" s="48">
        <f t="shared" si="2"/>
        <v>60</v>
      </c>
    </row>
    <row r="42" spans="1:9" ht="18.75" customHeight="1" x14ac:dyDescent="0.25">
      <c r="A42" s="18">
        <v>32</v>
      </c>
      <c r="B42" s="54">
        <v>16103046</v>
      </c>
      <c r="C42" s="143" t="s">
        <v>48</v>
      </c>
      <c r="D42" s="117">
        <v>4</v>
      </c>
      <c r="E42" s="48">
        <v>3</v>
      </c>
      <c r="F42" s="48">
        <v>3.5</v>
      </c>
      <c r="G42" s="48">
        <f t="shared" si="0"/>
        <v>80</v>
      </c>
      <c r="H42" s="48">
        <f t="shared" si="1"/>
        <v>60</v>
      </c>
      <c r="I42" s="48">
        <f t="shared" si="2"/>
        <v>70</v>
      </c>
    </row>
    <row r="43" spans="1:9" ht="18.75" customHeight="1" x14ac:dyDescent="0.25">
      <c r="A43" s="18">
        <v>33</v>
      </c>
      <c r="B43" s="51">
        <v>16103047</v>
      </c>
      <c r="C43" s="144" t="s">
        <v>49</v>
      </c>
      <c r="D43" s="117">
        <v>5</v>
      </c>
      <c r="E43" s="48">
        <v>3</v>
      </c>
      <c r="F43" s="48">
        <v>4</v>
      </c>
      <c r="G43" s="48">
        <f t="shared" si="0"/>
        <v>100</v>
      </c>
      <c r="H43" s="48">
        <f t="shared" si="1"/>
        <v>60</v>
      </c>
      <c r="I43" s="48">
        <f t="shared" si="2"/>
        <v>80</v>
      </c>
    </row>
    <row r="44" spans="1:9" ht="18.75" customHeight="1" x14ac:dyDescent="0.25">
      <c r="A44" s="18">
        <v>34</v>
      </c>
      <c r="B44" s="54">
        <v>16103048</v>
      </c>
      <c r="C44" s="143" t="s">
        <v>50</v>
      </c>
      <c r="D44" s="117">
        <v>4</v>
      </c>
      <c r="E44" s="48">
        <v>3</v>
      </c>
      <c r="F44" s="48">
        <v>3.5</v>
      </c>
      <c r="G44" s="48">
        <f t="shared" si="0"/>
        <v>80</v>
      </c>
      <c r="H44" s="48">
        <f t="shared" si="1"/>
        <v>60</v>
      </c>
      <c r="I44" s="48">
        <f t="shared" si="2"/>
        <v>70</v>
      </c>
    </row>
    <row r="45" spans="1:9" ht="18.75" customHeight="1" x14ac:dyDescent="0.25">
      <c r="A45" s="18">
        <v>35</v>
      </c>
      <c r="B45" s="51">
        <v>16103051</v>
      </c>
      <c r="C45" s="144" t="s">
        <v>51</v>
      </c>
      <c r="D45" s="117">
        <v>1</v>
      </c>
      <c r="E45" s="48">
        <v>3</v>
      </c>
      <c r="F45" s="48">
        <v>3</v>
      </c>
      <c r="G45" s="48">
        <f t="shared" si="0"/>
        <v>20</v>
      </c>
      <c r="H45" s="48">
        <f t="shared" si="1"/>
        <v>60</v>
      </c>
      <c r="I45" s="48">
        <f t="shared" si="2"/>
        <v>60</v>
      </c>
    </row>
    <row r="46" spans="1:9" ht="18.75" customHeight="1" x14ac:dyDescent="0.25">
      <c r="A46" s="18">
        <v>36</v>
      </c>
      <c r="B46" s="52">
        <v>16103052</v>
      </c>
      <c r="C46" s="143" t="s">
        <v>52</v>
      </c>
      <c r="D46" s="117">
        <v>3</v>
      </c>
      <c r="E46" s="48">
        <v>3</v>
      </c>
      <c r="F46" s="48">
        <v>2.5</v>
      </c>
      <c r="G46" s="48">
        <f t="shared" si="0"/>
        <v>60</v>
      </c>
      <c r="H46" s="48">
        <f t="shared" si="1"/>
        <v>60</v>
      </c>
      <c r="I46" s="48">
        <f t="shared" si="2"/>
        <v>50</v>
      </c>
    </row>
    <row r="47" spans="1:9" ht="18.75" customHeight="1" x14ac:dyDescent="0.25">
      <c r="A47" s="18">
        <v>37</v>
      </c>
      <c r="B47" s="51">
        <v>16103054</v>
      </c>
      <c r="C47" s="144" t="s">
        <v>53</v>
      </c>
      <c r="D47" s="117">
        <v>3</v>
      </c>
      <c r="E47" s="48">
        <v>3</v>
      </c>
      <c r="F47" s="48">
        <v>2.5</v>
      </c>
      <c r="G47" s="48">
        <f t="shared" si="0"/>
        <v>60</v>
      </c>
      <c r="H47" s="48">
        <f t="shared" si="1"/>
        <v>60</v>
      </c>
      <c r="I47" s="48">
        <f t="shared" si="2"/>
        <v>50</v>
      </c>
    </row>
    <row r="48" spans="1:9" ht="18.75" customHeight="1" x14ac:dyDescent="0.25">
      <c r="A48" s="18">
        <v>38</v>
      </c>
      <c r="B48" s="54">
        <v>16103055</v>
      </c>
      <c r="C48" s="143" t="s">
        <v>54</v>
      </c>
      <c r="D48" s="117">
        <v>7</v>
      </c>
      <c r="E48" s="48">
        <v>3</v>
      </c>
      <c r="F48" s="48">
        <v>4.5</v>
      </c>
      <c r="G48" s="48">
        <f t="shared" si="0"/>
        <v>140</v>
      </c>
      <c r="H48" s="48">
        <f t="shared" si="1"/>
        <v>60</v>
      </c>
      <c r="I48" s="48">
        <f t="shared" si="2"/>
        <v>90</v>
      </c>
    </row>
    <row r="49" spans="1:9" ht="18.75" customHeight="1" x14ac:dyDescent="0.25">
      <c r="A49" s="18">
        <v>39</v>
      </c>
      <c r="B49" s="51">
        <v>16103056</v>
      </c>
      <c r="C49" s="144" t="s">
        <v>55</v>
      </c>
      <c r="D49" s="117">
        <v>1.5</v>
      </c>
      <c r="E49" s="48">
        <v>3</v>
      </c>
      <c r="F49" s="48">
        <v>3.5</v>
      </c>
      <c r="G49" s="48">
        <f t="shared" si="0"/>
        <v>30</v>
      </c>
      <c r="H49" s="48">
        <f t="shared" si="1"/>
        <v>60</v>
      </c>
      <c r="I49" s="48">
        <f t="shared" si="2"/>
        <v>70</v>
      </c>
    </row>
    <row r="50" spans="1:9" ht="18.75" customHeight="1" x14ac:dyDescent="0.25">
      <c r="A50" s="18">
        <v>40</v>
      </c>
      <c r="B50" s="54">
        <v>16103059</v>
      </c>
      <c r="C50" s="143" t="s">
        <v>56</v>
      </c>
      <c r="D50" s="117">
        <v>5</v>
      </c>
      <c r="E50" s="48">
        <v>4</v>
      </c>
      <c r="F50" s="48">
        <v>4</v>
      </c>
      <c r="G50" s="48">
        <f t="shared" si="0"/>
        <v>100</v>
      </c>
      <c r="H50" s="48">
        <f t="shared" si="1"/>
        <v>80</v>
      </c>
      <c r="I50" s="48">
        <f t="shared" si="2"/>
        <v>80</v>
      </c>
    </row>
    <row r="51" spans="1:9" ht="18.75" customHeight="1" x14ac:dyDescent="0.25">
      <c r="A51" s="18">
        <v>41</v>
      </c>
      <c r="B51" s="51">
        <v>16103060</v>
      </c>
      <c r="C51" s="144" t="s">
        <v>12</v>
      </c>
      <c r="D51" s="117">
        <v>5</v>
      </c>
      <c r="E51" s="48">
        <v>3</v>
      </c>
      <c r="F51" s="48">
        <v>4</v>
      </c>
      <c r="G51" s="48">
        <f t="shared" si="0"/>
        <v>100</v>
      </c>
      <c r="H51" s="48">
        <f t="shared" si="1"/>
        <v>60</v>
      </c>
      <c r="I51" s="48">
        <f t="shared" si="2"/>
        <v>80</v>
      </c>
    </row>
    <row r="52" spans="1:9" ht="18.75" customHeight="1" x14ac:dyDescent="0.25">
      <c r="A52" s="18">
        <v>42</v>
      </c>
      <c r="B52" s="54">
        <v>16103061</v>
      </c>
      <c r="C52" s="143" t="s">
        <v>57</v>
      </c>
      <c r="D52" s="117">
        <v>5</v>
      </c>
      <c r="E52" s="48">
        <v>5</v>
      </c>
      <c r="F52" s="48">
        <v>4.5</v>
      </c>
      <c r="G52" s="48">
        <f t="shared" si="0"/>
        <v>100</v>
      </c>
      <c r="H52" s="48">
        <f t="shared" si="1"/>
        <v>100</v>
      </c>
      <c r="I52" s="48">
        <f t="shared" si="2"/>
        <v>90</v>
      </c>
    </row>
    <row r="53" spans="1:9" ht="18.75" customHeight="1" x14ac:dyDescent="0.25">
      <c r="A53" s="18">
        <v>43</v>
      </c>
      <c r="B53" s="51">
        <v>16103062</v>
      </c>
      <c r="C53" s="144" t="s">
        <v>58</v>
      </c>
      <c r="D53" s="117">
        <v>3</v>
      </c>
      <c r="E53" s="48">
        <v>3</v>
      </c>
      <c r="F53" s="48">
        <v>3</v>
      </c>
      <c r="G53" s="48">
        <f t="shared" si="0"/>
        <v>60</v>
      </c>
      <c r="H53" s="48">
        <f t="shared" si="1"/>
        <v>60</v>
      </c>
      <c r="I53" s="48">
        <f t="shared" si="2"/>
        <v>60</v>
      </c>
    </row>
    <row r="54" spans="1:9" ht="18.75" customHeight="1" x14ac:dyDescent="0.25">
      <c r="A54" s="18">
        <v>44</v>
      </c>
      <c r="B54" s="54">
        <v>16103063</v>
      </c>
      <c r="C54" s="143" t="s">
        <v>59</v>
      </c>
      <c r="D54" s="117">
        <v>5</v>
      </c>
      <c r="E54" s="48">
        <v>4</v>
      </c>
      <c r="F54" s="48">
        <v>4.5</v>
      </c>
      <c r="G54" s="48">
        <f t="shared" si="0"/>
        <v>100</v>
      </c>
      <c r="H54" s="48">
        <f t="shared" si="1"/>
        <v>80</v>
      </c>
      <c r="I54" s="48">
        <f t="shared" si="2"/>
        <v>90</v>
      </c>
    </row>
    <row r="55" spans="1:9" ht="18.75" customHeight="1" x14ac:dyDescent="0.25">
      <c r="A55" s="18">
        <v>45</v>
      </c>
      <c r="B55" s="51">
        <v>16103064</v>
      </c>
      <c r="C55" s="144" t="s">
        <v>60</v>
      </c>
      <c r="D55" s="117">
        <v>5</v>
      </c>
      <c r="E55" s="48">
        <v>4</v>
      </c>
      <c r="F55" s="48">
        <v>4.5</v>
      </c>
      <c r="G55" s="48">
        <f t="shared" si="0"/>
        <v>100</v>
      </c>
      <c r="H55" s="48">
        <f t="shared" si="1"/>
        <v>80</v>
      </c>
      <c r="I55" s="48">
        <f t="shared" si="2"/>
        <v>90</v>
      </c>
    </row>
    <row r="56" spans="1:9" ht="18.75" customHeight="1" x14ac:dyDescent="0.25">
      <c r="A56" s="18">
        <v>46</v>
      </c>
      <c r="B56" s="54">
        <v>16103068</v>
      </c>
      <c r="C56" s="143" t="s">
        <v>15</v>
      </c>
      <c r="D56" s="117">
        <v>5</v>
      </c>
      <c r="E56" s="48">
        <v>5</v>
      </c>
      <c r="F56" s="48">
        <v>4.5</v>
      </c>
      <c r="G56" s="48">
        <f t="shared" si="0"/>
        <v>100</v>
      </c>
      <c r="H56" s="48">
        <f t="shared" si="1"/>
        <v>100</v>
      </c>
      <c r="I56" s="48">
        <f t="shared" si="2"/>
        <v>90</v>
      </c>
    </row>
    <row r="57" spans="1:9" ht="18.75" customHeight="1" x14ac:dyDescent="0.25">
      <c r="A57" s="18">
        <v>47</v>
      </c>
      <c r="B57" s="51">
        <v>16103070</v>
      </c>
      <c r="C57" s="144" t="s">
        <v>61</v>
      </c>
      <c r="D57" s="117">
        <v>3</v>
      </c>
      <c r="E57" s="48">
        <v>4.5</v>
      </c>
      <c r="F57" s="48">
        <v>4.5</v>
      </c>
      <c r="G57" s="48">
        <f t="shared" si="0"/>
        <v>60</v>
      </c>
      <c r="H57" s="48">
        <f t="shared" si="1"/>
        <v>90</v>
      </c>
      <c r="I57" s="48">
        <f t="shared" si="2"/>
        <v>90</v>
      </c>
    </row>
    <row r="58" spans="1:9" ht="18.75" customHeight="1" x14ac:dyDescent="0.25">
      <c r="A58" s="18">
        <v>48</v>
      </c>
      <c r="B58" s="52">
        <v>16103072</v>
      </c>
      <c r="C58" s="143" t="s">
        <v>62</v>
      </c>
      <c r="D58" s="117">
        <v>5</v>
      </c>
      <c r="E58" s="48">
        <v>3</v>
      </c>
      <c r="F58" s="48">
        <v>4</v>
      </c>
      <c r="G58" s="48">
        <f t="shared" si="0"/>
        <v>100</v>
      </c>
      <c r="H58" s="48">
        <f t="shared" si="1"/>
        <v>60</v>
      </c>
      <c r="I58" s="48">
        <f t="shared" si="2"/>
        <v>80</v>
      </c>
    </row>
    <row r="59" spans="1:9" ht="18.75" customHeight="1" x14ac:dyDescent="0.25">
      <c r="A59" s="18">
        <v>49</v>
      </c>
      <c r="B59" s="51">
        <v>16103073</v>
      </c>
      <c r="C59" s="144" t="s">
        <v>63</v>
      </c>
      <c r="D59" s="117">
        <v>3</v>
      </c>
      <c r="E59" s="48">
        <v>3</v>
      </c>
      <c r="F59" s="48">
        <v>3.5</v>
      </c>
      <c r="G59" s="48">
        <f t="shared" si="0"/>
        <v>60</v>
      </c>
      <c r="H59" s="48">
        <f t="shared" si="1"/>
        <v>60</v>
      </c>
      <c r="I59" s="48">
        <f t="shared" si="2"/>
        <v>70</v>
      </c>
    </row>
    <row r="60" spans="1:9" ht="18.75" customHeight="1" x14ac:dyDescent="0.25">
      <c r="A60" s="18">
        <v>50</v>
      </c>
      <c r="B60" s="54">
        <v>16103075</v>
      </c>
      <c r="C60" s="143" t="s">
        <v>64</v>
      </c>
      <c r="D60" s="117">
        <v>4.5</v>
      </c>
      <c r="E60" s="48">
        <v>5</v>
      </c>
      <c r="F60" s="48">
        <v>4.5</v>
      </c>
      <c r="G60" s="48">
        <f t="shared" si="0"/>
        <v>90</v>
      </c>
      <c r="H60" s="48">
        <f t="shared" si="1"/>
        <v>100</v>
      </c>
      <c r="I60" s="48">
        <f t="shared" si="2"/>
        <v>90</v>
      </c>
    </row>
    <row r="61" spans="1:9" ht="18.75" customHeight="1" x14ac:dyDescent="0.25">
      <c r="A61" s="18">
        <v>51</v>
      </c>
      <c r="B61" s="51">
        <v>16103076</v>
      </c>
      <c r="C61" s="144" t="s">
        <v>65</v>
      </c>
      <c r="D61" s="117">
        <v>4.5</v>
      </c>
      <c r="E61" s="48">
        <v>3</v>
      </c>
      <c r="F61" s="48">
        <v>3.5</v>
      </c>
      <c r="G61" s="48">
        <f t="shared" si="0"/>
        <v>90</v>
      </c>
      <c r="H61" s="48">
        <f t="shared" si="1"/>
        <v>60</v>
      </c>
      <c r="I61" s="48">
        <f t="shared" si="2"/>
        <v>70</v>
      </c>
    </row>
    <row r="62" spans="1:9" ht="18.75" customHeight="1" x14ac:dyDescent="0.25">
      <c r="A62" s="18">
        <v>52</v>
      </c>
      <c r="B62" s="54">
        <v>16103077</v>
      </c>
      <c r="C62" s="143" t="s">
        <v>66</v>
      </c>
      <c r="D62" s="117">
        <v>4.5</v>
      </c>
      <c r="E62" s="48">
        <v>3</v>
      </c>
      <c r="F62" s="48">
        <v>3.5</v>
      </c>
      <c r="G62" s="48">
        <f t="shared" si="0"/>
        <v>90</v>
      </c>
      <c r="H62" s="48">
        <f t="shared" si="1"/>
        <v>60</v>
      </c>
      <c r="I62" s="48">
        <f t="shared" si="2"/>
        <v>70</v>
      </c>
    </row>
    <row r="63" spans="1:9" ht="18.75" customHeight="1" x14ac:dyDescent="0.25">
      <c r="A63" s="18">
        <v>53</v>
      </c>
      <c r="B63" s="51">
        <v>16103080</v>
      </c>
      <c r="C63" s="144" t="s">
        <v>67</v>
      </c>
      <c r="D63" s="117">
        <v>4.5</v>
      </c>
      <c r="E63" s="48">
        <v>3</v>
      </c>
      <c r="F63" s="48">
        <v>3.5</v>
      </c>
      <c r="G63" s="48">
        <f t="shared" si="0"/>
        <v>90</v>
      </c>
      <c r="H63" s="48">
        <f t="shared" si="1"/>
        <v>60</v>
      </c>
      <c r="I63" s="48">
        <f t="shared" si="2"/>
        <v>70</v>
      </c>
    </row>
    <row r="64" spans="1:9" ht="18.75" customHeight="1" x14ac:dyDescent="0.25">
      <c r="A64" s="18">
        <v>54</v>
      </c>
      <c r="B64" s="54">
        <v>16103081</v>
      </c>
      <c r="C64" s="143" t="s">
        <v>68</v>
      </c>
      <c r="D64" s="117">
        <v>2.5</v>
      </c>
      <c r="E64" s="48">
        <v>3</v>
      </c>
      <c r="F64" s="48">
        <v>3</v>
      </c>
      <c r="G64" s="48">
        <f t="shared" si="0"/>
        <v>50</v>
      </c>
      <c r="H64" s="48">
        <f t="shared" si="1"/>
        <v>60</v>
      </c>
      <c r="I64" s="48">
        <f t="shared" si="2"/>
        <v>60</v>
      </c>
    </row>
    <row r="65" spans="1:9" ht="18.75" customHeight="1" x14ac:dyDescent="0.25">
      <c r="A65" s="18">
        <v>55</v>
      </c>
      <c r="B65" s="51">
        <v>16103082</v>
      </c>
      <c r="C65" s="144" t="s">
        <v>69</v>
      </c>
      <c r="D65" s="117">
        <v>5</v>
      </c>
      <c r="E65" s="48">
        <v>3</v>
      </c>
      <c r="F65" s="48">
        <v>4</v>
      </c>
      <c r="G65" s="48">
        <f t="shared" si="0"/>
        <v>100</v>
      </c>
      <c r="H65" s="48">
        <f t="shared" si="1"/>
        <v>60</v>
      </c>
      <c r="I65" s="48">
        <f t="shared" si="2"/>
        <v>80</v>
      </c>
    </row>
    <row r="66" spans="1:9" ht="18.75" customHeight="1" x14ac:dyDescent="0.25">
      <c r="A66" s="18">
        <v>56</v>
      </c>
      <c r="B66" s="54">
        <v>16103083</v>
      </c>
      <c r="C66" s="143" t="s">
        <v>70</v>
      </c>
      <c r="D66" s="117">
        <v>5</v>
      </c>
      <c r="E66" s="48">
        <v>5</v>
      </c>
      <c r="F66" s="48">
        <v>4</v>
      </c>
      <c r="G66" s="48">
        <f t="shared" si="0"/>
        <v>100</v>
      </c>
      <c r="H66" s="48">
        <f t="shared" si="1"/>
        <v>100</v>
      </c>
      <c r="I66" s="48">
        <f t="shared" si="2"/>
        <v>80</v>
      </c>
    </row>
    <row r="67" spans="1:9" ht="18.75" customHeight="1" x14ac:dyDescent="0.25">
      <c r="A67" s="18">
        <v>57</v>
      </c>
      <c r="B67" s="51">
        <v>16103084</v>
      </c>
      <c r="C67" s="144" t="s">
        <v>71</v>
      </c>
      <c r="D67" s="117">
        <v>4</v>
      </c>
      <c r="E67" s="48">
        <v>3</v>
      </c>
      <c r="F67" s="48">
        <v>4</v>
      </c>
      <c r="G67" s="48">
        <f t="shared" si="0"/>
        <v>80</v>
      </c>
      <c r="H67" s="48">
        <f t="shared" si="1"/>
        <v>60</v>
      </c>
      <c r="I67" s="48">
        <f t="shared" si="2"/>
        <v>80</v>
      </c>
    </row>
    <row r="68" spans="1:9" ht="18.75" customHeight="1" x14ac:dyDescent="0.25">
      <c r="A68" s="19">
        <v>58</v>
      </c>
      <c r="B68" s="54">
        <v>16103085</v>
      </c>
      <c r="C68" s="143" t="s">
        <v>72</v>
      </c>
      <c r="D68" s="117">
        <v>3</v>
      </c>
      <c r="E68" s="48">
        <v>3</v>
      </c>
      <c r="F68" s="48">
        <v>2.5</v>
      </c>
      <c r="G68" s="48">
        <f t="shared" si="0"/>
        <v>60</v>
      </c>
      <c r="H68" s="48">
        <f t="shared" si="1"/>
        <v>60</v>
      </c>
      <c r="I68" s="48">
        <f t="shared" si="2"/>
        <v>50</v>
      </c>
    </row>
    <row r="69" spans="1:9" ht="18.75" customHeight="1" x14ac:dyDescent="0.25">
      <c r="A69" s="18">
        <v>59</v>
      </c>
      <c r="B69" s="51">
        <v>16103086</v>
      </c>
      <c r="C69" s="144" t="s">
        <v>73</v>
      </c>
      <c r="D69" s="117">
        <v>5</v>
      </c>
      <c r="E69" s="48">
        <v>3</v>
      </c>
      <c r="F69" s="48">
        <v>4</v>
      </c>
      <c r="G69" s="48">
        <f t="shared" si="0"/>
        <v>100</v>
      </c>
      <c r="H69" s="48">
        <f t="shared" si="1"/>
        <v>60</v>
      </c>
      <c r="I69" s="48">
        <f t="shared" si="2"/>
        <v>80</v>
      </c>
    </row>
    <row r="70" spans="1:9" ht="18.75" customHeight="1" x14ac:dyDescent="0.25">
      <c r="A70" s="18">
        <v>60</v>
      </c>
      <c r="B70" s="54">
        <v>16103088</v>
      </c>
      <c r="C70" s="143" t="s">
        <v>74</v>
      </c>
      <c r="D70" s="117">
        <v>4</v>
      </c>
      <c r="E70" s="48">
        <v>3</v>
      </c>
      <c r="F70" s="48">
        <v>4</v>
      </c>
      <c r="G70" s="48">
        <f t="shared" si="0"/>
        <v>80</v>
      </c>
      <c r="H70" s="48">
        <f t="shared" si="1"/>
        <v>60</v>
      </c>
      <c r="I70" s="48">
        <f t="shared" si="2"/>
        <v>80</v>
      </c>
    </row>
    <row r="71" spans="1:9" ht="18.75" customHeight="1" x14ac:dyDescent="0.25">
      <c r="A71" s="18">
        <v>61</v>
      </c>
      <c r="B71" s="51">
        <v>16103089</v>
      </c>
      <c r="C71" s="144" t="s">
        <v>75</v>
      </c>
      <c r="D71" s="117">
        <v>4</v>
      </c>
      <c r="E71" s="48">
        <v>4</v>
      </c>
      <c r="F71" s="48">
        <v>3</v>
      </c>
      <c r="G71" s="48">
        <f t="shared" si="0"/>
        <v>80</v>
      </c>
      <c r="H71" s="48">
        <f t="shared" si="1"/>
        <v>80</v>
      </c>
      <c r="I71" s="48">
        <f t="shared" si="2"/>
        <v>60</v>
      </c>
    </row>
    <row r="72" spans="1:9" ht="18.75" customHeight="1" x14ac:dyDescent="0.25">
      <c r="A72" s="18">
        <v>62</v>
      </c>
      <c r="B72" s="54">
        <v>16103091</v>
      </c>
      <c r="C72" s="143" t="s">
        <v>76</v>
      </c>
      <c r="D72" s="117">
        <v>4</v>
      </c>
      <c r="E72" s="48">
        <v>4</v>
      </c>
      <c r="F72" s="48">
        <v>4</v>
      </c>
      <c r="G72" s="48">
        <f t="shared" si="0"/>
        <v>80</v>
      </c>
      <c r="H72" s="48">
        <f t="shared" si="1"/>
        <v>80</v>
      </c>
      <c r="I72" s="48">
        <f t="shared" si="2"/>
        <v>80</v>
      </c>
    </row>
    <row r="73" spans="1:9" ht="18.75" customHeight="1" x14ac:dyDescent="0.25">
      <c r="A73" s="18">
        <v>63</v>
      </c>
      <c r="B73" s="51">
        <v>16103092</v>
      </c>
      <c r="C73" s="144" t="s">
        <v>77</v>
      </c>
      <c r="D73" s="117">
        <v>5</v>
      </c>
      <c r="E73" s="48">
        <v>4</v>
      </c>
      <c r="F73" s="48">
        <v>4.5</v>
      </c>
      <c r="G73" s="48">
        <f t="shared" si="0"/>
        <v>100</v>
      </c>
      <c r="H73" s="48">
        <f t="shared" si="1"/>
        <v>80</v>
      </c>
      <c r="I73" s="48">
        <f t="shared" si="2"/>
        <v>90</v>
      </c>
    </row>
    <row r="74" spans="1:9" ht="18.75" customHeight="1" x14ac:dyDescent="0.25">
      <c r="A74" s="18">
        <v>64</v>
      </c>
      <c r="B74" s="54">
        <v>16103093</v>
      </c>
      <c r="C74" s="143" t="s">
        <v>78</v>
      </c>
      <c r="D74" s="117">
        <v>4.5</v>
      </c>
      <c r="E74" s="48">
        <v>3</v>
      </c>
      <c r="F74" s="48">
        <v>3.5</v>
      </c>
      <c r="G74" s="48">
        <f t="shared" si="0"/>
        <v>90</v>
      </c>
      <c r="H74" s="48">
        <f t="shared" si="1"/>
        <v>60</v>
      </c>
      <c r="I74" s="48">
        <f t="shared" si="2"/>
        <v>70</v>
      </c>
    </row>
    <row r="75" spans="1:9" ht="18.75" customHeight="1" x14ac:dyDescent="0.25">
      <c r="A75" s="18">
        <v>65</v>
      </c>
      <c r="B75" s="51">
        <v>16103094</v>
      </c>
      <c r="C75" s="144" t="s">
        <v>79</v>
      </c>
      <c r="D75" s="117">
        <v>2</v>
      </c>
      <c r="E75" s="48">
        <v>3</v>
      </c>
      <c r="F75" s="48">
        <v>3</v>
      </c>
      <c r="G75" s="48">
        <f t="shared" si="0"/>
        <v>40</v>
      </c>
      <c r="H75" s="48">
        <f t="shared" si="1"/>
        <v>60</v>
      </c>
      <c r="I75" s="48">
        <f t="shared" si="2"/>
        <v>60</v>
      </c>
    </row>
    <row r="76" spans="1:9" ht="18.75" customHeight="1" x14ac:dyDescent="0.25">
      <c r="A76" s="18">
        <v>66</v>
      </c>
      <c r="B76" s="54">
        <v>16103095</v>
      </c>
      <c r="C76" s="143" t="s">
        <v>80</v>
      </c>
      <c r="D76" s="117">
        <v>3.5</v>
      </c>
      <c r="E76" s="48">
        <v>3</v>
      </c>
      <c r="F76" s="48">
        <v>3.5</v>
      </c>
      <c r="G76" s="48">
        <f t="shared" si="0"/>
        <v>70</v>
      </c>
      <c r="H76" s="48">
        <f t="shared" si="1"/>
        <v>60</v>
      </c>
      <c r="I76" s="48">
        <f t="shared" si="2"/>
        <v>70</v>
      </c>
    </row>
    <row r="77" spans="1:9" ht="18.75" customHeight="1" x14ac:dyDescent="0.25">
      <c r="A77" s="18">
        <v>67</v>
      </c>
      <c r="B77" s="51">
        <v>16103096</v>
      </c>
      <c r="C77" s="144" t="s">
        <v>81</v>
      </c>
      <c r="D77" s="117">
        <v>5</v>
      </c>
      <c r="E77" s="48">
        <v>3</v>
      </c>
      <c r="F77" s="48">
        <v>4</v>
      </c>
      <c r="G77" s="48">
        <f t="shared" ref="G77:G140" si="3">(D77*100)/5</f>
        <v>100</v>
      </c>
      <c r="H77" s="48">
        <f t="shared" ref="H77:H140" si="4">(E77*100)/5</f>
        <v>60</v>
      </c>
      <c r="I77" s="48">
        <f t="shared" ref="I77:I140" si="5">(F77*100)/5</f>
        <v>80</v>
      </c>
    </row>
    <row r="78" spans="1:9" ht="18.75" customHeight="1" x14ac:dyDescent="0.25">
      <c r="A78" s="18">
        <v>68</v>
      </c>
      <c r="B78" s="54">
        <v>16103099</v>
      </c>
      <c r="C78" s="143" t="s">
        <v>82</v>
      </c>
      <c r="D78" s="117">
        <v>2.5</v>
      </c>
      <c r="E78" s="48">
        <v>3</v>
      </c>
      <c r="F78" s="48">
        <v>2.5</v>
      </c>
      <c r="G78" s="48">
        <f t="shared" si="3"/>
        <v>50</v>
      </c>
      <c r="H78" s="48">
        <f t="shared" si="4"/>
        <v>60</v>
      </c>
      <c r="I78" s="48">
        <f t="shared" si="5"/>
        <v>50</v>
      </c>
    </row>
    <row r="79" spans="1:9" ht="18.75" customHeight="1" x14ac:dyDescent="0.25">
      <c r="A79" s="18">
        <v>69</v>
      </c>
      <c r="B79" s="51">
        <v>16103101</v>
      </c>
      <c r="C79" s="144" t="s">
        <v>83</v>
      </c>
      <c r="D79" s="117">
        <v>5</v>
      </c>
      <c r="E79" s="48">
        <v>5</v>
      </c>
      <c r="F79" s="48">
        <v>5</v>
      </c>
      <c r="G79" s="48">
        <f t="shared" si="3"/>
        <v>100</v>
      </c>
      <c r="H79" s="48">
        <f t="shared" si="4"/>
        <v>100</v>
      </c>
      <c r="I79" s="48">
        <f t="shared" si="5"/>
        <v>100</v>
      </c>
    </row>
    <row r="80" spans="1:9" ht="18.75" customHeight="1" x14ac:dyDescent="0.25">
      <c r="A80" s="18">
        <v>70</v>
      </c>
      <c r="B80" s="54">
        <v>16103102</v>
      </c>
      <c r="C80" s="143" t="s">
        <v>84</v>
      </c>
      <c r="D80" s="117">
        <v>5</v>
      </c>
      <c r="E80" s="48">
        <v>3</v>
      </c>
      <c r="F80" s="48">
        <v>3.5</v>
      </c>
      <c r="G80" s="48">
        <f t="shared" si="3"/>
        <v>100</v>
      </c>
      <c r="H80" s="48">
        <f t="shared" si="4"/>
        <v>60</v>
      </c>
      <c r="I80" s="48">
        <f t="shared" si="5"/>
        <v>70</v>
      </c>
    </row>
    <row r="81" spans="1:9" ht="18.75" customHeight="1" x14ac:dyDescent="0.25">
      <c r="A81" s="18">
        <v>71</v>
      </c>
      <c r="B81" s="51">
        <v>16103105</v>
      </c>
      <c r="C81" s="144" t="s">
        <v>85</v>
      </c>
      <c r="D81" s="117">
        <v>5</v>
      </c>
      <c r="E81" s="48">
        <v>5</v>
      </c>
      <c r="F81" s="48">
        <v>5</v>
      </c>
      <c r="G81" s="48">
        <f t="shared" si="3"/>
        <v>100</v>
      </c>
      <c r="H81" s="48">
        <f t="shared" si="4"/>
        <v>100</v>
      </c>
      <c r="I81" s="48">
        <f t="shared" si="5"/>
        <v>100</v>
      </c>
    </row>
    <row r="82" spans="1:9" ht="18.75" customHeight="1" x14ac:dyDescent="0.25">
      <c r="A82" s="18">
        <v>72</v>
      </c>
      <c r="B82" s="54">
        <v>16103108</v>
      </c>
      <c r="C82" s="143" t="s">
        <v>86</v>
      </c>
      <c r="D82" s="117">
        <v>5</v>
      </c>
      <c r="E82" s="48">
        <v>3</v>
      </c>
      <c r="F82" s="48">
        <v>2.5</v>
      </c>
      <c r="G82" s="48">
        <f t="shared" si="3"/>
        <v>100</v>
      </c>
      <c r="H82" s="48">
        <f t="shared" si="4"/>
        <v>60</v>
      </c>
      <c r="I82" s="48">
        <f t="shared" si="5"/>
        <v>50</v>
      </c>
    </row>
    <row r="83" spans="1:9" ht="18.75" customHeight="1" x14ac:dyDescent="0.25">
      <c r="A83" s="18">
        <v>73</v>
      </c>
      <c r="B83" s="51">
        <v>16103109</v>
      </c>
      <c r="C83" s="144" t="s">
        <v>87</v>
      </c>
      <c r="D83" s="117">
        <v>5.5</v>
      </c>
      <c r="E83" s="48">
        <v>4</v>
      </c>
      <c r="F83" s="48">
        <v>3.5</v>
      </c>
      <c r="G83" s="48">
        <f t="shared" si="3"/>
        <v>110</v>
      </c>
      <c r="H83" s="48">
        <f t="shared" si="4"/>
        <v>80</v>
      </c>
      <c r="I83" s="48">
        <f t="shared" si="5"/>
        <v>70</v>
      </c>
    </row>
    <row r="84" spans="1:9" ht="18.75" customHeight="1" x14ac:dyDescent="0.25">
      <c r="A84" s="18">
        <v>74</v>
      </c>
      <c r="B84" s="54">
        <v>16103110</v>
      </c>
      <c r="C84" s="143" t="s">
        <v>88</v>
      </c>
      <c r="D84" s="117">
        <v>3</v>
      </c>
      <c r="E84" s="48">
        <v>3</v>
      </c>
      <c r="F84" s="48">
        <v>3</v>
      </c>
      <c r="G84" s="48">
        <f t="shared" si="3"/>
        <v>60</v>
      </c>
      <c r="H84" s="48">
        <f t="shared" si="4"/>
        <v>60</v>
      </c>
      <c r="I84" s="48">
        <f t="shared" si="5"/>
        <v>60</v>
      </c>
    </row>
    <row r="85" spans="1:9" ht="18.75" customHeight="1" x14ac:dyDescent="0.25">
      <c r="A85" s="18">
        <v>75</v>
      </c>
      <c r="B85" s="51">
        <v>16103111</v>
      </c>
      <c r="C85" s="144" t="s">
        <v>89</v>
      </c>
      <c r="D85" s="117">
        <v>3.5</v>
      </c>
      <c r="E85" s="48">
        <v>3</v>
      </c>
      <c r="F85" s="48">
        <v>3</v>
      </c>
      <c r="G85" s="48">
        <f t="shared" si="3"/>
        <v>70</v>
      </c>
      <c r="H85" s="48">
        <f t="shared" si="4"/>
        <v>60</v>
      </c>
      <c r="I85" s="48">
        <f t="shared" si="5"/>
        <v>60</v>
      </c>
    </row>
    <row r="86" spans="1:9" ht="18.75" customHeight="1" x14ac:dyDescent="0.25">
      <c r="A86" s="18">
        <v>76</v>
      </c>
      <c r="B86" s="54">
        <v>16103113</v>
      </c>
      <c r="C86" s="143" t="s">
        <v>90</v>
      </c>
      <c r="D86" s="117">
        <v>5</v>
      </c>
      <c r="E86" s="48">
        <v>5</v>
      </c>
      <c r="F86" s="48">
        <v>3</v>
      </c>
      <c r="G86" s="48">
        <f t="shared" si="3"/>
        <v>100</v>
      </c>
      <c r="H86" s="48">
        <f t="shared" si="4"/>
        <v>100</v>
      </c>
      <c r="I86" s="48">
        <f t="shared" si="5"/>
        <v>60</v>
      </c>
    </row>
    <row r="87" spans="1:9" ht="18.75" customHeight="1" x14ac:dyDescent="0.25">
      <c r="A87" s="18">
        <v>77</v>
      </c>
      <c r="B87" s="51">
        <v>16103115</v>
      </c>
      <c r="C87" s="144" t="s">
        <v>91</v>
      </c>
      <c r="D87" s="117">
        <v>3.5</v>
      </c>
      <c r="E87" s="48">
        <v>3</v>
      </c>
      <c r="F87" s="48">
        <v>3.5</v>
      </c>
      <c r="G87" s="48">
        <f t="shared" si="3"/>
        <v>70</v>
      </c>
      <c r="H87" s="48">
        <f t="shared" si="4"/>
        <v>60</v>
      </c>
      <c r="I87" s="48">
        <f t="shared" si="5"/>
        <v>70</v>
      </c>
    </row>
    <row r="88" spans="1:9" ht="18.75" customHeight="1" x14ac:dyDescent="0.25">
      <c r="A88" s="18">
        <v>78</v>
      </c>
      <c r="B88" s="54">
        <v>16103116</v>
      </c>
      <c r="C88" s="143" t="s">
        <v>92</v>
      </c>
      <c r="D88" s="117">
        <v>3.5</v>
      </c>
      <c r="E88" s="48">
        <v>3</v>
      </c>
      <c r="F88" s="48">
        <v>2.5</v>
      </c>
      <c r="G88" s="48">
        <f t="shared" si="3"/>
        <v>70</v>
      </c>
      <c r="H88" s="48">
        <f t="shared" si="4"/>
        <v>60</v>
      </c>
      <c r="I88" s="48">
        <f t="shared" si="5"/>
        <v>50</v>
      </c>
    </row>
    <row r="89" spans="1:9" ht="18.75" customHeight="1" x14ac:dyDescent="0.25">
      <c r="A89" s="18">
        <v>79</v>
      </c>
      <c r="B89" s="51">
        <v>16103119</v>
      </c>
      <c r="C89" s="144" t="s">
        <v>14</v>
      </c>
      <c r="D89" s="117">
        <v>5</v>
      </c>
      <c r="E89" s="48">
        <v>3</v>
      </c>
      <c r="F89" s="48">
        <v>4</v>
      </c>
      <c r="G89" s="48">
        <f t="shared" si="3"/>
        <v>100</v>
      </c>
      <c r="H89" s="48">
        <f t="shared" si="4"/>
        <v>60</v>
      </c>
      <c r="I89" s="48">
        <f t="shared" si="5"/>
        <v>80</v>
      </c>
    </row>
    <row r="90" spans="1:9" ht="18.75" customHeight="1" x14ac:dyDescent="0.25">
      <c r="A90" s="18">
        <v>80</v>
      </c>
      <c r="B90" s="54">
        <v>16103120</v>
      </c>
      <c r="C90" s="143" t="s">
        <v>93</v>
      </c>
      <c r="D90" s="117">
        <v>3</v>
      </c>
      <c r="E90" s="48">
        <v>3</v>
      </c>
      <c r="F90" s="48">
        <v>3</v>
      </c>
      <c r="G90" s="48">
        <f t="shared" si="3"/>
        <v>60</v>
      </c>
      <c r="H90" s="48">
        <f t="shared" si="4"/>
        <v>60</v>
      </c>
      <c r="I90" s="48">
        <f t="shared" si="5"/>
        <v>60</v>
      </c>
    </row>
    <row r="91" spans="1:9" ht="18.75" customHeight="1" x14ac:dyDescent="0.25">
      <c r="A91" s="18">
        <v>81</v>
      </c>
      <c r="B91" s="51">
        <v>16103121</v>
      </c>
      <c r="C91" s="144" t="s">
        <v>94</v>
      </c>
      <c r="D91" s="117">
        <v>4</v>
      </c>
      <c r="E91" s="48">
        <v>3</v>
      </c>
      <c r="F91" s="48">
        <v>3</v>
      </c>
      <c r="G91" s="48">
        <f t="shared" si="3"/>
        <v>80</v>
      </c>
      <c r="H91" s="48">
        <f t="shared" si="4"/>
        <v>60</v>
      </c>
      <c r="I91" s="48">
        <f t="shared" si="5"/>
        <v>60</v>
      </c>
    </row>
    <row r="92" spans="1:9" ht="18.75" customHeight="1" x14ac:dyDescent="0.25">
      <c r="A92" s="18">
        <v>82</v>
      </c>
      <c r="B92" s="54">
        <v>16103123</v>
      </c>
      <c r="C92" s="143" t="s">
        <v>95</v>
      </c>
      <c r="D92" s="117">
        <v>5</v>
      </c>
      <c r="E92" s="48">
        <v>4</v>
      </c>
      <c r="F92" s="48">
        <v>5</v>
      </c>
      <c r="G92" s="48">
        <f t="shared" si="3"/>
        <v>100</v>
      </c>
      <c r="H92" s="48">
        <f t="shared" si="4"/>
        <v>80</v>
      </c>
      <c r="I92" s="48">
        <f t="shared" si="5"/>
        <v>100</v>
      </c>
    </row>
    <row r="93" spans="1:9" ht="18.75" customHeight="1" x14ac:dyDescent="0.25">
      <c r="A93" s="18">
        <v>83</v>
      </c>
      <c r="B93" s="51">
        <v>16103124</v>
      </c>
      <c r="C93" s="144" t="s">
        <v>96</v>
      </c>
      <c r="D93" s="117">
        <v>4</v>
      </c>
      <c r="E93" s="48">
        <v>3</v>
      </c>
      <c r="F93" s="48">
        <v>3.5</v>
      </c>
      <c r="G93" s="48">
        <f t="shared" si="3"/>
        <v>80</v>
      </c>
      <c r="H93" s="48">
        <f t="shared" si="4"/>
        <v>60</v>
      </c>
      <c r="I93" s="48">
        <f t="shared" si="5"/>
        <v>70</v>
      </c>
    </row>
    <row r="94" spans="1:9" ht="18.75" customHeight="1" x14ac:dyDescent="0.25">
      <c r="A94" s="18">
        <v>84</v>
      </c>
      <c r="B94" s="54">
        <v>16103126</v>
      </c>
      <c r="C94" s="143" t="s">
        <v>97</v>
      </c>
      <c r="D94" s="117">
        <v>2</v>
      </c>
      <c r="E94" s="48">
        <v>3</v>
      </c>
      <c r="F94" s="48">
        <v>3</v>
      </c>
      <c r="G94" s="48">
        <f t="shared" si="3"/>
        <v>40</v>
      </c>
      <c r="H94" s="48">
        <f t="shared" si="4"/>
        <v>60</v>
      </c>
      <c r="I94" s="48">
        <f t="shared" si="5"/>
        <v>60</v>
      </c>
    </row>
    <row r="95" spans="1:9" ht="18.75" customHeight="1" x14ac:dyDescent="0.25">
      <c r="A95" s="18">
        <v>85</v>
      </c>
      <c r="B95" s="51">
        <v>16103129</v>
      </c>
      <c r="C95" s="144" t="s">
        <v>98</v>
      </c>
      <c r="D95" s="117">
        <v>3.5</v>
      </c>
      <c r="E95" s="48">
        <v>3</v>
      </c>
      <c r="F95" s="48">
        <v>4</v>
      </c>
      <c r="G95" s="48">
        <f t="shared" si="3"/>
        <v>70</v>
      </c>
      <c r="H95" s="48">
        <f t="shared" si="4"/>
        <v>60</v>
      </c>
      <c r="I95" s="48">
        <f t="shared" si="5"/>
        <v>80</v>
      </c>
    </row>
    <row r="96" spans="1:9" ht="18.75" customHeight="1" x14ac:dyDescent="0.25">
      <c r="A96" s="18">
        <v>86</v>
      </c>
      <c r="B96" s="54">
        <v>16103130</v>
      </c>
      <c r="C96" s="143" t="s">
        <v>99</v>
      </c>
      <c r="D96" s="117">
        <v>3.5</v>
      </c>
      <c r="E96" s="48">
        <v>3</v>
      </c>
      <c r="F96" s="48">
        <v>3</v>
      </c>
      <c r="G96" s="48">
        <f t="shared" si="3"/>
        <v>70</v>
      </c>
      <c r="H96" s="48">
        <f t="shared" si="4"/>
        <v>60</v>
      </c>
      <c r="I96" s="48">
        <f t="shared" si="5"/>
        <v>60</v>
      </c>
    </row>
    <row r="97" spans="1:9" ht="18.75" customHeight="1" x14ac:dyDescent="0.25">
      <c r="A97" s="18">
        <v>87</v>
      </c>
      <c r="B97" s="51">
        <v>16103131</v>
      </c>
      <c r="C97" s="144" t="s">
        <v>100</v>
      </c>
      <c r="D97" s="117">
        <v>3</v>
      </c>
      <c r="E97" s="48">
        <v>3</v>
      </c>
      <c r="F97" s="48">
        <v>3.5</v>
      </c>
      <c r="G97" s="48">
        <f t="shared" si="3"/>
        <v>60</v>
      </c>
      <c r="H97" s="48">
        <f t="shared" si="4"/>
        <v>60</v>
      </c>
      <c r="I97" s="48">
        <f t="shared" si="5"/>
        <v>70</v>
      </c>
    </row>
    <row r="98" spans="1:9" ht="18.75" customHeight="1" x14ac:dyDescent="0.25">
      <c r="A98" s="18">
        <v>88</v>
      </c>
      <c r="B98" s="54">
        <v>16103132</v>
      </c>
      <c r="C98" s="143" t="s">
        <v>101</v>
      </c>
      <c r="D98" s="117">
        <v>4</v>
      </c>
      <c r="E98" s="48">
        <v>3</v>
      </c>
      <c r="F98" s="48">
        <v>3</v>
      </c>
      <c r="G98" s="48">
        <f t="shared" si="3"/>
        <v>80</v>
      </c>
      <c r="H98" s="48">
        <f t="shared" si="4"/>
        <v>60</v>
      </c>
      <c r="I98" s="48">
        <f t="shared" si="5"/>
        <v>60</v>
      </c>
    </row>
    <row r="99" spans="1:9" ht="18.75" customHeight="1" x14ac:dyDescent="0.25">
      <c r="A99" s="18">
        <v>89</v>
      </c>
      <c r="B99" s="51">
        <v>16103133</v>
      </c>
      <c r="C99" s="144" t="s">
        <v>102</v>
      </c>
      <c r="D99" s="117">
        <v>5</v>
      </c>
      <c r="E99" s="48">
        <v>4</v>
      </c>
      <c r="F99" s="48">
        <v>4</v>
      </c>
      <c r="G99" s="48">
        <f t="shared" si="3"/>
        <v>100</v>
      </c>
      <c r="H99" s="48">
        <f t="shared" si="4"/>
        <v>80</v>
      </c>
      <c r="I99" s="48">
        <f t="shared" si="5"/>
        <v>80</v>
      </c>
    </row>
    <row r="100" spans="1:9" ht="18.75" customHeight="1" x14ac:dyDescent="0.25">
      <c r="A100" s="18">
        <v>90</v>
      </c>
      <c r="B100" s="54">
        <v>16103135</v>
      </c>
      <c r="C100" s="143" t="s">
        <v>103</v>
      </c>
      <c r="D100" s="117">
        <v>5</v>
      </c>
      <c r="E100" s="48">
        <v>3</v>
      </c>
      <c r="F100" s="48">
        <v>4</v>
      </c>
      <c r="G100" s="48">
        <f t="shared" si="3"/>
        <v>100</v>
      </c>
      <c r="H100" s="48">
        <f t="shared" si="4"/>
        <v>60</v>
      </c>
      <c r="I100" s="48">
        <f t="shared" si="5"/>
        <v>80</v>
      </c>
    </row>
    <row r="101" spans="1:9" ht="18.75" customHeight="1" x14ac:dyDescent="0.25">
      <c r="A101" s="18">
        <v>91</v>
      </c>
      <c r="B101" s="51">
        <v>16103140</v>
      </c>
      <c r="C101" s="144" t="s">
        <v>104</v>
      </c>
      <c r="D101" s="117">
        <v>2</v>
      </c>
      <c r="E101" s="48">
        <v>3</v>
      </c>
      <c r="F101" s="48">
        <v>3.5</v>
      </c>
      <c r="G101" s="48">
        <f t="shared" si="3"/>
        <v>40</v>
      </c>
      <c r="H101" s="48">
        <f t="shared" si="4"/>
        <v>60</v>
      </c>
      <c r="I101" s="48">
        <f t="shared" si="5"/>
        <v>70</v>
      </c>
    </row>
    <row r="102" spans="1:9" ht="18.75" customHeight="1" x14ac:dyDescent="0.25">
      <c r="A102" s="18">
        <v>92</v>
      </c>
      <c r="B102" s="54">
        <v>16103143</v>
      </c>
      <c r="C102" s="143" t="s">
        <v>105</v>
      </c>
      <c r="D102" s="117">
        <v>3</v>
      </c>
      <c r="E102" s="48">
        <v>3</v>
      </c>
      <c r="F102" s="48">
        <v>3</v>
      </c>
      <c r="G102" s="48">
        <f t="shared" si="3"/>
        <v>60</v>
      </c>
      <c r="H102" s="48">
        <f t="shared" si="4"/>
        <v>60</v>
      </c>
      <c r="I102" s="48">
        <f t="shared" si="5"/>
        <v>60</v>
      </c>
    </row>
    <row r="103" spans="1:9" ht="18.75" customHeight="1" x14ac:dyDescent="0.25">
      <c r="A103" s="18">
        <v>93</v>
      </c>
      <c r="B103" s="51">
        <v>16103147</v>
      </c>
      <c r="C103" s="144" t="s">
        <v>106</v>
      </c>
      <c r="D103" s="117">
        <v>3</v>
      </c>
      <c r="E103" s="48">
        <v>3</v>
      </c>
      <c r="F103" s="48">
        <v>3</v>
      </c>
      <c r="G103" s="48">
        <f t="shared" si="3"/>
        <v>60</v>
      </c>
      <c r="H103" s="48">
        <f t="shared" si="4"/>
        <v>60</v>
      </c>
      <c r="I103" s="48">
        <f t="shared" si="5"/>
        <v>60</v>
      </c>
    </row>
    <row r="104" spans="1:9" ht="18.75" customHeight="1" x14ac:dyDescent="0.25">
      <c r="A104" s="18">
        <v>94</v>
      </c>
      <c r="B104" s="54">
        <v>16103149</v>
      </c>
      <c r="C104" s="143" t="s">
        <v>107</v>
      </c>
      <c r="D104" s="117">
        <v>4.5</v>
      </c>
      <c r="E104" s="48">
        <v>3</v>
      </c>
      <c r="F104" s="48">
        <v>3.5</v>
      </c>
      <c r="G104" s="48">
        <f t="shared" si="3"/>
        <v>90</v>
      </c>
      <c r="H104" s="48">
        <f t="shared" si="4"/>
        <v>60</v>
      </c>
      <c r="I104" s="48">
        <f t="shared" si="5"/>
        <v>70</v>
      </c>
    </row>
    <row r="105" spans="1:9" ht="18.75" customHeight="1" x14ac:dyDescent="0.25">
      <c r="A105" s="18">
        <v>95</v>
      </c>
      <c r="B105" s="51">
        <v>16103154</v>
      </c>
      <c r="C105" s="144" t="s">
        <v>108</v>
      </c>
      <c r="D105" s="117">
        <v>5</v>
      </c>
      <c r="E105" s="48">
        <v>3</v>
      </c>
      <c r="F105" s="48">
        <v>4</v>
      </c>
      <c r="G105" s="48">
        <f t="shared" si="3"/>
        <v>100</v>
      </c>
      <c r="H105" s="48">
        <f t="shared" si="4"/>
        <v>60</v>
      </c>
      <c r="I105" s="48">
        <f t="shared" si="5"/>
        <v>80</v>
      </c>
    </row>
    <row r="106" spans="1:9" ht="18.75" customHeight="1" x14ac:dyDescent="0.25">
      <c r="A106" s="18">
        <v>96</v>
      </c>
      <c r="B106" s="54">
        <v>16103155</v>
      </c>
      <c r="C106" s="143" t="s">
        <v>109</v>
      </c>
      <c r="D106" s="117">
        <v>5</v>
      </c>
      <c r="E106" s="48">
        <v>4</v>
      </c>
      <c r="F106" s="48">
        <v>5</v>
      </c>
      <c r="G106" s="48">
        <f t="shared" si="3"/>
        <v>100</v>
      </c>
      <c r="H106" s="48">
        <f t="shared" si="4"/>
        <v>80</v>
      </c>
      <c r="I106" s="48">
        <f t="shared" si="5"/>
        <v>100</v>
      </c>
    </row>
    <row r="107" spans="1:9" ht="18.75" customHeight="1" x14ac:dyDescent="0.25">
      <c r="A107" s="18">
        <v>97</v>
      </c>
      <c r="B107" s="51">
        <v>16103156</v>
      </c>
      <c r="C107" s="144" t="s">
        <v>110</v>
      </c>
      <c r="D107" s="117">
        <v>5.5</v>
      </c>
      <c r="E107" s="48">
        <v>3</v>
      </c>
      <c r="F107" s="48">
        <v>5</v>
      </c>
      <c r="G107" s="48">
        <f t="shared" si="3"/>
        <v>110</v>
      </c>
      <c r="H107" s="48">
        <f t="shared" si="4"/>
        <v>60</v>
      </c>
      <c r="I107" s="48">
        <f t="shared" si="5"/>
        <v>100</v>
      </c>
    </row>
    <row r="108" spans="1:9" ht="18.75" customHeight="1" x14ac:dyDescent="0.25">
      <c r="A108" s="18">
        <v>98</v>
      </c>
      <c r="B108" s="54">
        <v>16103157</v>
      </c>
      <c r="C108" s="143" t="s">
        <v>111</v>
      </c>
      <c r="D108" s="117">
        <v>5</v>
      </c>
      <c r="E108" s="48">
        <v>4</v>
      </c>
      <c r="F108" s="48">
        <v>4</v>
      </c>
      <c r="G108" s="48">
        <f t="shared" si="3"/>
        <v>100</v>
      </c>
      <c r="H108" s="48">
        <f t="shared" si="4"/>
        <v>80</v>
      </c>
      <c r="I108" s="48">
        <f t="shared" si="5"/>
        <v>80</v>
      </c>
    </row>
    <row r="109" spans="1:9" ht="18.75" customHeight="1" x14ac:dyDescent="0.25">
      <c r="A109" s="18">
        <v>99</v>
      </c>
      <c r="B109" s="51">
        <v>16103159</v>
      </c>
      <c r="C109" s="144" t="s">
        <v>112</v>
      </c>
      <c r="D109" s="117">
        <v>2.5</v>
      </c>
      <c r="E109" s="48">
        <v>3</v>
      </c>
      <c r="F109" s="48">
        <v>2.5</v>
      </c>
      <c r="G109" s="48">
        <f t="shared" si="3"/>
        <v>50</v>
      </c>
      <c r="H109" s="48">
        <f t="shared" si="4"/>
        <v>60</v>
      </c>
      <c r="I109" s="48">
        <f t="shared" si="5"/>
        <v>50</v>
      </c>
    </row>
    <row r="110" spans="1:9" ht="18.75" customHeight="1" x14ac:dyDescent="0.25">
      <c r="A110" s="18">
        <v>100</v>
      </c>
      <c r="B110" s="54">
        <v>16103173</v>
      </c>
      <c r="C110" s="143" t="s">
        <v>113</v>
      </c>
      <c r="D110" s="117">
        <v>3</v>
      </c>
      <c r="E110" s="48">
        <v>3</v>
      </c>
      <c r="F110" s="48">
        <v>3.5</v>
      </c>
      <c r="G110" s="48">
        <f t="shared" si="3"/>
        <v>60</v>
      </c>
      <c r="H110" s="48">
        <f t="shared" si="4"/>
        <v>60</v>
      </c>
      <c r="I110" s="48">
        <f t="shared" si="5"/>
        <v>70</v>
      </c>
    </row>
    <row r="111" spans="1:9" ht="18.75" customHeight="1" x14ac:dyDescent="0.25">
      <c r="A111" s="18">
        <v>101</v>
      </c>
      <c r="B111" s="51">
        <v>16103179</v>
      </c>
      <c r="C111" s="144" t="s">
        <v>114</v>
      </c>
      <c r="D111" s="117">
        <v>2</v>
      </c>
      <c r="E111" s="48">
        <v>2</v>
      </c>
      <c r="F111" s="48">
        <v>2.5</v>
      </c>
      <c r="G111" s="48">
        <f t="shared" si="3"/>
        <v>40</v>
      </c>
      <c r="H111" s="48">
        <f t="shared" si="4"/>
        <v>40</v>
      </c>
      <c r="I111" s="48">
        <f t="shared" si="5"/>
        <v>50</v>
      </c>
    </row>
    <row r="112" spans="1:9" ht="18.75" customHeight="1" x14ac:dyDescent="0.25">
      <c r="A112" s="18">
        <v>102</v>
      </c>
      <c r="B112" s="54">
        <v>16103182</v>
      </c>
      <c r="C112" s="143" t="s">
        <v>115</v>
      </c>
      <c r="D112" s="117">
        <v>3</v>
      </c>
      <c r="E112" s="48">
        <v>3</v>
      </c>
      <c r="F112" s="48">
        <v>3.5</v>
      </c>
      <c r="G112" s="48">
        <f t="shared" si="3"/>
        <v>60</v>
      </c>
      <c r="H112" s="48">
        <f t="shared" si="4"/>
        <v>60</v>
      </c>
      <c r="I112" s="48">
        <f t="shared" si="5"/>
        <v>70</v>
      </c>
    </row>
    <row r="113" spans="1:9" ht="18.75" customHeight="1" x14ac:dyDescent="0.25">
      <c r="A113" s="18">
        <v>103</v>
      </c>
      <c r="B113" s="51">
        <v>16103185</v>
      </c>
      <c r="C113" s="144" t="s">
        <v>116</v>
      </c>
      <c r="D113" s="117">
        <v>5</v>
      </c>
      <c r="E113" s="48">
        <v>3</v>
      </c>
      <c r="F113" s="48">
        <v>4</v>
      </c>
      <c r="G113" s="48">
        <f t="shared" si="3"/>
        <v>100</v>
      </c>
      <c r="H113" s="48">
        <f t="shared" si="4"/>
        <v>60</v>
      </c>
      <c r="I113" s="48">
        <f t="shared" si="5"/>
        <v>80</v>
      </c>
    </row>
    <row r="114" spans="1:9" ht="18.75" customHeight="1" x14ac:dyDescent="0.25">
      <c r="A114" s="18">
        <v>104</v>
      </c>
      <c r="B114" s="54">
        <v>16103186</v>
      </c>
      <c r="C114" s="143" t="s">
        <v>117</v>
      </c>
      <c r="D114" s="117">
        <v>2.5</v>
      </c>
      <c r="E114" s="48">
        <v>3</v>
      </c>
      <c r="F114" s="48">
        <v>3</v>
      </c>
      <c r="G114" s="48">
        <f t="shared" si="3"/>
        <v>50</v>
      </c>
      <c r="H114" s="48">
        <f t="shared" si="4"/>
        <v>60</v>
      </c>
      <c r="I114" s="48">
        <f t="shared" si="5"/>
        <v>60</v>
      </c>
    </row>
    <row r="115" spans="1:9" ht="18.75" customHeight="1" x14ac:dyDescent="0.25">
      <c r="A115" s="18">
        <v>105</v>
      </c>
      <c r="B115" s="51">
        <v>16103188</v>
      </c>
      <c r="C115" s="144" t="s">
        <v>118</v>
      </c>
      <c r="D115" s="117">
        <v>5</v>
      </c>
      <c r="E115" s="48">
        <v>5</v>
      </c>
      <c r="F115" s="48">
        <v>4.5</v>
      </c>
      <c r="G115" s="48">
        <f t="shared" si="3"/>
        <v>100</v>
      </c>
      <c r="H115" s="48">
        <f t="shared" si="4"/>
        <v>100</v>
      </c>
      <c r="I115" s="48">
        <f t="shared" si="5"/>
        <v>90</v>
      </c>
    </row>
    <row r="116" spans="1:9" ht="18.75" customHeight="1" x14ac:dyDescent="0.25">
      <c r="A116" s="18">
        <v>106</v>
      </c>
      <c r="B116" s="54">
        <v>16103189</v>
      </c>
      <c r="C116" s="143" t="s">
        <v>119</v>
      </c>
      <c r="D116" s="117">
        <v>3</v>
      </c>
      <c r="E116" s="48">
        <v>3</v>
      </c>
      <c r="F116" s="48">
        <v>3</v>
      </c>
      <c r="G116" s="48">
        <f t="shared" si="3"/>
        <v>60</v>
      </c>
      <c r="H116" s="48">
        <f t="shared" si="4"/>
        <v>60</v>
      </c>
      <c r="I116" s="48">
        <f t="shared" si="5"/>
        <v>60</v>
      </c>
    </row>
    <row r="117" spans="1:9" ht="18.75" customHeight="1" x14ac:dyDescent="0.25">
      <c r="A117" s="18">
        <v>107</v>
      </c>
      <c r="B117" s="51">
        <v>16103192</v>
      </c>
      <c r="C117" s="144" t="s">
        <v>120</v>
      </c>
      <c r="D117" s="117">
        <v>3</v>
      </c>
      <c r="E117" s="48">
        <v>3</v>
      </c>
      <c r="F117" s="48">
        <v>3</v>
      </c>
      <c r="G117" s="48">
        <f t="shared" si="3"/>
        <v>60</v>
      </c>
      <c r="H117" s="48">
        <f t="shared" si="4"/>
        <v>60</v>
      </c>
      <c r="I117" s="48">
        <f t="shared" si="5"/>
        <v>60</v>
      </c>
    </row>
    <row r="118" spans="1:9" ht="18.75" customHeight="1" x14ac:dyDescent="0.25">
      <c r="A118" s="18">
        <v>108</v>
      </c>
      <c r="B118" s="54">
        <v>16103193</v>
      </c>
      <c r="C118" s="143" t="s">
        <v>121</v>
      </c>
      <c r="D118" s="117">
        <v>5</v>
      </c>
      <c r="E118" s="48">
        <v>4</v>
      </c>
      <c r="F118" s="48">
        <v>4.5</v>
      </c>
      <c r="G118" s="48">
        <f t="shared" si="3"/>
        <v>100</v>
      </c>
      <c r="H118" s="48">
        <f t="shared" si="4"/>
        <v>80</v>
      </c>
      <c r="I118" s="48">
        <f t="shared" si="5"/>
        <v>90</v>
      </c>
    </row>
    <row r="119" spans="1:9" ht="18.75" customHeight="1" x14ac:dyDescent="0.25">
      <c r="A119" s="18">
        <v>109</v>
      </c>
      <c r="B119" s="51">
        <v>16103194</v>
      </c>
      <c r="C119" s="144" t="s">
        <v>122</v>
      </c>
      <c r="D119" s="117">
        <v>3.5</v>
      </c>
      <c r="E119" s="48">
        <v>3</v>
      </c>
      <c r="F119" s="48">
        <v>3</v>
      </c>
      <c r="G119" s="48">
        <f t="shared" si="3"/>
        <v>70</v>
      </c>
      <c r="H119" s="48">
        <f t="shared" si="4"/>
        <v>60</v>
      </c>
      <c r="I119" s="48">
        <f t="shared" si="5"/>
        <v>60</v>
      </c>
    </row>
    <row r="120" spans="1:9" ht="18.75" customHeight="1" x14ac:dyDescent="0.25">
      <c r="A120" s="18">
        <v>110</v>
      </c>
      <c r="B120" s="54">
        <v>16103195</v>
      </c>
      <c r="C120" s="143" t="s">
        <v>123</v>
      </c>
      <c r="D120" s="117">
        <v>3</v>
      </c>
      <c r="E120" s="48">
        <v>3</v>
      </c>
      <c r="F120" s="48">
        <v>3</v>
      </c>
      <c r="G120" s="48">
        <f t="shared" si="3"/>
        <v>60</v>
      </c>
      <c r="H120" s="48">
        <f t="shared" si="4"/>
        <v>60</v>
      </c>
      <c r="I120" s="48">
        <f t="shared" si="5"/>
        <v>60</v>
      </c>
    </row>
    <row r="121" spans="1:9" ht="18.75" customHeight="1" x14ac:dyDescent="0.25">
      <c r="A121" s="18">
        <v>111</v>
      </c>
      <c r="B121" s="51">
        <v>16103196</v>
      </c>
      <c r="C121" s="144" t="s">
        <v>124</v>
      </c>
      <c r="D121" s="117">
        <v>5</v>
      </c>
      <c r="E121" s="48">
        <v>3</v>
      </c>
      <c r="F121" s="48">
        <v>4.5</v>
      </c>
      <c r="G121" s="48">
        <f t="shared" si="3"/>
        <v>100</v>
      </c>
      <c r="H121" s="48">
        <f t="shared" si="4"/>
        <v>60</v>
      </c>
      <c r="I121" s="48">
        <f t="shared" si="5"/>
        <v>90</v>
      </c>
    </row>
    <row r="122" spans="1:9" ht="18.75" customHeight="1" x14ac:dyDescent="0.25">
      <c r="A122" s="18">
        <v>112</v>
      </c>
      <c r="B122" s="54">
        <v>16103197</v>
      </c>
      <c r="C122" s="143" t="s">
        <v>125</v>
      </c>
      <c r="D122" s="117">
        <v>4</v>
      </c>
      <c r="E122" s="48">
        <v>6</v>
      </c>
      <c r="F122" s="48">
        <v>4.5</v>
      </c>
      <c r="G122" s="48">
        <f t="shared" si="3"/>
        <v>80</v>
      </c>
      <c r="H122" s="48">
        <f t="shared" si="4"/>
        <v>120</v>
      </c>
      <c r="I122" s="48">
        <f t="shared" si="5"/>
        <v>90</v>
      </c>
    </row>
    <row r="123" spans="1:9" ht="18.75" customHeight="1" x14ac:dyDescent="0.25">
      <c r="A123" s="18">
        <v>113</v>
      </c>
      <c r="B123" s="51">
        <v>16103201</v>
      </c>
      <c r="C123" s="144" t="s">
        <v>126</v>
      </c>
      <c r="D123" s="117">
        <v>4</v>
      </c>
      <c r="E123" s="48">
        <v>3</v>
      </c>
      <c r="F123" s="48">
        <v>2.5</v>
      </c>
      <c r="G123" s="48">
        <f t="shared" si="3"/>
        <v>80</v>
      </c>
      <c r="H123" s="48">
        <f t="shared" si="4"/>
        <v>60</v>
      </c>
      <c r="I123" s="48">
        <f t="shared" si="5"/>
        <v>50</v>
      </c>
    </row>
    <row r="124" spans="1:9" ht="18.75" customHeight="1" x14ac:dyDescent="0.25">
      <c r="A124" s="18">
        <v>114</v>
      </c>
      <c r="B124" s="54">
        <v>16103202</v>
      </c>
      <c r="C124" s="143" t="s">
        <v>127</v>
      </c>
      <c r="D124" s="117">
        <v>4</v>
      </c>
      <c r="E124" s="48">
        <v>5</v>
      </c>
      <c r="F124" s="48">
        <v>4</v>
      </c>
      <c r="G124" s="48">
        <f t="shared" si="3"/>
        <v>80</v>
      </c>
      <c r="H124" s="48">
        <f t="shared" si="4"/>
        <v>100</v>
      </c>
      <c r="I124" s="48">
        <f t="shared" si="5"/>
        <v>80</v>
      </c>
    </row>
    <row r="125" spans="1:9" ht="18.75" customHeight="1" x14ac:dyDescent="0.25">
      <c r="A125" s="18">
        <v>115</v>
      </c>
      <c r="B125" s="51">
        <v>16103203</v>
      </c>
      <c r="C125" s="144" t="s">
        <v>128</v>
      </c>
      <c r="D125" s="117">
        <v>4</v>
      </c>
      <c r="E125" s="48">
        <v>4</v>
      </c>
      <c r="F125" s="48">
        <v>4</v>
      </c>
      <c r="G125" s="48">
        <f t="shared" si="3"/>
        <v>80</v>
      </c>
      <c r="H125" s="48">
        <f t="shared" si="4"/>
        <v>80</v>
      </c>
      <c r="I125" s="48">
        <f t="shared" si="5"/>
        <v>80</v>
      </c>
    </row>
    <row r="126" spans="1:9" ht="18.75" customHeight="1" x14ac:dyDescent="0.25">
      <c r="A126" s="18">
        <v>116</v>
      </c>
      <c r="B126" s="54">
        <v>16103205</v>
      </c>
      <c r="C126" s="143" t="s">
        <v>129</v>
      </c>
      <c r="D126" s="117">
        <v>5</v>
      </c>
      <c r="E126" s="48">
        <v>3</v>
      </c>
      <c r="F126" s="48">
        <v>4.5</v>
      </c>
      <c r="G126" s="48">
        <f t="shared" si="3"/>
        <v>100</v>
      </c>
      <c r="H126" s="48">
        <f t="shared" si="4"/>
        <v>60</v>
      </c>
      <c r="I126" s="48">
        <f t="shared" si="5"/>
        <v>90</v>
      </c>
    </row>
    <row r="127" spans="1:9" ht="18.75" customHeight="1" x14ac:dyDescent="0.25">
      <c r="A127" s="18">
        <v>117</v>
      </c>
      <c r="B127" s="51">
        <v>16103211</v>
      </c>
      <c r="C127" s="144" t="s">
        <v>130</v>
      </c>
      <c r="D127" s="117">
        <v>5</v>
      </c>
      <c r="E127" s="48">
        <v>4</v>
      </c>
      <c r="F127" s="48">
        <v>4.5</v>
      </c>
      <c r="G127" s="48">
        <f t="shared" si="3"/>
        <v>100</v>
      </c>
      <c r="H127" s="48">
        <f t="shared" si="4"/>
        <v>80</v>
      </c>
      <c r="I127" s="48">
        <f t="shared" si="5"/>
        <v>90</v>
      </c>
    </row>
    <row r="128" spans="1:9" ht="18.75" customHeight="1" x14ac:dyDescent="0.25">
      <c r="A128" s="18">
        <v>118</v>
      </c>
      <c r="B128" s="54">
        <v>16103214</v>
      </c>
      <c r="C128" s="143" t="s">
        <v>131</v>
      </c>
      <c r="D128" s="117">
        <v>5</v>
      </c>
      <c r="E128" s="48">
        <v>3</v>
      </c>
      <c r="F128" s="48">
        <v>4</v>
      </c>
      <c r="G128" s="48">
        <f t="shared" si="3"/>
        <v>100</v>
      </c>
      <c r="H128" s="48">
        <f t="shared" si="4"/>
        <v>60</v>
      </c>
      <c r="I128" s="48">
        <f t="shared" si="5"/>
        <v>80</v>
      </c>
    </row>
    <row r="129" spans="1:9" ht="18.75" customHeight="1" x14ac:dyDescent="0.25">
      <c r="A129" s="18">
        <v>119</v>
      </c>
      <c r="B129" s="51">
        <v>16103215</v>
      </c>
      <c r="C129" s="144" t="s">
        <v>132</v>
      </c>
      <c r="D129" s="117">
        <v>4</v>
      </c>
      <c r="E129" s="48">
        <v>3</v>
      </c>
      <c r="F129" s="48">
        <v>3</v>
      </c>
      <c r="G129" s="48">
        <f t="shared" si="3"/>
        <v>80</v>
      </c>
      <c r="H129" s="48">
        <f t="shared" si="4"/>
        <v>60</v>
      </c>
      <c r="I129" s="48">
        <f t="shared" si="5"/>
        <v>60</v>
      </c>
    </row>
    <row r="130" spans="1:9" ht="18.75" customHeight="1" x14ac:dyDescent="0.25">
      <c r="A130" s="18">
        <v>120</v>
      </c>
      <c r="B130" s="54">
        <v>16103216</v>
      </c>
      <c r="C130" s="143" t="s">
        <v>133</v>
      </c>
      <c r="D130" s="117">
        <v>3.5</v>
      </c>
      <c r="E130" s="48">
        <v>3</v>
      </c>
      <c r="F130" s="48">
        <v>2.5</v>
      </c>
      <c r="G130" s="48">
        <f t="shared" si="3"/>
        <v>70</v>
      </c>
      <c r="H130" s="48">
        <f t="shared" si="4"/>
        <v>60</v>
      </c>
      <c r="I130" s="48">
        <f t="shared" si="5"/>
        <v>50</v>
      </c>
    </row>
    <row r="131" spans="1:9" ht="18.75" customHeight="1" x14ac:dyDescent="0.25">
      <c r="A131" s="18">
        <v>121</v>
      </c>
      <c r="B131" s="51">
        <v>16103218</v>
      </c>
      <c r="C131" s="144" t="s">
        <v>134</v>
      </c>
      <c r="D131" s="117">
        <v>2</v>
      </c>
      <c r="E131" s="48">
        <v>3</v>
      </c>
      <c r="F131" s="48">
        <v>2.5</v>
      </c>
      <c r="G131" s="48">
        <f t="shared" si="3"/>
        <v>40</v>
      </c>
      <c r="H131" s="48">
        <f t="shared" si="4"/>
        <v>60</v>
      </c>
      <c r="I131" s="48">
        <f t="shared" si="5"/>
        <v>50</v>
      </c>
    </row>
    <row r="132" spans="1:9" ht="18.75" customHeight="1" x14ac:dyDescent="0.25">
      <c r="A132" s="18">
        <v>122</v>
      </c>
      <c r="B132" s="54">
        <v>16103219</v>
      </c>
      <c r="C132" s="143" t="s">
        <v>135</v>
      </c>
      <c r="D132" s="117">
        <v>3.5</v>
      </c>
      <c r="E132" s="48">
        <v>3</v>
      </c>
      <c r="F132" s="48">
        <v>3.5</v>
      </c>
      <c r="G132" s="48">
        <f t="shared" si="3"/>
        <v>70</v>
      </c>
      <c r="H132" s="48">
        <f t="shared" si="4"/>
        <v>60</v>
      </c>
      <c r="I132" s="48">
        <f t="shared" si="5"/>
        <v>70</v>
      </c>
    </row>
    <row r="133" spans="1:9" ht="18.75" customHeight="1" x14ac:dyDescent="0.25">
      <c r="A133" s="18">
        <v>123</v>
      </c>
      <c r="B133" s="51">
        <v>16103221</v>
      </c>
      <c r="C133" s="144" t="s">
        <v>136</v>
      </c>
      <c r="D133" s="117">
        <v>6</v>
      </c>
      <c r="E133" s="48">
        <v>3</v>
      </c>
      <c r="F133" s="48">
        <v>3.5</v>
      </c>
      <c r="G133" s="48">
        <f t="shared" si="3"/>
        <v>120</v>
      </c>
      <c r="H133" s="48">
        <f t="shared" si="4"/>
        <v>60</v>
      </c>
      <c r="I133" s="48">
        <f t="shared" si="5"/>
        <v>70</v>
      </c>
    </row>
    <row r="134" spans="1:9" ht="18.75" customHeight="1" x14ac:dyDescent="0.25">
      <c r="A134" s="18">
        <v>124</v>
      </c>
      <c r="B134" s="54">
        <v>16103222</v>
      </c>
      <c r="C134" s="143" t="s">
        <v>137</v>
      </c>
      <c r="D134" s="117">
        <v>5</v>
      </c>
      <c r="E134" s="48">
        <v>5</v>
      </c>
      <c r="F134" s="48">
        <v>4.5</v>
      </c>
      <c r="G134" s="48">
        <f t="shared" si="3"/>
        <v>100</v>
      </c>
      <c r="H134" s="48">
        <f t="shared" si="4"/>
        <v>100</v>
      </c>
      <c r="I134" s="48">
        <f t="shared" si="5"/>
        <v>90</v>
      </c>
    </row>
    <row r="135" spans="1:9" ht="18.75" customHeight="1" x14ac:dyDescent="0.25">
      <c r="A135" s="18">
        <v>125</v>
      </c>
      <c r="B135" s="51">
        <v>16103225</v>
      </c>
      <c r="C135" s="144" t="s">
        <v>138</v>
      </c>
      <c r="D135" s="117">
        <v>2</v>
      </c>
      <c r="E135" s="48">
        <v>3</v>
      </c>
      <c r="F135" s="48">
        <v>1.5</v>
      </c>
      <c r="G135" s="48">
        <f t="shared" si="3"/>
        <v>40</v>
      </c>
      <c r="H135" s="48">
        <f t="shared" si="4"/>
        <v>60</v>
      </c>
      <c r="I135" s="48">
        <f t="shared" si="5"/>
        <v>30</v>
      </c>
    </row>
    <row r="136" spans="1:9" ht="18.75" customHeight="1" x14ac:dyDescent="0.25">
      <c r="A136" s="18">
        <v>126</v>
      </c>
      <c r="B136" s="54">
        <v>16103227</v>
      </c>
      <c r="C136" s="143" t="s">
        <v>139</v>
      </c>
      <c r="D136" s="117">
        <v>3</v>
      </c>
      <c r="E136" s="48">
        <v>3</v>
      </c>
      <c r="F136" s="48">
        <v>1.5</v>
      </c>
      <c r="G136" s="48">
        <f t="shared" si="3"/>
        <v>60</v>
      </c>
      <c r="H136" s="48">
        <f t="shared" si="4"/>
        <v>60</v>
      </c>
      <c r="I136" s="48">
        <f t="shared" si="5"/>
        <v>30</v>
      </c>
    </row>
    <row r="137" spans="1:9" ht="18.75" customHeight="1" x14ac:dyDescent="0.25">
      <c r="A137" s="18">
        <v>127</v>
      </c>
      <c r="B137" s="51">
        <v>16103229</v>
      </c>
      <c r="C137" s="144" t="s">
        <v>140</v>
      </c>
      <c r="D137" s="117">
        <v>4</v>
      </c>
      <c r="E137" s="48">
        <v>3</v>
      </c>
      <c r="F137" s="48">
        <v>3.5</v>
      </c>
      <c r="G137" s="48">
        <f t="shared" si="3"/>
        <v>80</v>
      </c>
      <c r="H137" s="48">
        <f t="shared" si="4"/>
        <v>60</v>
      </c>
      <c r="I137" s="48">
        <f t="shared" si="5"/>
        <v>70</v>
      </c>
    </row>
    <row r="138" spans="1:9" ht="18.75" customHeight="1" x14ac:dyDescent="0.25">
      <c r="A138" s="18">
        <v>128</v>
      </c>
      <c r="B138" s="54">
        <v>16103230</v>
      </c>
      <c r="C138" s="143" t="s">
        <v>141</v>
      </c>
      <c r="D138" s="117">
        <v>4.5</v>
      </c>
      <c r="E138" s="48">
        <v>3</v>
      </c>
      <c r="F138" s="48">
        <v>3.5</v>
      </c>
      <c r="G138" s="48">
        <f t="shared" si="3"/>
        <v>90</v>
      </c>
      <c r="H138" s="48">
        <f t="shared" si="4"/>
        <v>60</v>
      </c>
      <c r="I138" s="48">
        <f t="shared" si="5"/>
        <v>70</v>
      </c>
    </row>
    <row r="139" spans="1:9" ht="18.75" customHeight="1" x14ac:dyDescent="0.25">
      <c r="A139" s="18">
        <v>129</v>
      </c>
      <c r="B139" s="51">
        <v>16103231</v>
      </c>
      <c r="C139" s="144" t="s">
        <v>142</v>
      </c>
      <c r="D139" s="117">
        <v>2</v>
      </c>
      <c r="E139" s="48">
        <v>3</v>
      </c>
      <c r="F139" s="48">
        <v>3</v>
      </c>
      <c r="G139" s="48">
        <f t="shared" si="3"/>
        <v>40</v>
      </c>
      <c r="H139" s="48">
        <f t="shared" si="4"/>
        <v>60</v>
      </c>
      <c r="I139" s="48">
        <f t="shared" si="5"/>
        <v>60</v>
      </c>
    </row>
    <row r="140" spans="1:9" ht="18.75" customHeight="1" x14ac:dyDescent="0.25">
      <c r="A140" s="18">
        <v>130</v>
      </c>
      <c r="B140" s="54">
        <v>16103232</v>
      </c>
      <c r="C140" s="143" t="s">
        <v>143</v>
      </c>
      <c r="D140" s="117">
        <v>3.5</v>
      </c>
      <c r="E140" s="48">
        <v>3</v>
      </c>
      <c r="F140" s="48">
        <v>4.5</v>
      </c>
      <c r="G140" s="48">
        <f t="shared" si="3"/>
        <v>70</v>
      </c>
      <c r="H140" s="48">
        <f t="shared" si="4"/>
        <v>60</v>
      </c>
      <c r="I140" s="48">
        <f t="shared" si="5"/>
        <v>90</v>
      </c>
    </row>
    <row r="141" spans="1:9" ht="18.75" customHeight="1" x14ac:dyDescent="0.25">
      <c r="A141" s="18">
        <v>131</v>
      </c>
      <c r="B141" s="51">
        <v>16103234</v>
      </c>
      <c r="C141" s="144" t="s">
        <v>144</v>
      </c>
      <c r="D141" s="117">
        <v>5</v>
      </c>
      <c r="E141" s="48">
        <v>3</v>
      </c>
      <c r="F141" s="48">
        <v>4.5</v>
      </c>
      <c r="G141" s="48">
        <f t="shared" ref="G141:G202" si="6">(D141*100)/5</f>
        <v>100</v>
      </c>
      <c r="H141" s="48">
        <f t="shared" ref="H141:H202" si="7">(E141*100)/5</f>
        <v>60</v>
      </c>
      <c r="I141" s="48">
        <f t="shared" ref="I141:I200" si="8">(F141*100)/5</f>
        <v>90</v>
      </c>
    </row>
    <row r="142" spans="1:9" ht="18.75" customHeight="1" x14ac:dyDescent="0.25">
      <c r="A142" s="18">
        <v>132</v>
      </c>
      <c r="B142" s="54">
        <v>16103235</v>
      </c>
      <c r="C142" s="143" t="s">
        <v>145</v>
      </c>
      <c r="D142" s="117">
        <v>2</v>
      </c>
      <c r="E142" s="48">
        <v>3</v>
      </c>
      <c r="F142" s="48">
        <v>2.5</v>
      </c>
      <c r="G142" s="48">
        <f t="shared" si="6"/>
        <v>40</v>
      </c>
      <c r="H142" s="48">
        <f t="shared" si="7"/>
        <v>60</v>
      </c>
      <c r="I142" s="48">
        <f t="shared" si="8"/>
        <v>50</v>
      </c>
    </row>
    <row r="143" spans="1:9" ht="18.75" customHeight="1" x14ac:dyDescent="0.25">
      <c r="A143" s="18">
        <v>133</v>
      </c>
      <c r="B143" s="51">
        <v>16103237</v>
      </c>
      <c r="C143" s="144" t="s">
        <v>146</v>
      </c>
      <c r="D143" s="117">
        <v>5</v>
      </c>
      <c r="E143" s="48">
        <v>3</v>
      </c>
      <c r="F143" s="48">
        <v>4</v>
      </c>
      <c r="G143" s="48">
        <f t="shared" si="6"/>
        <v>100</v>
      </c>
      <c r="H143" s="48">
        <f t="shared" si="7"/>
        <v>60</v>
      </c>
      <c r="I143" s="48">
        <f t="shared" si="8"/>
        <v>80</v>
      </c>
    </row>
    <row r="144" spans="1:9" ht="18.75" customHeight="1" x14ac:dyDescent="0.25">
      <c r="A144" s="18">
        <v>134</v>
      </c>
      <c r="B144" s="54">
        <v>16103238</v>
      </c>
      <c r="C144" s="143" t="s">
        <v>147</v>
      </c>
      <c r="D144" s="117">
        <v>4.5</v>
      </c>
      <c r="E144" s="48">
        <v>3</v>
      </c>
      <c r="F144" s="48">
        <v>3.5</v>
      </c>
      <c r="G144" s="48">
        <f t="shared" si="6"/>
        <v>90</v>
      </c>
      <c r="H144" s="48">
        <f t="shared" si="7"/>
        <v>60</v>
      </c>
      <c r="I144" s="48">
        <f t="shared" si="8"/>
        <v>70</v>
      </c>
    </row>
    <row r="145" spans="1:9" ht="18.75" customHeight="1" x14ac:dyDescent="0.25">
      <c r="A145" s="18">
        <v>135</v>
      </c>
      <c r="B145" s="51">
        <v>16103240</v>
      </c>
      <c r="C145" s="144" t="s">
        <v>16</v>
      </c>
      <c r="D145" s="117">
        <v>5</v>
      </c>
      <c r="E145" s="48">
        <v>5</v>
      </c>
      <c r="F145" s="48">
        <v>4</v>
      </c>
      <c r="G145" s="48">
        <f t="shared" si="6"/>
        <v>100</v>
      </c>
      <c r="H145" s="48">
        <f t="shared" si="7"/>
        <v>100</v>
      </c>
      <c r="I145" s="48">
        <f t="shared" si="8"/>
        <v>80</v>
      </c>
    </row>
    <row r="146" spans="1:9" ht="18.75" customHeight="1" x14ac:dyDescent="0.25">
      <c r="A146" s="18">
        <v>136</v>
      </c>
      <c r="B146" s="54">
        <v>16103241</v>
      </c>
      <c r="C146" s="143" t="s">
        <v>148</v>
      </c>
      <c r="D146" s="117">
        <v>5</v>
      </c>
      <c r="E146" s="48">
        <v>3</v>
      </c>
      <c r="F146" s="48">
        <v>3</v>
      </c>
      <c r="G146" s="48">
        <f t="shared" si="6"/>
        <v>100</v>
      </c>
      <c r="H146" s="48">
        <f t="shared" si="7"/>
        <v>60</v>
      </c>
      <c r="I146" s="48">
        <f t="shared" si="8"/>
        <v>60</v>
      </c>
    </row>
    <row r="147" spans="1:9" ht="18.75" customHeight="1" x14ac:dyDescent="0.25">
      <c r="A147" s="18">
        <v>137</v>
      </c>
      <c r="B147" s="51">
        <v>16103242</v>
      </c>
      <c r="C147" s="144" t="s">
        <v>149</v>
      </c>
      <c r="D147" s="117">
        <v>5</v>
      </c>
      <c r="E147" s="48">
        <v>4</v>
      </c>
      <c r="F147" s="48">
        <v>3.5</v>
      </c>
      <c r="G147" s="48">
        <f t="shared" si="6"/>
        <v>100</v>
      </c>
      <c r="H147" s="48">
        <f t="shared" si="7"/>
        <v>80</v>
      </c>
      <c r="I147" s="48">
        <f t="shared" si="8"/>
        <v>70</v>
      </c>
    </row>
    <row r="148" spans="1:9" ht="18.75" customHeight="1" x14ac:dyDescent="0.25">
      <c r="A148" s="18">
        <v>138</v>
      </c>
      <c r="B148" s="54">
        <v>16103243</v>
      </c>
      <c r="C148" s="143" t="s">
        <v>150</v>
      </c>
      <c r="D148" s="117">
        <v>5</v>
      </c>
      <c r="E148" s="48">
        <v>5</v>
      </c>
      <c r="F148" s="48">
        <v>4</v>
      </c>
      <c r="G148" s="48">
        <f t="shared" si="6"/>
        <v>100</v>
      </c>
      <c r="H148" s="48">
        <f t="shared" si="7"/>
        <v>100</v>
      </c>
      <c r="I148" s="48">
        <f t="shared" si="8"/>
        <v>80</v>
      </c>
    </row>
    <row r="149" spans="1:9" ht="18.75" customHeight="1" x14ac:dyDescent="0.25">
      <c r="A149" s="18">
        <v>139</v>
      </c>
      <c r="B149" s="51">
        <v>16103244</v>
      </c>
      <c r="C149" s="144" t="s">
        <v>151</v>
      </c>
      <c r="D149" s="117">
        <v>4.5</v>
      </c>
      <c r="E149" s="48">
        <v>4.5</v>
      </c>
      <c r="F149" s="48">
        <v>4</v>
      </c>
      <c r="G149" s="48">
        <f t="shared" si="6"/>
        <v>90</v>
      </c>
      <c r="H149" s="48">
        <f t="shared" si="7"/>
        <v>90</v>
      </c>
      <c r="I149" s="48">
        <f t="shared" si="8"/>
        <v>80</v>
      </c>
    </row>
    <row r="150" spans="1:9" ht="18.75" customHeight="1" x14ac:dyDescent="0.25">
      <c r="A150" s="18">
        <v>140</v>
      </c>
      <c r="B150" s="54">
        <v>16103245</v>
      </c>
      <c r="C150" s="143" t="s">
        <v>152</v>
      </c>
      <c r="D150" s="117">
        <v>5</v>
      </c>
      <c r="E150" s="48">
        <v>3</v>
      </c>
      <c r="F150" s="48">
        <v>3.5</v>
      </c>
      <c r="G150" s="48">
        <f t="shared" si="6"/>
        <v>100</v>
      </c>
      <c r="H150" s="48">
        <f t="shared" si="7"/>
        <v>60</v>
      </c>
      <c r="I150" s="48">
        <f t="shared" si="8"/>
        <v>70</v>
      </c>
    </row>
    <row r="151" spans="1:9" ht="18.75" customHeight="1" x14ac:dyDescent="0.25">
      <c r="A151" s="18">
        <v>141</v>
      </c>
      <c r="B151" s="51">
        <v>16103247</v>
      </c>
      <c r="C151" s="144" t="s">
        <v>153</v>
      </c>
      <c r="D151" s="117">
        <v>3</v>
      </c>
      <c r="E151" s="48">
        <v>3</v>
      </c>
      <c r="F151" s="48">
        <v>2.5</v>
      </c>
      <c r="G151" s="48">
        <f t="shared" si="6"/>
        <v>60</v>
      </c>
      <c r="H151" s="48">
        <f t="shared" si="7"/>
        <v>60</v>
      </c>
      <c r="I151" s="48">
        <f t="shared" si="8"/>
        <v>50</v>
      </c>
    </row>
    <row r="152" spans="1:9" ht="18.75" customHeight="1" x14ac:dyDescent="0.25">
      <c r="A152" s="18">
        <v>142</v>
      </c>
      <c r="B152" s="54">
        <v>16103248</v>
      </c>
      <c r="C152" s="143" t="s">
        <v>154</v>
      </c>
      <c r="D152" s="117">
        <v>4</v>
      </c>
      <c r="E152" s="48">
        <v>3</v>
      </c>
      <c r="F152" s="48">
        <v>3</v>
      </c>
      <c r="G152" s="48">
        <f t="shared" si="6"/>
        <v>80</v>
      </c>
      <c r="H152" s="48">
        <f t="shared" si="7"/>
        <v>60</v>
      </c>
      <c r="I152" s="48">
        <f t="shared" si="8"/>
        <v>60</v>
      </c>
    </row>
    <row r="153" spans="1:9" ht="18.75" customHeight="1" x14ac:dyDescent="0.25">
      <c r="A153" s="18">
        <v>143</v>
      </c>
      <c r="B153" s="51">
        <v>16103249</v>
      </c>
      <c r="C153" s="144" t="s">
        <v>155</v>
      </c>
      <c r="D153" s="117">
        <v>5</v>
      </c>
      <c r="E153" s="48">
        <v>4</v>
      </c>
      <c r="F153" s="48">
        <v>4</v>
      </c>
      <c r="G153" s="48">
        <f t="shared" si="6"/>
        <v>100</v>
      </c>
      <c r="H153" s="48">
        <f t="shared" si="7"/>
        <v>80</v>
      </c>
      <c r="I153" s="48">
        <f t="shared" si="8"/>
        <v>80</v>
      </c>
    </row>
    <row r="154" spans="1:9" ht="18.75" customHeight="1" x14ac:dyDescent="0.25">
      <c r="A154" s="18">
        <v>144</v>
      </c>
      <c r="B154" s="54">
        <v>16103250</v>
      </c>
      <c r="C154" s="143" t="s">
        <v>156</v>
      </c>
      <c r="D154" s="117">
        <v>5</v>
      </c>
      <c r="E154" s="48">
        <v>3</v>
      </c>
      <c r="F154" s="48">
        <v>3.5</v>
      </c>
      <c r="G154" s="48">
        <f t="shared" si="6"/>
        <v>100</v>
      </c>
      <c r="H154" s="48">
        <f t="shared" si="7"/>
        <v>60</v>
      </c>
      <c r="I154" s="48">
        <f t="shared" si="8"/>
        <v>70</v>
      </c>
    </row>
    <row r="155" spans="1:9" ht="18.75" customHeight="1" x14ac:dyDescent="0.25">
      <c r="A155" s="18">
        <v>145</v>
      </c>
      <c r="B155" s="51">
        <v>16103251</v>
      </c>
      <c r="C155" s="144" t="s">
        <v>157</v>
      </c>
      <c r="D155" s="117">
        <v>5</v>
      </c>
      <c r="E155" s="48">
        <v>4</v>
      </c>
      <c r="F155" s="48">
        <v>4</v>
      </c>
      <c r="G155" s="48">
        <f t="shared" si="6"/>
        <v>100</v>
      </c>
      <c r="H155" s="48">
        <f t="shared" si="7"/>
        <v>80</v>
      </c>
      <c r="I155" s="48">
        <f t="shared" si="8"/>
        <v>80</v>
      </c>
    </row>
    <row r="156" spans="1:9" ht="18.75" customHeight="1" x14ac:dyDescent="0.25">
      <c r="A156" s="18">
        <v>146</v>
      </c>
      <c r="B156" s="54">
        <v>16103252</v>
      </c>
      <c r="C156" s="143" t="s">
        <v>158</v>
      </c>
      <c r="D156" s="117">
        <v>4</v>
      </c>
      <c r="E156" s="48">
        <v>3</v>
      </c>
      <c r="F156" s="48">
        <v>3.5</v>
      </c>
      <c r="G156" s="48">
        <f t="shared" si="6"/>
        <v>80</v>
      </c>
      <c r="H156" s="48">
        <f t="shared" si="7"/>
        <v>60</v>
      </c>
      <c r="I156" s="48">
        <f t="shared" si="8"/>
        <v>70</v>
      </c>
    </row>
    <row r="157" spans="1:9" ht="18.75" customHeight="1" x14ac:dyDescent="0.25">
      <c r="A157" s="18">
        <v>147</v>
      </c>
      <c r="B157" s="51">
        <v>16103255</v>
      </c>
      <c r="C157" s="144" t="s">
        <v>17</v>
      </c>
      <c r="D157" s="117">
        <v>3</v>
      </c>
      <c r="E157" s="48">
        <v>3</v>
      </c>
      <c r="F157" s="48">
        <v>4</v>
      </c>
      <c r="G157" s="48">
        <f t="shared" si="6"/>
        <v>60</v>
      </c>
      <c r="H157" s="48">
        <f t="shared" si="7"/>
        <v>60</v>
      </c>
      <c r="I157" s="48">
        <f t="shared" si="8"/>
        <v>80</v>
      </c>
    </row>
    <row r="158" spans="1:9" ht="18.75" customHeight="1" x14ac:dyDescent="0.25">
      <c r="A158" s="18">
        <v>148</v>
      </c>
      <c r="B158" s="54">
        <v>16103257</v>
      </c>
      <c r="C158" s="143" t="s">
        <v>159</v>
      </c>
      <c r="D158" s="117">
        <v>3.5</v>
      </c>
      <c r="E158" s="48">
        <v>3</v>
      </c>
      <c r="F158" s="48">
        <v>3</v>
      </c>
      <c r="G158" s="48">
        <f t="shared" si="6"/>
        <v>70</v>
      </c>
      <c r="H158" s="48">
        <f t="shared" si="7"/>
        <v>60</v>
      </c>
      <c r="I158" s="48">
        <f t="shared" si="8"/>
        <v>60</v>
      </c>
    </row>
    <row r="159" spans="1:9" ht="18.75" customHeight="1" x14ac:dyDescent="0.25">
      <c r="A159" s="18">
        <v>149</v>
      </c>
      <c r="B159" s="51">
        <v>16103258</v>
      </c>
      <c r="C159" s="144" t="s">
        <v>160</v>
      </c>
      <c r="D159" s="117">
        <v>3</v>
      </c>
      <c r="E159" s="48">
        <v>3</v>
      </c>
      <c r="F159" s="48">
        <v>4</v>
      </c>
      <c r="G159" s="48">
        <f t="shared" si="6"/>
        <v>60</v>
      </c>
      <c r="H159" s="48">
        <f t="shared" si="7"/>
        <v>60</v>
      </c>
      <c r="I159" s="48">
        <f t="shared" si="8"/>
        <v>80</v>
      </c>
    </row>
    <row r="160" spans="1:9" ht="18.75" customHeight="1" x14ac:dyDescent="0.25">
      <c r="A160" s="18">
        <v>150</v>
      </c>
      <c r="B160" s="54">
        <v>16103260</v>
      </c>
      <c r="C160" s="143" t="s">
        <v>161</v>
      </c>
      <c r="D160" s="117">
        <v>3</v>
      </c>
      <c r="E160" s="48">
        <v>3</v>
      </c>
      <c r="F160" s="48">
        <v>3.5</v>
      </c>
      <c r="G160" s="48">
        <f t="shared" si="6"/>
        <v>60</v>
      </c>
      <c r="H160" s="48">
        <f t="shared" si="7"/>
        <v>60</v>
      </c>
      <c r="I160" s="48">
        <f t="shared" si="8"/>
        <v>70</v>
      </c>
    </row>
    <row r="161" spans="1:9" ht="18.75" customHeight="1" x14ac:dyDescent="0.25">
      <c r="A161" s="18">
        <v>151</v>
      </c>
      <c r="B161" s="51">
        <v>16103262</v>
      </c>
      <c r="C161" s="144" t="s">
        <v>162</v>
      </c>
      <c r="D161" s="117">
        <v>4.5</v>
      </c>
      <c r="E161" s="48">
        <v>3</v>
      </c>
      <c r="F161" s="48">
        <v>4</v>
      </c>
      <c r="G161" s="48">
        <f t="shared" si="6"/>
        <v>90</v>
      </c>
      <c r="H161" s="48">
        <f t="shared" si="7"/>
        <v>60</v>
      </c>
      <c r="I161" s="48">
        <f t="shared" si="8"/>
        <v>80</v>
      </c>
    </row>
    <row r="162" spans="1:9" ht="18.75" customHeight="1" x14ac:dyDescent="0.25">
      <c r="A162" s="18">
        <v>152</v>
      </c>
      <c r="B162" s="54">
        <v>16103264</v>
      </c>
      <c r="C162" s="143" t="s">
        <v>163</v>
      </c>
      <c r="D162" s="117">
        <v>4.5</v>
      </c>
      <c r="E162" s="48">
        <v>3</v>
      </c>
      <c r="F162" s="48">
        <v>4.5</v>
      </c>
      <c r="G162" s="48">
        <f t="shared" si="6"/>
        <v>90</v>
      </c>
      <c r="H162" s="48">
        <f t="shared" si="7"/>
        <v>60</v>
      </c>
      <c r="I162" s="48">
        <f t="shared" si="8"/>
        <v>90</v>
      </c>
    </row>
    <row r="163" spans="1:9" ht="18.75" customHeight="1" x14ac:dyDescent="0.25">
      <c r="A163" s="18">
        <v>153</v>
      </c>
      <c r="B163" s="51">
        <v>16103269</v>
      </c>
      <c r="C163" s="144" t="s">
        <v>164</v>
      </c>
      <c r="D163" s="117">
        <v>4</v>
      </c>
      <c r="E163" s="48">
        <v>3</v>
      </c>
      <c r="F163" s="48">
        <v>3.5</v>
      </c>
      <c r="G163" s="48">
        <f t="shared" si="6"/>
        <v>80</v>
      </c>
      <c r="H163" s="48">
        <f t="shared" si="7"/>
        <v>60</v>
      </c>
      <c r="I163" s="48">
        <f t="shared" si="8"/>
        <v>70</v>
      </c>
    </row>
    <row r="164" spans="1:9" ht="18.75" customHeight="1" x14ac:dyDescent="0.25">
      <c r="A164" s="18">
        <v>154</v>
      </c>
      <c r="B164" s="54">
        <v>16103271</v>
      </c>
      <c r="C164" s="143" t="s">
        <v>165</v>
      </c>
      <c r="D164" s="117">
        <v>2.5</v>
      </c>
      <c r="E164" s="48">
        <v>3</v>
      </c>
      <c r="F164" s="48">
        <v>3</v>
      </c>
      <c r="G164" s="48">
        <f t="shared" si="6"/>
        <v>50</v>
      </c>
      <c r="H164" s="48">
        <f t="shared" si="7"/>
        <v>60</v>
      </c>
      <c r="I164" s="48">
        <f t="shared" si="8"/>
        <v>60</v>
      </c>
    </row>
    <row r="165" spans="1:9" ht="18.75" customHeight="1" x14ac:dyDescent="0.25">
      <c r="A165" s="18">
        <v>155</v>
      </c>
      <c r="B165" s="51">
        <v>16103276</v>
      </c>
      <c r="C165" s="144" t="s">
        <v>166</v>
      </c>
      <c r="D165" s="117">
        <v>2</v>
      </c>
      <c r="E165" s="48">
        <v>3</v>
      </c>
      <c r="F165" s="48">
        <v>4</v>
      </c>
      <c r="G165" s="48">
        <f t="shared" si="6"/>
        <v>40</v>
      </c>
      <c r="H165" s="48">
        <f t="shared" si="7"/>
        <v>60</v>
      </c>
      <c r="I165" s="48">
        <f t="shared" si="8"/>
        <v>80</v>
      </c>
    </row>
    <row r="166" spans="1:9" ht="18.75" customHeight="1" x14ac:dyDescent="0.25">
      <c r="A166" s="18">
        <v>156</v>
      </c>
      <c r="B166" s="54">
        <v>16103278</v>
      </c>
      <c r="C166" s="143" t="s">
        <v>167</v>
      </c>
      <c r="D166" s="117">
        <v>4</v>
      </c>
      <c r="E166" s="48">
        <v>3</v>
      </c>
      <c r="F166" s="48">
        <v>2.5</v>
      </c>
      <c r="G166" s="48">
        <f t="shared" si="6"/>
        <v>80</v>
      </c>
      <c r="H166" s="48">
        <f t="shared" si="7"/>
        <v>60</v>
      </c>
      <c r="I166" s="48">
        <f t="shared" si="8"/>
        <v>50</v>
      </c>
    </row>
    <row r="167" spans="1:9" ht="18.75" customHeight="1" x14ac:dyDescent="0.25">
      <c r="A167" s="18">
        <v>157</v>
      </c>
      <c r="B167" s="51">
        <v>16103281</v>
      </c>
      <c r="C167" s="144" t="s">
        <v>168</v>
      </c>
      <c r="D167" s="117">
        <v>0</v>
      </c>
      <c r="E167" s="48">
        <v>3</v>
      </c>
      <c r="F167" s="48">
        <v>2</v>
      </c>
      <c r="G167" s="48">
        <f t="shared" si="6"/>
        <v>0</v>
      </c>
      <c r="H167" s="48">
        <f t="shared" si="7"/>
        <v>60</v>
      </c>
      <c r="I167" s="48">
        <f t="shared" si="8"/>
        <v>40</v>
      </c>
    </row>
    <row r="168" spans="1:9" ht="18.75" customHeight="1" x14ac:dyDescent="0.25">
      <c r="A168" s="18">
        <v>158</v>
      </c>
      <c r="B168" s="54">
        <v>16103282</v>
      </c>
      <c r="C168" s="143" t="s">
        <v>169</v>
      </c>
      <c r="D168" s="117">
        <v>6</v>
      </c>
      <c r="E168" s="48">
        <v>3</v>
      </c>
      <c r="F168" s="48">
        <v>3</v>
      </c>
      <c r="G168" s="48">
        <f t="shared" si="6"/>
        <v>120</v>
      </c>
      <c r="H168" s="48">
        <f t="shared" si="7"/>
        <v>60</v>
      </c>
      <c r="I168" s="48">
        <f t="shared" si="8"/>
        <v>60</v>
      </c>
    </row>
    <row r="169" spans="1:9" ht="18.75" customHeight="1" x14ac:dyDescent="0.25">
      <c r="A169" s="18">
        <v>159</v>
      </c>
      <c r="B169" s="51">
        <v>16103283</v>
      </c>
      <c r="C169" s="144" t="s">
        <v>170</v>
      </c>
      <c r="D169" s="117">
        <v>3</v>
      </c>
      <c r="E169" s="48">
        <v>3</v>
      </c>
      <c r="F169" s="48">
        <v>2.5</v>
      </c>
      <c r="G169" s="48">
        <f t="shared" si="6"/>
        <v>60</v>
      </c>
      <c r="H169" s="48">
        <f t="shared" si="7"/>
        <v>60</v>
      </c>
      <c r="I169" s="48">
        <f t="shared" si="8"/>
        <v>50</v>
      </c>
    </row>
    <row r="170" spans="1:9" ht="18.75" customHeight="1" x14ac:dyDescent="0.25">
      <c r="A170" s="18">
        <v>160</v>
      </c>
      <c r="B170" s="54">
        <v>16103285</v>
      </c>
      <c r="C170" s="143" t="s">
        <v>171</v>
      </c>
      <c r="D170" s="117">
        <v>5</v>
      </c>
      <c r="E170" s="48">
        <v>3</v>
      </c>
      <c r="F170" s="48">
        <v>4</v>
      </c>
      <c r="G170" s="48">
        <f t="shared" si="6"/>
        <v>100</v>
      </c>
      <c r="H170" s="48">
        <f t="shared" si="7"/>
        <v>60</v>
      </c>
      <c r="I170" s="48">
        <f t="shared" si="8"/>
        <v>80</v>
      </c>
    </row>
    <row r="171" spans="1:9" ht="18.75" customHeight="1" x14ac:dyDescent="0.25">
      <c r="A171" s="18">
        <v>161</v>
      </c>
      <c r="B171" s="51">
        <v>16103288</v>
      </c>
      <c r="C171" s="144" t="s">
        <v>172</v>
      </c>
      <c r="D171" s="117">
        <v>2</v>
      </c>
      <c r="E171" s="48">
        <v>3</v>
      </c>
      <c r="F171" s="48">
        <v>2.5</v>
      </c>
      <c r="G171" s="48">
        <f t="shared" si="6"/>
        <v>40</v>
      </c>
      <c r="H171" s="48">
        <f t="shared" si="7"/>
        <v>60</v>
      </c>
      <c r="I171" s="48">
        <f t="shared" si="8"/>
        <v>50</v>
      </c>
    </row>
    <row r="172" spans="1:9" ht="18.75" customHeight="1" x14ac:dyDescent="0.25">
      <c r="A172" s="18">
        <v>162</v>
      </c>
      <c r="B172" s="54">
        <v>16103289</v>
      </c>
      <c r="C172" s="143" t="s">
        <v>173</v>
      </c>
      <c r="D172" s="117">
        <v>2</v>
      </c>
      <c r="E172" s="48">
        <v>3</v>
      </c>
      <c r="F172" s="48">
        <v>4</v>
      </c>
      <c r="G172" s="48">
        <f t="shared" si="6"/>
        <v>40</v>
      </c>
      <c r="H172" s="48">
        <f t="shared" si="7"/>
        <v>60</v>
      </c>
      <c r="I172" s="48">
        <f t="shared" si="8"/>
        <v>80</v>
      </c>
    </row>
    <row r="173" spans="1:9" ht="18.75" customHeight="1" x14ac:dyDescent="0.25">
      <c r="A173" s="18">
        <v>163</v>
      </c>
      <c r="B173" s="51">
        <v>16103292</v>
      </c>
      <c r="C173" s="144" t="s">
        <v>174</v>
      </c>
      <c r="D173" s="117">
        <v>3</v>
      </c>
      <c r="E173" s="48">
        <v>3</v>
      </c>
      <c r="F173" s="48">
        <v>3</v>
      </c>
      <c r="G173" s="48">
        <f t="shared" si="6"/>
        <v>60</v>
      </c>
      <c r="H173" s="48">
        <f t="shared" si="7"/>
        <v>60</v>
      </c>
      <c r="I173" s="48">
        <f t="shared" si="8"/>
        <v>60</v>
      </c>
    </row>
    <row r="174" spans="1:9" ht="18.75" customHeight="1" x14ac:dyDescent="0.25">
      <c r="A174" s="18">
        <v>164</v>
      </c>
      <c r="B174" s="54">
        <v>16103293</v>
      </c>
      <c r="C174" s="143" t="s">
        <v>175</v>
      </c>
      <c r="D174" s="117">
        <v>2</v>
      </c>
      <c r="E174" s="48">
        <v>3</v>
      </c>
      <c r="F174" s="48">
        <v>2.5</v>
      </c>
      <c r="G174" s="48">
        <f t="shared" si="6"/>
        <v>40</v>
      </c>
      <c r="H174" s="48">
        <f t="shared" si="7"/>
        <v>60</v>
      </c>
      <c r="I174" s="48">
        <f t="shared" si="8"/>
        <v>50</v>
      </c>
    </row>
    <row r="175" spans="1:9" ht="18.75" customHeight="1" x14ac:dyDescent="0.25">
      <c r="A175" s="18">
        <v>165</v>
      </c>
      <c r="B175" s="51">
        <v>16103294</v>
      </c>
      <c r="C175" s="144" t="s">
        <v>176</v>
      </c>
      <c r="D175" s="117">
        <v>2.5</v>
      </c>
      <c r="E175" s="48">
        <v>3</v>
      </c>
      <c r="F175" s="48">
        <v>3.5</v>
      </c>
      <c r="G175" s="48">
        <f t="shared" si="6"/>
        <v>50</v>
      </c>
      <c r="H175" s="48">
        <f t="shared" si="7"/>
        <v>60</v>
      </c>
      <c r="I175" s="48">
        <f t="shared" si="8"/>
        <v>70</v>
      </c>
    </row>
    <row r="176" spans="1:9" ht="18.75" customHeight="1" x14ac:dyDescent="0.25">
      <c r="A176" s="18">
        <v>166</v>
      </c>
      <c r="B176" s="54">
        <v>16103295</v>
      </c>
      <c r="C176" s="143" t="s">
        <v>177</v>
      </c>
      <c r="D176" s="117">
        <v>5</v>
      </c>
      <c r="E176" s="48">
        <v>4</v>
      </c>
      <c r="F176" s="48">
        <v>3.5</v>
      </c>
      <c r="G176" s="48">
        <f t="shared" si="6"/>
        <v>100</v>
      </c>
      <c r="H176" s="48">
        <f t="shared" si="7"/>
        <v>80</v>
      </c>
      <c r="I176" s="48">
        <f t="shared" si="8"/>
        <v>70</v>
      </c>
    </row>
    <row r="177" spans="1:9" ht="18.75" customHeight="1" x14ac:dyDescent="0.25">
      <c r="A177" s="18">
        <v>167</v>
      </c>
      <c r="B177" s="51">
        <v>16103298</v>
      </c>
      <c r="C177" s="144" t="s">
        <v>178</v>
      </c>
      <c r="D177" s="117">
        <v>4</v>
      </c>
      <c r="E177" s="48">
        <v>3</v>
      </c>
      <c r="F177" s="48">
        <v>3.5</v>
      </c>
      <c r="G177" s="48">
        <f t="shared" si="6"/>
        <v>80</v>
      </c>
      <c r="H177" s="48">
        <f t="shared" si="7"/>
        <v>60</v>
      </c>
      <c r="I177" s="48">
        <f t="shared" si="8"/>
        <v>70</v>
      </c>
    </row>
    <row r="178" spans="1:9" ht="18.75" customHeight="1" x14ac:dyDescent="0.25">
      <c r="A178" s="18">
        <v>168</v>
      </c>
      <c r="B178" s="54">
        <v>16103301</v>
      </c>
      <c r="C178" s="143" t="s">
        <v>179</v>
      </c>
      <c r="D178" s="117">
        <v>3.5</v>
      </c>
      <c r="E178" s="48">
        <v>3</v>
      </c>
      <c r="F178" s="48">
        <v>2.5</v>
      </c>
      <c r="G178" s="48">
        <f t="shared" si="6"/>
        <v>70</v>
      </c>
      <c r="H178" s="48">
        <f t="shared" si="7"/>
        <v>60</v>
      </c>
      <c r="I178" s="48">
        <f t="shared" si="8"/>
        <v>50</v>
      </c>
    </row>
    <row r="179" spans="1:9" ht="18.75" customHeight="1" x14ac:dyDescent="0.25">
      <c r="A179" s="18">
        <v>169</v>
      </c>
      <c r="B179" s="51">
        <v>16103303</v>
      </c>
      <c r="C179" s="144" t="s">
        <v>13</v>
      </c>
      <c r="D179" s="117">
        <v>3</v>
      </c>
      <c r="E179" s="48">
        <v>3</v>
      </c>
      <c r="F179" s="48">
        <v>3</v>
      </c>
      <c r="G179" s="48">
        <f t="shared" si="6"/>
        <v>60</v>
      </c>
      <c r="H179" s="48">
        <f t="shared" si="7"/>
        <v>60</v>
      </c>
      <c r="I179" s="48">
        <f t="shared" si="8"/>
        <v>60</v>
      </c>
    </row>
    <row r="180" spans="1:9" ht="18.75" customHeight="1" x14ac:dyDescent="0.25">
      <c r="A180" s="18">
        <v>170</v>
      </c>
      <c r="B180" s="54">
        <v>16103304</v>
      </c>
      <c r="C180" s="143" t="s">
        <v>180</v>
      </c>
      <c r="D180" s="117">
        <v>2</v>
      </c>
      <c r="E180" s="48">
        <v>3</v>
      </c>
      <c r="F180" s="48">
        <v>2.5</v>
      </c>
      <c r="G180" s="48">
        <f t="shared" si="6"/>
        <v>40</v>
      </c>
      <c r="H180" s="48">
        <f t="shared" si="7"/>
        <v>60</v>
      </c>
      <c r="I180" s="48">
        <f t="shared" si="8"/>
        <v>50</v>
      </c>
    </row>
    <row r="181" spans="1:9" ht="18.75" customHeight="1" x14ac:dyDescent="0.25">
      <c r="A181" s="18">
        <v>171</v>
      </c>
      <c r="B181" s="51">
        <v>16103306</v>
      </c>
      <c r="C181" s="144" t="s">
        <v>181</v>
      </c>
      <c r="D181" s="117">
        <v>4</v>
      </c>
      <c r="E181" s="48">
        <v>3</v>
      </c>
      <c r="F181" s="48">
        <v>3.5</v>
      </c>
      <c r="G181" s="48">
        <f t="shared" si="6"/>
        <v>80</v>
      </c>
      <c r="H181" s="48">
        <f t="shared" si="7"/>
        <v>60</v>
      </c>
      <c r="I181" s="48">
        <f t="shared" si="8"/>
        <v>70</v>
      </c>
    </row>
    <row r="182" spans="1:9" ht="18.75" customHeight="1" x14ac:dyDescent="0.25">
      <c r="A182" s="18">
        <v>172</v>
      </c>
      <c r="B182" s="54">
        <v>16103307</v>
      </c>
      <c r="C182" s="143" t="s">
        <v>182</v>
      </c>
      <c r="D182" s="117">
        <v>5</v>
      </c>
      <c r="E182" s="48">
        <v>4</v>
      </c>
      <c r="F182" s="48">
        <v>4</v>
      </c>
      <c r="G182" s="48">
        <f t="shared" si="6"/>
        <v>100</v>
      </c>
      <c r="H182" s="48">
        <f t="shared" si="7"/>
        <v>80</v>
      </c>
      <c r="I182" s="48">
        <f t="shared" si="8"/>
        <v>80</v>
      </c>
    </row>
    <row r="183" spans="1:9" ht="18.75" customHeight="1" x14ac:dyDescent="0.25">
      <c r="A183" s="18">
        <v>173</v>
      </c>
      <c r="B183" s="51">
        <v>16103308</v>
      </c>
      <c r="C183" s="144" t="s">
        <v>183</v>
      </c>
      <c r="D183" s="117">
        <v>4.5</v>
      </c>
      <c r="E183" s="48">
        <v>3</v>
      </c>
      <c r="F183" s="48">
        <v>4</v>
      </c>
      <c r="G183" s="48">
        <f t="shared" si="6"/>
        <v>90</v>
      </c>
      <c r="H183" s="48">
        <f t="shared" si="7"/>
        <v>60</v>
      </c>
      <c r="I183" s="48">
        <f t="shared" si="8"/>
        <v>80</v>
      </c>
    </row>
    <row r="184" spans="1:9" ht="18.75" customHeight="1" x14ac:dyDescent="0.25">
      <c r="A184" s="18">
        <v>174</v>
      </c>
      <c r="B184" s="54">
        <v>16103311</v>
      </c>
      <c r="C184" s="143" t="s">
        <v>184</v>
      </c>
      <c r="D184" s="117">
        <v>5</v>
      </c>
      <c r="E184" s="48">
        <v>3</v>
      </c>
      <c r="F184" s="48">
        <v>3</v>
      </c>
      <c r="G184" s="48">
        <f t="shared" si="6"/>
        <v>100</v>
      </c>
      <c r="H184" s="48">
        <f t="shared" si="7"/>
        <v>60</v>
      </c>
      <c r="I184" s="48">
        <f t="shared" si="8"/>
        <v>60</v>
      </c>
    </row>
    <row r="185" spans="1:9" ht="18.75" customHeight="1" x14ac:dyDescent="0.25">
      <c r="A185" s="18">
        <v>175</v>
      </c>
      <c r="B185" s="51">
        <v>16103313</v>
      </c>
      <c r="C185" s="144" t="s">
        <v>185</v>
      </c>
      <c r="D185" s="117">
        <v>5</v>
      </c>
      <c r="E185" s="48">
        <v>4</v>
      </c>
      <c r="F185" s="48">
        <v>4</v>
      </c>
      <c r="G185" s="48">
        <f t="shared" si="6"/>
        <v>100</v>
      </c>
      <c r="H185" s="48">
        <f t="shared" si="7"/>
        <v>80</v>
      </c>
      <c r="I185" s="48">
        <f t="shared" si="8"/>
        <v>80</v>
      </c>
    </row>
    <row r="186" spans="1:9" ht="18.75" customHeight="1" x14ac:dyDescent="0.25">
      <c r="A186" s="18">
        <v>176</v>
      </c>
      <c r="B186" s="54">
        <v>16103316</v>
      </c>
      <c r="C186" s="143" t="s">
        <v>186</v>
      </c>
      <c r="D186" s="117">
        <v>1.5</v>
      </c>
      <c r="E186" s="48">
        <v>3</v>
      </c>
      <c r="F186" s="48">
        <v>3.5</v>
      </c>
      <c r="G186" s="48">
        <f t="shared" si="6"/>
        <v>30</v>
      </c>
      <c r="H186" s="48">
        <f t="shared" si="7"/>
        <v>60</v>
      </c>
      <c r="I186" s="48">
        <f t="shared" si="8"/>
        <v>70</v>
      </c>
    </row>
    <row r="187" spans="1:9" ht="18.75" customHeight="1" x14ac:dyDescent="0.25">
      <c r="A187" s="18">
        <v>177</v>
      </c>
      <c r="B187" s="51">
        <v>16103317</v>
      </c>
      <c r="C187" s="144" t="s">
        <v>187</v>
      </c>
      <c r="D187" s="117">
        <v>3</v>
      </c>
      <c r="E187" s="48">
        <v>3</v>
      </c>
      <c r="F187" s="48">
        <v>3.5</v>
      </c>
      <c r="G187" s="48">
        <f t="shared" si="6"/>
        <v>60</v>
      </c>
      <c r="H187" s="48">
        <f t="shared" si="7"/>
        <v>60</v>
      </c>
      <c r="I187" s="48">
        <f t="shared" si="8"/>
        <v>70</v>
      </c>
    </row>
    <row r="188" spans="1:9" ht="18.75" customHeight="1" x14ac:dyDescent="0.25">
      <c r="A188" s="18">
        <v>178</v>
      </c>
      <c r="B188" s="54">
        <v>16103321</v>
      </c>
      <c r="C188" s="143" t="s">
        <v>188</v>
      </c>
      <c r="D188" s="117">
        <v>5</v>
      </c>
      <c r="E188" s="48">
        <v>3</v>
      </c>
      <c r="F188" s="48">
        <v>4</v>
      </c>
      <c r="G188" s="48">
        <f t="shared" si="6"/>
        <v>100</v>
      </c>
      <c r="H188" s="48">
        <f t="shared" si="7"/>
        <v>60</v>
      </c>
      <c r="I188" s="48">
        <f t="shared" si="8"/>
        <v>80</v>
      </c>
    </row>
    <row r="189" spans="1:9" ht="18.75" customHeight="1" x14ac:dyDescent="0.25">
      <c r="A189" s="18">
        <v>179</v>
      </c>
      <c r="B189" s="51">
        <v>16103322</v>
      </c>
      <c r="C189" s="144" t="s">
        <v>189</v>
      </c>
      <c r="D189" s="117">
        <v>5</v>
      </c>
      <c r="E189" s="48">
        <v>3</v>
      </c>
      <c r="F189" s="48">
        <v>3.5</v>
      </c>
      <c r="G189" s="48">
        <f t="shared" si="6"/>
        <v>100</v>
      </c>
      <c r="H189" s="48">
        <f t="shared" si="7"/>
        <v>60</v>
      </c>
      <c r="I189" s="48">
        <f t="shared" si="8"/>
        <v>70</v>
      </c>
    </row>
    <row r="190" spans="1:9" ht="18.75" customHeight="1" x14ac:dyDescent="0.25">
      <c r="A190" s="18">
        <v>180</v>
      </c>
      <c r="B190" s="54">
        <v>16103324</v>
      </c>
      <c r="C190" s="143" t="s">
        <v>190</v>
      </c>
      <c r="D190" s="117">
        <v>5</v>
      </c>
      <c r="E190" s="48">
        <v>4</v>
      </c>
      <c r="F190" s="48">
        <v>4.5</v>
      </c>
      <c r="G190" s="48">
        <f t="shared" si="6"/>
        <v>100</v>
      </c>
      <c r="H190" s="48">
        <f t="shared" si="7"/>
        <v>80</v>
      </c>
      <c r="I190" s="48">
        <f t="shared" si="8"/>
        <v>90</v>
      </c>
    </row>
    <row r="191" spans="1:9" ht="18.75" customHeight="1" x14ac:dyDescent="0.25">
      <c r="A191" s="18">
        <v>181</v>
      </c>
      <c r="B191" s="51">
        <v>16103331</v>
      </c>
      <c r="C191" s="144" t="s">
        <v>191</v>
      </c>
      <c r="D191" s="117">
        <v>3</v>
      </c>
      <c r="E191" s="48">
        <v>3</v>
      </c>
      <c r="F191" s="48">
        <v>3</v>
      </c>
      <c r="G191" s="48">
        <f t="shared" si="6"/>
        <v>60</v>
      </c>
      <c r="H191" s="48">
        <f t="shared" si="7"/>
        <v>60</v>
      </c>
      <c r="I191" s="48">
        <f t="shared" si="8"/>
        <v>60</v>
      </c>
    </row>
    <row r="192" spans="1:9" ht="18.75" customHeight="1" x14ac:dyDescent="0.25">
      <c r="A192" s="18">
        <v>182</v>
      </c>
      <c r="B192" s="54">
        <v>16103335</v>
      </c>
      <c r="C192" s="143" t="s">
        <v>192</v>
      </c>
      <c r="D192" s="117">
        <v>3.5</v>
      </c>
      <c r="E192" s="48">
        <v>3</v>
      </c>
      <c r="F192" s="48">
        <v>3.5</v>
      </c>
      <c r="G192" s="48">
        <f t="shared" si="6"/>
        <v>70</v>
      </c>
      <c r="H192" s="48">
        <f t="shared" si="7"/>
        <v>60</v>
      </c>
      <c r="I192" s="48">
        <f t="shared" si="8"/>
        <v>70</v>
      </c>
    </row>
    <row r="193" spans="1:15" ht="18.75" customHeight="1" x14ac:dyDescent="0.25">
      <c r="A193" s="18">
        <v>183</v>
      </c>
      <c r="B193" s="51">
        <v>16103336</v>
      </c>
      <c r="C193" s="144" t="s">
        <v>193</v>
      </c>
      <c r="D193" s="117">
        <v>2</v>
      </c>
      <c r="E193" s="48">
        <v>2</v>
      </c>
      <c r="F193" s="48">
        <v>3</v>
      </c>
      <c r="G193" s="48">
        <f t="shared" si="6"/>
        <v>40</v>
      </c>
      <c r="H193" s="48">
        <f t="shared" si="7"/>
        <v>40</v>
      </c>
      <c r="I193" s="48">
        <f t="shared" si="8"/>
        <v>60</v>
      </c>
    </row>
    <row r="194" spans="1:15" ht="18.75" customHeight="1" x14ac:dyDescent="0.25">
      <c r="A194" s="18">
        <v>184</v>
      </c>
      <c r="B194" s="54">
        <v>16103337</v>
      </c>
      <c r="C194" s="143" t="s">
        <v>194</v>
      </c>
      <c r="D194" s="117">
        <v>5</v>
      </c>
      <c r="E194" s="48">
        <v>3</v>
      </c>
      <c r="F194" s="48">
        <v>4</v>
      </c>
      <c r="G194" s="48">
        <f t="shared" si="6"/>
        <v>100</v>
      </c>
      <c r="H194" s="48">
        <f t="shared" si="7"/>
        <v>60</v>
      </c>
      <c r="I194" s="48">
        <f t="shared" si="8"/>
        <v>80</v>
      </c>
    </row>
    <row r="195" spans="1:15" ht="18.75" customHeight="1" x14ac:dyDescent="0.25">
      <c r="A195" s="18">
        <v>185</v>
      </c>
      <c r="B195" s="51">
        <v>16103340</v>
      </c>
      <c r="C195" s="144" t="s">
        <v>195</v>
      </c>
      <c r="D195" s="117">
        <v>3</v>
      </c>
      <c r="E195" s="48">
        <v>3</v>
      </c>
      <c r="F195" s="48">
        <v>3</v>
      </c>
      <c r="G195" s="48">
        <f t="shared" si="6"/>
        <v>60</v>
      </c>
      <c r="H195" s="48">
        <f t="shared" si="7"/>
        <v>60</v>
      </c>
      <c r="I195" s="48">
        <f t="shared" si="8"/>
        <v>60</v>
      </c>
    </row>
    <row r="196" spans="1:15" ht="18.75" customHeight="1" x14ac:dyDescent="0.25">
      <c r="A196" s="18">
        <v>186</v>
      </c>
      <c r="B196" s="52">
        <v>16103342</v>
      </c>
      <c r="C196" s="62" t="s">
        <v>196</v>
      </c>
      <c r="D196" s="117">
        <v>1</v>
      </c>
      <c r="E196" s="48">
        <v>3</v>
      </c>
      <c r="F196" s="48">
        <v>3.5</v>
      </c>
      <c r="G196" s="48">
        <f t="shared" si="6"/>
        <v>20</v>
      </c>
      <c r="H196" s="48">
        <f t="shared" si="7"/>
        <v>60</v>
      </c>
      <c r="I196" s="48">
        <f t="shared" si="8"/>
        <v>70</v>
      </c>
    </row>
    <row r="197" spans="1:15" ht="18.75" customHeight="1" x14ac:dyDescent="0.25">
      <c r="A197" s="18">
        <v>187</v>
      </c>
      <c r="B197" s="51">
        <v>16103347</v>
      </c>
      <c r="C197" s="144" t="s">
        <v>197</v>
      </c>
      <c r="D197" s="117">
        <v>3</v>
      </c>
      <c r="E197" s="48">
        <v>3</v>
      </c>
      <c r="F197" s="48">
        <v>3.5</v>
      </c>
      <c r="G197" s="48">
        <f t="shared" si="6"/>
        <v>60</v>
      </c>
      <c r="H197" s="48">
        <f t="shared" si="7"/>
        <v>60</v>
      </c>
      <c r="I197" s="48">
        <f t="shared" si="8"/>
        <v>70</v>
      </c>
    </row>
    <row r="198" spans="1:15" ht="18.75" customHeight="1" x14ac:dyDescent="0.25">
      <c r="A198" s="18">
        <v>188</v>
      </c>
      <c r="B198" s="54">
        <v>16803002</v>
      </c>
      <c r="C198" s="143" t="s">
        <v>198</v>
      </c>
      <c r="D198" s="117">
        <v>4.5</v>
      </c>
      <c r="E198" s="48">
        <v>3</v>
      </c>
      <c r="F198" s="48">
        <v>3.5</v>
      </c>
      <c r="G198" s="48">
        <f t="shared" si="6"/>
        <v>90</v>
      </c>
      <c r="H198" s="48">
        <f t="shared" si="7"/>
        <v>60</v>
      </c>
      <c r="I198" s="48">
        <f t="shared" si="8"/>
        <v>70</v>
      </c>
    </row>
    <row r="199" spans="1:15" ht="18.75" customHeight="1" x14ac:dyDescent="0.25">
      <c r="A199" s="18">
        <v>189</v>
      </c>
      <c r="B199" s="52">
        <v>16803003</v>
      </c>
      <c r="C199" s="62" t="s">
        <v>199</v>
      </c>
      <c r="D199" s="117">
        <v>0</v>
      </c>
      <c r="E199" s="48">
        <v>3</v>
      </c>
      <c r="F199" s="48">
        <v>3</v>
      </c>
      <c r="G199" s="48">
        <f t="shared" si="6"/>
        <v>0</v>
      </c>
      <c r="H199" s="48">
        <f t="shared" si="7"/>
        <v>60</v>
      </c>
      <c r="I199" s="48">
        <f t="shared" si="8"/>
        <v>60</v>
      </c>
    </row>
    <row r="200" spans="1:15" ht="18.75" customHeight="1" x14ac:dyDescent="0.25">
      <c r="A200" s="20">
        <v>190</v>
      </c>
      <c r="B200" s="65">
        <v>16803021</v>
      </c>
      <c r="C200" s="145" t="s">
        <v>200</v>
      </c>
      <c r="D200" s="117">
        <v>2</v>
      </c>
      <c r="E200" s="48">
        <v>3</v>
      </c>
      <c r="F200" s="48">
        <v>3.5</v>
      </c>
      <c r="G200" s="48">
        <f t="shared" si="6"/>
        <v>40</v>
      </c>
      <c r="H200" s="48">
        <f t="shared" si="7"/>
        <v>60</v>
      </c>
      <c r="I200" s="48">
        <f t="shared" si="8"/>
        <v>70</v>
      </c>
    </row>
    <row r="201" spans="1:15" ht="18.75" customHeight="1" x14ac:dyDescent="0.25">
      <c r="A201" s="18">
        <v>191</v>
      </c>
      <c r="B201" s="67">
        <v>16803025</v>
      </c>
      <c r="C201" s="146" t="s">
        <v>201</v>
      </c>
      <c r="D201" s="117">
        <v>2</v>
      </c>
      <c r="E201" s="48">
        <v>3</v>
      </c>
      <c r="F201" s="48">
        <v>3.5</v>
      </c>
      <c r="G201" s="48">
        <f t="shared" si="6"/>
        <v>40</v>
      </c>
      <c r="H201" s="48">
        <f t="shared" si="7"/>
        <v>60</v>
      </c>
      <c r="I201" s="49">
        <f>(F201*100)/5</f>
        <v>70</v>
      </c>
    </row>
    <row r="202" spans="1:15" ht="18.75" customHeight="1" thickBot="1" x14ac:dyDescent="0.3">
      <c r="A202" s="21">
        <v>192</v>
      </c>
      <c r="B202" s="68">
        <v>9916103163</v>
      </c>
      <c r="C202" s="164" t="s">
        <v>202</v>
      </c>
      <c r="D202" s="165">
        <v>0.5</v>
      </c>
      <c r="E202" s="66">
        <v>3</v>
      </c>
      <c r="F202" s="66">
        <v>3.5</v>
      </c>
      <c r="G202" s="48">
        <f t="shared" si="6"/>
        <v>10</v>
      </c>
      <c r="H202" s="48">
        <f t="shared" si="7"/>
        <v>60</v>
      </c>
      <c r="I202" s="49">
        <f>(F202*100)/5</f>
        <v>70</v>
      </c>
    </row>
    <row r="203" spans="1:15" x14ac:dyDescent="0.25">
      <c r="A203" s="13"/>
      <c r="B203" s="14"/>
      <c r="C203" s="210" t="s">
        <v>226</v>
      </c>
      <c r="D203" s="210"/>
      <c r="E203" s="210"/>
      <c r="F203" s="210"/>
      <c r="G203" s="89">
        <f>COUNTIF(G11:G202,"&gt;49")</f>
        <v>163</v>
      </c>
      <c r="H203" s="89">
        <f>COUNTIF(H11:H202,"&gt;49")</f>
        <v>186</v>
      </c>
      <c r="I203" s="89">
        <f>COUNTIF(I11:I202,"&gt;49")</f>
        <v>188</v>
      </c>
      <c r="O203" s="13"/>
    </row>
    <row r="204" spans="1:15" x14ac:dyDescent="0.25">
      <c r="A204" s="13"/>
      <c r="B204" s="16"/>
      <c r="C204" s="210" t="s">
        <v>227</v>
      </c>
      <c r="D204" s="210"/>
      <c r="E204" s="210"/>
      <c r="F204" s="210"/>
      <c r="G204" s="89">
        <f>(G203*100)/192</f>
        <v>84.895833333333329</v>
      </c>
      <c r="H204" s="89">
        <f>(H203*100)/192</f>
        <v>96.875</v>
      </c>
      <c r="I204" s="89">
        <f>(I203*100)/192</f>
        <v>97.916666666666671</v>
      </c>
      <c r="O204" s="13"/>
    </row>
    <row r="205" spans="1:15" x14ac:dyDescent="0.25">
      <c r="A205" s="13"/>
      <c r="B205" s="16"/>
      <c r="C205" s="210" t="s">
        <v>228</v>
      </c>
      <c r="D205" s="210"/>
      <c r="E205" s="210"/>
      <c r="F205" s="210"/>
      <c r="G205" s="178">
        <v>3</v>
      </c>
      <c r="H205" s="89">
        <v>3</v>
      </c>
      <c r="I205" s="89">
        <v>3</v>
      </c>
      <c r="O205" s="13"/>
    </row>
    <row r="206" spans="1:15" x14ac:dyDescent="0.25">
      <c r="A206" s="13"/>
      <c r="B206" s="16"/>
      <c r="C206" s="210" t="s">
        <v>229</v>
      </c>
      <c r="D206" s="210"/>
      <c r="E206" s="210"/>
      <c r="F206" s="210"/>
      <c r="G206" s="178">
        <v>192</v>
      </c>
      <c r="H206" s="89"/>
      <c r="I206" s="89"/>
      <c r="O206" s="13"/>
    </row>
    <row r="207" spans="1:15" x14ac:dyDescent="0.25">
      <c r="C207" s="210" t="s">
        <v>230</v>
      </c>
      <c r="D207" s="210"/>
      <c r="E207" s="210"/>
      <c r="F207" s="210"/>
      <c r="G207" s="178">
        <v>192</v>
      </c>
      <c r="H207" s="90"/>
      <c r="I207" s="90"/>
      <c r="O207" s="13"/>
    </row>
    <row r="210" spans="3:4" x14ac:dyDescent="0.25">
      <c r="C210" s="210" t="s">
        <v>231</v>
      </c>
      <c r="D210" s="211"/>
    </row>
    <row r="211" spans="3:4" x14ac:dyDescent="0.25">
      <c r="C211" s="177" t="s">
        <v>232</v>
      </c>
      <c r="D211" s="177">
        <v>3</v>
      </c>
    </row>
    <row r="212" spans="3:4" x14ac:dyDescent="0.25">
      <c r="C212" s="177" t="s">
        <v>233</v>
      </c>
      <c r="D212" s="177">
        <v>2</v>
      </c>
    </row>
    <row r="213" spans="3:4" x14ac:dyDescent="0.25">
      <c r="C213" s="177" t="s">
        <v>234</v>
      </c>
      <c r="D213" s="177">
        <v>1</v>
      </c>
    </row>
    <row r="214" spans="3:4" x14ac:dyDescent="0.25">
      <c r="C214" s="177" t="s">
        <v>235</v>
      </c>
      <c r="D214" s="177">
        <v>0</v>
      </c>
    </row>
  </sheetData>
  <mergeCells count="10">
    <mergeCell ref="H4:I4"/>
    <mergeCell ref="A9:C9"/>
    <mergeCell ref="G9:I9"/>
    <mergeCell ref="C203:F203"/>
    <mergeCell ref="C210:D210"/>
    <mergeCell ref="D8:E8"/>
    <mergeCell ref="C204:F204"/>
    <mergeCell ref="C205:F205"/>
    <mergeCell ref="C206:F206"/>
    <mergeCell ref="C207:F207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B30"/>
  <sheetViews>
    <sheetView view="pageBreakPreview" zoomScale="60" workbookViewId="0">
      <selection activeCell="L13" sqref="L13"/>
    </sheetView>
  </sheetViews>
  <sheetFormatPr defaultRowHeight="15" x14ac:dyDescent="0.25"/>
  <sheetData>
    <row r="1" spans="1:28" s="23" customFormat="1" ht="19.5" customHeight="1" x14ac:dyDescent="0.25">
      <c r="A1" s="25" t="s">
        <v>225</v>
      </c>
      <c r="B1" s="116"/>
      <c r="C1" s="25"/>
      <c r="D1" s="116"/>
      <c r="E1" s="116"/>
      <c r="F1" s="116"/>
      <c r="G1" s="116"/>
      <c r="H1" s="116"/>
      <c r="I1" s="116"/>
      <c r="L1" s="121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</row>
    <row r="2" spans="1:28" s="23" customFormat="1" ht="15.75" x14ac:dyDescent="0.25">
      <c r="A2" s="118" t="s">
        <v>224</v>
      </c>
      <c r="B2" s="118"/>
      <c r="C2" s="118"/>
      <c r="D2" s="118"/>
      <c r="E2" s="118"/>
      <c r="G2" s="118"/>
      <c r="H2" s="28"/>
      <c r="I2" s="118"/>
      <c r="K2" s="118"/>
      <c r="L2" s="121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</row>
    <row r="3" spans="1:28" ht="15.75" x14ac:dyDescent="0.25">
      <c r="A3" s="118" t="s">
        <v>218</v>
      </c>
      <c r="B3" s="29"/>
      <c r="C3" s="173" t="s">
        <v>223</v>
      </c>
      <c r="D3" s="118"/>
      <c r="E3" s="118"/>
      <c r="F3" s="11"/>
      <c r="G3" s="118"/>
      <c r="H3" s="118"/>
      <c r="I3" s="29"/>
      <c r="J3" s="28"/>
      <c r="K3" s="29"/>
      <c r="L3" s="122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</row>
    <row r="4" spans="1:28" s="23" customFormat="1" ht="15.75" x14ac:dyDescent="0.25">
      <c r="A4" s="118" t="s">
        <v>221</v>
      </c>
      <c r="B4" s="118"/>
      <c r="C4" s="118"/>
      <c r="D4" s="118"/>
      <c r="E4" s="118"/>
      <c r="G4" s="32"/>
      <c r="H4" s="32"/>
      <c r="I4" s="32"/>
      <c r="J4" s="32"/>
      <c r="K4" s="32"/>
      <c r="L4" s="121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</row>
    <row r="5" spans="1:28" ht="15.75" x14ac:dyDescent="0.25">
      <c r="A5" s="32" t="s">
        <v>219</v>
      </c>
      <c r="B5" s="32"/>
      <c r="C5" s="32"/>
      <c r="D5" s="32"/>
      <c r="E5" s="118"/>
      <c r="F5" s="118"/>
      <c r="G5" s="118"/>
      <c r="H5" s="118"/>
      <c r="I5" s="118"/>
      <c r="J5" s="33"/>
      <c r="K5" s="33"/>
      <c r="L5" s="11"/>
    </row>
    <row r="6" spans="1:28" ht="15.75" x14ac:dyDescent="0.25">
      <c r="A6" s="33"/>
      <c r="B6" s="33"/>
      <c r="C6" s="33"/>
      <c r="D6" s="115"/>
      <c r="E6" s="115"/>
      <c r="F6" s="115"/>
      <c r="G6" s="33"/>
      <c r="H6" s="33"/>
      <c r="I6" s="33"/>
    </row>
    <row r="8" spans="1:28" ht="18.75" x14ac:dyDescent="0.25">
      <c r="A8" s="214" t="s">
        <v>250</v>
      </c>
      <c r="B8" s="214"/>
      <c r="C8" s="214"/>
      <c r="D8" s="214"/>
      <c r="E8" s="214"/>
      <c r="F8" s="214"/>
      <c r="G8" s="214"/>
      <c r="H8" s="214"/>
      <c r="I8" s="214"/>
      <c r="J8" s="214"/>
    </row>
    <row r="9" spans="1:28" ht="84" x14ac:dyDescent="0.25">
      <c r="A9" s="123" t="s">
        <v>251</v>
      </c>
      <c r="B9" s="108" t="s">
        <v>252</v>
      </c>
      <c r="C9" s="108" t="s">
        <v>253</v>
      </c>
      <c r="D9" s="108" t="s">
        <v>254</v>
      </c>
      <c r="E9" s="124" t="s">
        <v>255</v>
      </c>
      <c r="F9" s="108" t="s">
        <v>256</v>
      </c>
      <c r="G9" s="124" t="s">
        <v>257</v>
      </c>
      <c r="H9" s="124" t="s">
        <v>258</v>
      </c>
      <c r="I9" s="124" t="s">
        <v>259</v>
      </c>
      <c r="J9" s="124" t="s">
        <v>260</v>
      </c>
    </row>
    <row r="10" spans="1:28" ht="15.75" x14ac:dyDescent="0.25">
      <c r="A10" s="125" t="s">
        <v>8</v>
      </c>
      <c r="B10" s="126">
        <v>1</v>
      </c>
      <c r="C10" s="126"/>
      <c r="D10" s="126"/>
      <c r="E10" s="127">
        <f t="shared" ref="E10:E15" si="0">AVERAGE(B10:D10)</f>
        <v>1</v>
      </c>
      <c r="F10" s="126"/>
      <c r="G10" s="128"/>
      <c r="H10" s="129">
        <f t="shared" ref="H10:H15" si="1">0.6*E10+0.2*G10</f>
        <v>0.6</v>
      </c>
      <c r="I10" s="130">
        <v>3</v>
      </c>
      <c r="J10" s="131">
        <f t="shared" ref="J10:J15" si="2">H10+0.2*I10</f>
        <v>1.2000000000000002</v>
      </c>
    </row>
    <row r="11" spans="1:28" ht="15.75" x14ac:dyDescent="0.25">
      <c r="A11" s="125" t="s">
        <v>9</v>
      </c>
      <c r="B11" s="126">
        <v>0</v>
      </c>
      <c r="C11" s="126"/>
      <c r="D11" s="126"/>
      <c r="E11" s="127">
        <f t="shared" si="0"/>
        <v>0</v>
      </c>
      <c r="F11" s="126">
        <v>3</v>
      </c>
      <c r="G11" s="128">
        <f>ROUND(AVERAGE(F11:F11),1)</f>
        <v>3</v>
      </c>
      <c r="H11" s="129">
        <f t="shared" si="1"/>
        <v>0.60000000000000009</v>
      </c>
      <c r="I11" s="130">
        <v>3</v>
      </c>
      <c r="J11" s="131">
        <f t="shared" si="2"/>
        <v>1.2000000000000002</v>
      </c>
    </row>
    <row r="12" spans="1:28" ht="15.75" x14ac:dyDescent="0.25">
      <c r="A12" s="125" t="s">
        <v>10</v>
      </c>
      <c r="B12" s="126">
        <v>3</v>
      </c>
      <c r="C12" s="126">
        <v>1</v>
      </c>
      <c r="D12" s="126">
        <v>1</v>
      </c>
      <c r="E12" s="127">
        <f t="shared" si="0"/>
        <v>1.6666666666666667</v>
      </c>
      <c r="F12" s="126">
        <v>3</v>
      </c>
      <c r="G12" s="128">
        <f>ROUND(AVERAGE(F12:F12),1)</f>
        <v>3</v>
      </c>
      <c r="H12" s="129">
        <f t="shared" si="1"/>
        <v>1.6</v>
      </c>
      <c r="I12" s="130">
        <v>3</v>
      </c>
      <c r="J12" s="131">
        <f t="shared" si="2"/>
        <v>2.2000000000000002</v>
      </c>
    </row>
    <row r="13" spans="1:28" ht="15.75" x14ac:dyDescent="0.25">
      <c r="A13" s="125" t="s">
        <v>215</v>
      </c>
      <c r="B13" s="126"/>
      <c r="C13" s="126">
        <v>0</v>
      </c>
      <c r="D13" s="132">
        <v>0</v>
      </c>
      <c r="E13" s="127">
        <f t="shared" si="0"/>
        <v>0</v>
      </c>
      <c r="F13" s="126">
        <v>3</v>
      </c>
      <c r="G13" s="128">
        <f>ROUND(AVERAGE(F13:F13),1)</f>
        <v>3</v>
      </c>
      <c r="H13" s="129">
        <f t="shared" si="1"/>
        <v>0.60000000000000009</v>
      </c>
      <c r="I13" s="130">
        <v>3</v>
      </c>
      <c r="J13" s="131">
        <f t="shared" si="2"/>
        <v>1.2000000000000002</v>
      </c>
    </row>
    <row r="14" spans="1:28" x14ac:dyDescent="0.25">
      <c r="A14" s="125" t="s">
        <v>246</v>
      </c>
      <c r="B14" s="133"/>
      <c r="C14" s="133"/>
      <c r="D14" s="133">
        <v>3</v>
      </c>
      <c r="E14" s="127">
        <f t="shared" si="0"/>
        <v>3</v>
      </c>
      <c r="F14" s="133"/>
      <c r="G14" s="128"/>
      <c r="H14" s="129">
        <f t="shared" si="1"/>
        <v>1.7999999999999998</v>
      </c>
      <c r="I14" s="130">
        <v>3</v>
      </c>
      <c r="J14" s="131">
        <f t="shared" si="2"/>
        <v>2.4</v>
      </c>
    </row>
    <row r="15" spans="1:28" x14ac:dyDescent="0.25">
      <c r="A15" s="125" t="s">
        <v>247</v>
      </c>
      <c r="B15" s="133"/>
      <c r="C15" s="133"/>
      <c r="D15" s="133">
        <v>2</v>
      </c>
      <c r="E15" s="127">
        <f t="shared" si="0"/>
        <v>2</v>
      </c>
      <c r="F15" s="133"/>
      <c r="G15" s="128"/>
      <c r="H15" s="129">
        <f t="shared" si="1"/>
        <v>1.2</v>
      </c>
      <c r="I15" s="130">
        <v>3</v>
      </c>
      <c r="J15" s="131">
        <f t="shared" si="2"/>
        <v>1.8</v>
      </c>
    </row>
    <row r="18" spans="1:16" ht="18.75" x14ac:dyDescent="0.25">
      <c r="A18" s="215" t="s">
        <v>261</v>
      </c>
      <c r="B18" s="215"/>
      <c r="C18" s="215"/>
      <c r="D18" s="215"/>
      <c r="E18" s="215"/>
      <c r="F18" s="215"/>
      <c r="G18" s="215"/>
      <c r="H18" s="215"/>
      <c r="I18" s="215"/>
      <c r="J18" s="215"/>
      <c r="K18" s="215"/>
      <c r="L18" s="215"/>
      <c r="M18" s="215"/>
      <c r="N18" s="215"/>
    </row>
    <row r="19" spans="1:16" ht="36" x14ac:dyDescent="0.25">
      <c r="A19" s="132"/>
      <c r="B19" s="124" t="s">
        <v>262</v>
      </c>
      <c r="C19" s="108" t="s">
        <v>263</v>
      </c>
      <c r="D19" s="108" t="s">
        <v>264</v>
      </c>
      <c r="E19" s="108" t="s">
        <v>265</v>
      </c>
      <c r="F19" s="108" t="s">
        <v>266</v>
      </c>
      <c r="G19" s="108" t="s">
        <v>267</v>
      </c>
      <c r="H19" s="108" t="s">
        <v>268</v>
      </c>
      <c r="I19" s="108" t="s">
        <v>269</v>
      </c>
      <c r="J19" s="108" t="s">
        <v>270</v>
      </c>
      <c r="K19" s="108" t="s">
        <v>271</v>
      </c>
      <c r="L19" s="108" t="s">
        <v>272</v>
      </c>
      <c r="M19" s="108" t="s">
        <v>273</v>
      </c>
      <c r="N19" s="108" t="s">
        <v>274</v>
      </c>
      <c r="O19" s="152" t="s">
        <v>283</v>
      </c>
      <c r="P19" s="152" t="s">
        <v>284</v>
      </c>
    </row>
    <row r="20" spans="1:16" x14ac:dyDescent="0.25">
      <c r="A20" s="125" t="s">
        <v>8</v>
      </c>
      <c r="B20" s="131">
        <v>1.2000000000000002</v>
      </c>
      <c r="C20" s="153">
        <v>2</v>
      </c>
      <c r="D20" s="153">
        <v>2</v>
      </c>
      <c r="E20" s="153"/>
      <c r="F20" s="153">
        <v>3</v>
      </c>
      <c r="G20" s="153">
        <v>1</v>
      </c>
      <c r="H20" s="153"/>
      <c r="I20" s="134" t="s">
        <v>275</v>
      </c>
      <c r="J20" s="134" t="s">
        <v>275</v>
      </c>
      <c r="K20" s="134" t="s">
        <v>275</v>
      </c>
      <c r="L20" s="134" t="s">
        <v>275</v>
      </c>
      <c r="M20" s="134" t="s">
        <v>275</v>
      </c>
      <c r="N20" s="134" t="s">
        <v>275</v>
      </c>
      <c r="O20" s="153">
        <v>2</v>
      </c>
      <c r="P20" s="153">
        <v>1</v>
      </c>
    </row>
    <row r="21" spans="1:16" x14ac:dyDescent="0.25">
      <c r="A21" s="125" t="s">
        <v>9</v>
      </c>
      <c r="B21" s="131">
        <v>1.2000000000000002</v>
      </c>
      <c r="C21" s="153">
        <v>2</v>
      </c>
      <c r="D21" s="153">
        <v>2</v>
      </c>
      <c r="E21" s="153">
        <v>3</v>
      </c>
      <c r="F21" s="153"/>
      <c r="G21" s="153"/>
      <c r="H21" s="153"/>
      <c r="I21" s="134" t="s">
        <v>275</v>
      </c>
      <c r="J21" s="134" t="s">
        <v>275</v>
      </c>
      <c r="K21" s="134" t="s">
        <v>275</v>
      </c>
      <c r="L21" s="134" t="s">
        <v>275</v>
      </c>
      <c r="M21" s="134" t="s">
        <v>275</v>
      </c>
      <c r="N21" s="134" t="s">
        <v>275</v>
      </c>
      <c r="O21" s="153">
        <v>1</v>
      </c>
      <c r="P21" s="153">
        <v>1</v>
      </c>
    </row>
    <row r="22" spans="1:16" x14ac:dyDescent="0.25">
      <c r="A22" s="125" t="s">
        <v>10</v>
      </c>
      <c r="B22" s="131">
        <v>2.2000000000000002</v>
      </c>
      <c r="C22" s="153">
        <v>3</v>
      </c>
      <c r="D22" s="153">
        <v>2</v>
      </c>
      <c r="E22" s="153">
        <v>3</v>
      </c>
      <c r="F22" s="153">
        <v>2</v>
      </c>
      <c r="G22" s="153">
        <v>3</v>
      </c>
      <c r="H22" s="153">
        <v>2</v>
      </c>
      <c r="I22" s="134" t="s">
        <v>275</v>
      </c>
      <c r="J22" s="134" t="s">
        <v>275</v>
      </c>
      <c r="K22" s="134" t="s">
        <v>275</v>
      </c>
      <c r="L22" s="134" t="s">
        <v>275</v>
      </c>
      <c r="M22" s="134" t="s">
        <v>275</v>
      </c>
      <c r="N22" s="134" t="s">
        <v>275</v>
      </c>
      <c r="O22" s="153">
        <v>3</v>
      </c>
      <c r="P22" s="153">
        <v>2</v>
      </c>
    </row>
    <row r="23" spans="1:16" x14ac:dyDescent="0.25">
      <c r="A23" s="125" t="s">
        <v>215</v>
      </c>
      <c r="B23" s="131">
        <v>1.2000000000000002</v>
      </c>
      <c r="C23" s="153">
        <v>2</v>
      </c>
      <c r="D23" s="153">
        <v>2</v>
      </c>
      <c r="E23" s="153">
        <v>2</v>
      </c>
      <c r="F23" s="153">
        <v>2</v>
      </c>
      <c r="G23" s="153">
        <v>1</v>
      </c>
      <c r="H23" s="153"/>
      <c r="I23" s="134" t="s">
        <v>275</v>
      </c>
      <c r="J23" s="134" t="s">
        <v>275</v>
      </c>
      <c r="K23" s="134" t="s">
        <v>275</v>
      </c>
      <c r="L23" s="134" t="s">
        <v>275</v>
      </c>
      <c r="M23" s="134" t="s">
        <v>275</v>
      </c>
      <c r="N23" s="134" t="s">
        <v>275</v>
      </c>
      <c r="O23" s="153">
        <v>2</v>
      </c>
      <c r="P23" s="153">
        <v>1</v>
      </c>
    </row>
    <row r="24" spans="1:16" x14ac:dyDescent="0.25">
      <c r="A24" s="125" t="s">
        <v>246</v>
      </c>
      <c r="B24" s="131">
        <v>2.4</v>
      </c>
      <c r="C24" s="154">
        <v>2</v>
      </c>
      <c r="D24" s="154">
        <v>2</v>
      </c>
      <c r="E24" s="154">
        <v>2</v>
      </c>
      <c r="F24" s="154">
        <v>1</v>
      </c>
      <c r="G24" s="154">
        <v>1</v>
      </c>
      <c r="H24" s="154">
        <v>2</v>
      </c>
      <c r="I24" s="134" t="s">
        <v>275</v>
      </c>
      <c r="J24" s="134" t="s">
        <v>275</v>
      </c>
      <c r="K24" s="134" t="s">
        <v>275</v>
      </c>
      <c r="L24" s="134" t="s">
        <v>275</v>
      </c>
      <c r="M24" s="134" t="s">
        <v>275</v>
      </c>
      <c r="N24" s="134" t="s">
        <v>275</v>
      </c>
      <c r="O24" s="154">
        <v>1</v>
      </c>
      <c r="P24" s="154">
        <v>1</v>
      </c>
    </row>
    <row r="25" spans="1:16" x14ac:dyDescent="0.25">
      <c r="A25" s="125" t="s">
        <v>247</v>
      </c>
      <c r="B25" s="131">
        <v>1.8</v>
      </c>
      <c r="C25" s="154">
        <v>1</v>
      </c>
      <c r="D25" s="154">
        <v>1</v>
      </c>
      <c r="E25" s="154">
        <v>1</v>
      </c>
      <c r="F25" s="154">
        <v>1</v>
      </c>
      <c r="G25" s="154"/>
      <c r="H25" s="154">
        <v>1</v>
      </c>
      <c r="I25" s="134" t="s">
        <v>275</v>
      </c>
      <c r="J25" s="134" t="s">
        <v>275</v>
      </c>
      <c r="K25" s="134" t="s">
        <v>275</v>
      </c>
      <c r="L25" s="134" t="s">
        <v>275</v>
      </c>
      <c r="M25" s="134" t="s">
        <v>275</v>
      </c>
      <c r="N25" s="134" t="s">
        <v>275</v>
      </c>
      <c r="O25" s="155">
        <v>1</v>
      </c>
      <c r="P25" s="155"/>
    </row>
    <row r="26" spans="1:16" x14ac:dyDescent="0.25">
      <c r="A26" s="216" t="s">
        <v>276</v>
      </c>
      <c r="B26" s="217"/>
      <c r="C26" s="135">
        <f t="shared" ref="C26:H26" si="3">AVERAGE(C20:C25)</f>
        <v>2</v>
      </c>
      <c r="D26" s="135">
        <f t="shared" si="3"/>
        <v>1.8333333333333333</v>
      </c>
      <c r="E26" s="135">
        <f t="shared" si="3"/>
        <v>2.2000000000000002</v>
      </c>
      <c r="F26" s="135">
        <f t="shared" si="3"/>
        <v>1.8</v>
      </c>
      <c r="G26" s="135">
        <f t="shared" si="3"/>
        <v>1.5</v>
      </c>
      <c r="H26" s="135">
        <f t="shared" si="3"/>
        <v>1.6666666666666667</v>
      </c>
      <c r="I26" s="136"/>
      <c r="J26" s="136"/>
      <c r="K26" s="136"/>
      <c r="L26" s="136"/>
      <c r="M26" s="136"/>
      <c r="N26" s="136"/>
      <c r="O26" s="156">
        <f>SUM(O20:O25)/(COUNTA(O20:O25)+COUNTBLANK(O20:O25))</f>
        <v>1.6666666666666667</v>
      </c>
      <c r="P26" s="156">
        <f>SUM(P20:P25)/(COUNTA(P20:P25)+COUNTBLANK(P20:P25))</f>
        <v>1</v>
      </c>
    </row>
    <row r="27" spans="1:16" ht="15.75" x14ac:dyDescent="0.25">
      <c r="A27" s="137"/>
      <c r="B27" s="138"/>
      <c r="C27" s="138"/>
      <c r="D27" s="138"/>
      <c r="E27" s="138"/>
      <c r="F27" s="138"/>
      <c r="G27" s="138"/>
      <c r="H27" s="138"/>
      <c r="I27" s="138"/>
      <c r="J27" s="138"/>
      <c r="K27" s="138"/>
      <c r="L27" s="138"/>
      <c r="M27" s="138"/>
      <c r="N27" s="139"/>
    </row>
    <row r="28" spans="1:16" ht="18.75" x14ac:dyDescent="0.25">
      <c r="A28" s="215" t="s">
        <v>277</v>
      </c>
      <c r="B28" s="215"/>
      <c r="C28" s="215"/>
      <c r="D28" s="215"/>
      <c r="E28" s="215"/>
      <c r="F28" s="215"/>
      <c r="G28" s="215"/>
      <c r="H28" s="215"/>
      <c r="I28" s="215"/>
      <c r="J28" s="215"/>
      <c r="K28" s="215"/>
      <c r="L28" s="215"/>
      <c r="M28" s="215"/>
      <c r="N28" s="215"/>
    </row>
    <row r="29" spans="1:16" x14ac:dyDescent="0.25">
      <c r="A29" s="139"/>
      <c r="B29" s="123" t="s">
        <v>278</v>
      </c>
      <c r="C29" s="108" t="s">
        <v>263</v>
      </c>
      <c r="D29" s="108" t="s">
        <v>264</v>
      </c>
      <c r="E29" s="108" t="s">
        <v>265</v>
      </c>
      <c r="F29" s="108" t="s">
        <v>266</v>
      </c>
      <c r="G29" s="108" t="s">
        <v>267</v>
      </c>
      <c r="H29" s="108" t="s">
        <v>268</v>
      </c>
      <c r="I29" s="108" t="s">
        <v>269</v>
      </c>
      <c r="J29" s="108" t="s">
        <v>270</v>
      </c>
      <c r="K29" s="108" t="s">
        <v>271</v>
      </c>
      <c r="L29" s="108" t="s">
        <v>272</v>
      </c>
      <c r="M29" s="108" t="s">
        <v>273</v>
      </c>
      <c r="N29" s="108" t="s">
        <v>274</v>
      </c>
    </row>
    <row r="30" spans="1:16" x14ac:dyDescent="0.25">
      <c r="A30" s="139"/>
      <c r="B30" s="140" t="s">
        <v>276</v>
      </c>
      <c r="C30" s="141">
        <f>($B20*C20+$B21*C21+$B22*C22+$B23*C23+$B24*C24+$B25*C25)/SUM(C20:C25)</f>
        <v>1.7000000000000002</v>
      </c>
      <c r="D30" s="141">
        <f>($B20*D20+$B21*D21+$B22*D22+$B23*D23+$B24*D24+$B25*D25)/SUM(D20:D25)</f>
        <v>1.6545454545454548</v>
      </c>
      <c r="E30" s="141">
        <f>($B20*E20+$B21*E21+$B22*E22+$B23*E23+$B24*E24+$B25*E25)/SUM(E20:E25)</f>
        <v>1.7454545454545458</v>
      </c>
      <c r="F30" s="141">
        <f>($B21*F21+$B22*F22+$B23*F23+$B24*F24+$B25*F25)/SUM(F20:F25)</f>
        <v>1.2222222222222223</v>
      </c>
      <c r="G30" s="141">
        <f>($B20*G20+$B21*G21+$B22*G22+$B23*G23+$B24*G24)/SUM(G20:G25)</f>
        <v>1.9000000000000001</v>
      </c>
      <c r="H30" s="142"/>
      <c r="I30" s="142"/>
      <c r="J30" s="142"/>
      <c r="K30" s="142"/>
      <c r="L30" s="142"/>
      <c r="M30" s="142"/>
      <c r="N30" s="142"/>
    </row>
  </sheetData>
  <mergeCells count="4">
    <mergeCell ref="A8:J8"/>
    <mergeCell ref="A18:N18"/>
    <mergeCell ref="A26:B26"/>
    <mergeCell ref="A28:N28"/>
  </mergeCells>
  <pageMargins left="0.7" right="0.7" top="0.75" bottom="0.75" header="0.3" footer="0.3"/>
  <pageSetup scale="6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T1 Theory</vt:lpstr>
      <vt:lpstr>T2</vt:lpstr>
      <vt:lpstr>T3</vt:lpstr>
      <vt:lpstr>Assignments</vt:lpstr>
      <vt:lpstr>CO-PO-PSO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neetu sardana</cp:lastModifiedBy>
  <cp:revision>0</cp:revision>
  <cp:lastPrinted>2019-06-03T08:23:47Z</cp:lastPrinted>
  <dcterms:created xsi:type="dcterms:W3CDTF">2014-04-08T10:33:53Z</dcterms:created>
  <dcterms:modified xsi:type="dcterms:W3CDTF">2022-09-03T07:49:15Z</dcterms:modified>
  <dc:language>en-IN</dc:language>
</cp:coreProperties>
</file>